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functionGroups builtInGroupCount="18"/>
  <calcPr calcId="162913" concurrentCalc="0"/>
</workbook>
</file>

<file path=xl/calcChain.xml><?xml version="1.0" encoding="utf-8"?>
<calcChain xmlns="http://schemas.openxmlformats.org/spreadsheetml/2006/main">
  <c r="D205" i="8" l="1"/>
  <c r="E205" i="8"/>
  <c r="F205" i="8"/>
  <c r="G205" i="8"/>
  <c r="H205" i="8"/>
  <c r="I205" i="8"/>
  <c r="J205" i="8"/>
  <c r="K205" i="8"/>
  <c r="L205" i="8"/>
  <c r="M205" i="8"/>
  <c r="O205" i="8"/>
  <c r="P205" i="8"/>
  <c r="Q205" i="8"/>
  <c r="R205" i="8"/>
  <c r="S205" i="8"/>
  <c r="T205" i="8"/>
  <c r="D206" i="8"/>
  <c r="E206" i="8"/>
  <c r="F206" i="8"/>
  <c r="G206" i="8"/>
  <c r="H206" i="8"/>
  <c r="I206" i="8"/>
  <c r="J206" i="8"/>
  <c r="K206" i="8"/>
  <c r="L206" i="8"/>
  <c r="M206" i="8"/>
  <c r="O206" i="8"/>
  <c r="P206" i="8"/>
  <c r="Q206" i="8"/>
  <c r="R206" i="8"/>
  <c r="S206" i="8"/>
  <c r="T206" i="8"/>
  <c r="D207" i="8"/>
  <c r="E207" i="8"/>
  <c r="F207" i="8"/>
  <c r="G207" i="8"/>
  <c r="H207" i="8"/>
  <c r="I207" i="8"/>
  <c r="J207" i="8"/>
  <c r="K207" i="8"/>
  <c r="L207" i="8"/>
  <c r="M207" i="8"/>
  <c r="O207" i="8"/>
  <c r="P207" i="8"/>
  <c r="Q207" i="8"/>
  <c r="R207" i="8"/>
  <c r="S207" i="8"/>
  <c r="T207" i="8"/>
  <c r="D208" i="8"/>
  <c r="E208" i="8"/>
  <c r="F208" i="8"/>
  <c r="G208" i="8"/>
  <c r="H208" i="8"/>
  <c r="I208" i="8"/>
  <c r="J208" i="8"/>
  <c r="K208" i="8"/>
  <c r="L208" i="8"/>
  <c r="M208" i="8"/>
  <c r="O208" i="8"/>
  <c r="P208" i="8"/>
  <c r="Q208" i="8"/>
  <c r="R208" i="8"/>
  <c r="S208" i="8"/>
  <c r="T208" i="8"/>
  <c r="D209" i="8"/>
  <c r="E209" i="8"/>
  <c r="F209" i="8"/>
  <c r="G209" i="8"/>
  <c r="H209" i="8"/>
  <c r="I209" i="8"/>
  <c r="J209" i="8"/>
  <c r="K209" i="8"/>
  <c r="L209" i="8"/>
  <c r="M209" i="8"/>
  <c r="O209" i="8"/>
  <c r="P209" i="8"/>
  <c r="Q209" i="8"/>
  <c r="R209" i="8"/>
  <c r="S209" i="8"/>
  <c r="T209" i="8"/>
  <c r="D210" i="8"/>
  <c r="E210" i="8"/>
  <c r="F210" i="8"/>
  <c r="G210" i="8"/>
  <c r="H210" i="8"/>
  <c r="I210" i="8"/>
  <c r="J210" i="8"/>
  <c r="K210" i="8"/>
  <c r="L210" i="8"/>
  <c r="M210" i="8"/>
  <c r="O210" i="8"/>
  <c r="P210" i="8"/>
  <c r="Q210" i="8"/>
  <c r="R210" i="8"/>
  <c r="S210" i="8"/>
  <c r="T210" i="8"/>
  <c r="D211" i="8"/>
  <c r="E211" i="8"/>
  <c r="F211" i="8"/>
  <c r="G211" i="8"/>
  <c r="H211" i="8"/>
  <c r="I211" i="8"/>
  <c r="J211" i="8"/>
  <c r="K211" i="8"/>
  <c r="L211" i="8"/>
  <c r="M211" i="8"/>
  <c r="O211" i="8"/>
  <c r="P211" i="8"/>
  <c r="Q211" i="8"/>
  <c r="R211" i="8"/>
  <c r="S211" i="8"/>
  <c r="T211" i="8"/>
  <c r="D212" i="8"/>
  <c r="E212" i="8"/>
  <c r="F212" i="8"/>
  <c r="G212" i="8"/>
  <c r="H212" i="8"/>
  <c r="I212" i="8"/>
  <c r="J212" i="8"/>
  <c r="K212" i="8"/>
  <c r="L212" i="8"/>
  <c r="M212" i="8"/>
  <c r="O212" i="8"/>
  <c r="P212" i="8"/>
  <c r="Q212" i="8"/>
  <c r="R212" i="8"/>
  <c r="S212" i="8"/>
  <c r="T212" i="8"/>
  <c r="D213" i="8"/>
  <c r="E213" i="8"/>
  <c r="F213" i="8"/>
  <c r="G213" i="8"/>
  <c r="H213" i="8"/>
  <c r="I213" i="8"/>
  <c r="J213" i="8"/>
  <c r="K213" i="8"/>
  <c r="L213" i="8"/>
  <c r="M213" i="8"/>
  <c r="O213" i="8"/>
  <c r="P213" i="8"/>
  <c r="Q213" i="8"/>
  <c r="R213" i="8"/>
  <c r="S213" i="8"/>
  <c r="T213" i="8"/>
  <c r="D214" i="8"/>
  <c r="E214" i="8"/>
  <c r="F214" i="8"/>
  <c r="G214" i="8"/>
  <c r="H214" i="8"/>
  <c r="I214" i="8"/>
  <c r="J214" i="8"/>
  <c r="K214" i="8"/>
  <c r="L214" i="8"/>
  <c r="M214" i="8"/>
  <c r="O214" i="8"/>
  <c r="P214" i="8"/>
  <c r="Q214" i="8"/>
  <c r="R214" i="8"/>
  <c r="S214" i="8"/>
  <c r="T214" i="8"/>
  <c r="D215" i="8"/>
  <c r="E215" i="8"/>
  <c r="F215" i="8"/>
  <c r="G215" i="8"/>
  <c r="H215" i="8"/>
  <c r="I215" i="8"/>
  <c r="J215" i="8"/>
  <c r="K215" i="8"/>
  <c r="L215" i="8"/>
  <c r="M215" i="8"/>
  <c r="O215" i="8"/>
  <c r="P215" i="8"/>
  <c r="Q215" i="8"/>
  <c r="R215" i="8"/>
  <c r="S215" i="8"/>
  <c r="T215" i="8"/>
  <c r="D216" i="8"/>
  <c r="E216" i="8"/>
  <c r="F216" i="8"/>
  <c r="G216" i="8"/>
  <c r="H216" i="8"/>
  <c r="I216" i="8"/>
  <c r="J216" i="8"/>
  <c r="K216" i="8"/>
  <c r="L216" i="8"/>
  <c r="M216" i="8"/>
  <c r="O216" i="8"/>
  <c r="P216" i="8"/>
  <c r="Q216" i="8"/>
  <c r="R216" i="8"/>
  <c r="S216" i="8"/>
  <c r="T216" i="8"/>
  <c r="D217" i="8"/>
  <c r="E217" i="8"/>
  <c r="F217" i="8"/>
  <c r="G217" i="8"/>
  <c r="H217" i="8"/>
  <c r="I217" i="8"/>
  <c r="J217" i="8"/>
  <c r="K217" i="8"/>
  <c r="L217" i="8"/>
  <c r="M217" i="8"/>
  <c r="O217" i="8"/>
  <c r="P217" i="8"/>
  <c r="Q217" i="8"/>
  <c r="R217" i="8"/>
  <c r="S217" i="8"/>
  <c r="T217" i="8"/>
  <c r="D218" i="8"/>
  <c r="E218" i="8"/>
  <c r="F218" i="8"/>
  <c r="G218" i="8"/>
  <c r="H218" i="8"/>
  <c r="I218" i="8"/>
  <c r="J218" i="8"/>
  <c r="K218" i="8"/>
  <c r="L218" i="8"/>
  <c r="M218" i="8"/>
  <c r="O218" i="8"/>
  <c r="P218" i="8"/>
  <c r="Q218" i="8"/>
  <c r="R218" i="8"/>
  <c r="S218" i="8"/>
  <c r="T218" i="8"/>
  <c r="D219" i="8"/>
  <c r="E219" i="8"/>
  <c r="F219" i="8"/>
  <c r="G219" i="8"/>
  <c r="H219" i="8"/>
  <c r="I219" i="8"/>
  <c r="J219" i="8"/>
  <c r="K219" i="8"/>
  <c r="L219" i="8"/>
  <c r="M219" i="8"/>
  <c r="O219" i="8"/>
  <c r="P219" i="8"/>
  <c r="Q219" i="8"/>
  <c r="R219" i="8"/>
  <c r="S219" i="8"/>
  <c r="T219" i="8"/>
  <c r="D220" i="8"/>
  <c r="E220" i="8"/>
  <c r="F220" i="8"/>
  <c r="G220" i="8"/>
  <c r="H220" i="8"/>
  <c r="I220" i="8"/>
  <c r="J220" i="8"/>
  <c r="K220" i="8"/>
  <c r="L220" i="8"/>
  <c r="M220" i="8"/>
  <c r="O220" i="8"/>
  <c r="P220" i="8"/>
  <c r="Q220" i="8"/>
  <c r="R220" i="8"/>
  <c r="S220" i="8"/>
  <c r="T220" i="8"/>
  <c r="D221" i="8"/>
  <c r="E221" i="8"/>
  <c r="F221" i="8"/>
  <c r="G221" i="8"/>
  <c r="H221" i="8"/>
  <c r="I221" i="8"/>
  <c r="J221" i="8"/>
  <c r="K221" i="8"/>
  <c r="L221" i="8"/>
  <c r="M221" i="8"/>
  <c r="O221" i="8"/>
  <c r="P221" i="8"/>
  <c r="Q221" i="8"/>
  <c r="R221" i="8"/>
  <c r="S221" i="8"/>
  <c r="T221" i="8"/>
  <c r="D222" i="8"/>
  <c r="E222" i="8"/>
  <c r="F222" i="8"/>
  <c r="G222" i="8"/>
  <c r="H222" i="8"/>
  <c r="I222" i="8"/>
  <c r="J222" i="8"/>
  <c r="K222" i="8"/>
  <c r="L222" i="8"/>
  <c r="M222" i="8"/>
  <c r="O222" i="8"/>
  <c r="P222" i="8"/>
  <c r="Q222" i="8"/>
  <c r="R222" i="8"/>
  <c r="S222" i="8"/>
  <c r="T222" i="8"/>
  <c r="D223" i="8"/>
  <c r="E223" i="8"/>
  <c r="F223" i="8"/>
  <c r="G223" i="8"/>
  <c r="H223" i="8"/>
  <c r="I223" i="8"/>
  <c r="J223" i="8"/>
  <c r="K223" i="8"/>
  <c r="L223" i="8"/>
  <c r="M223" i="8"/>
  <c r="O223" i="8"/>
  <c r="P223" i="8"/>
  <c r="Q223" i="8"/>
  <c r="R223" i="8"/>
  <c r="S223" i="8"/>
  <c r="T223" i="8"/>
  <c r="D224" i="8"/>
  <c r="E224" i="8"/>
  <c r="F224" i="8"/>
  <c r="G224" i="8"/>
  <c r="H224" i="8"/>
  <c r="I224" i="8"/>
  <c r="J224" i="8"/>
  <c r="K224" i="8"/>
  <c r="L224" i="8"/>
  <c r="M224" i="8"/>
  <c r="O224" i="8"/>
  <c r="P224" i="8"/>
  <c r="Q224" i="8"/>
  <c r="R224" i="8"/>
  <c r="S224" i="8"/>
  <c r="T224" i="8"/>
  <c r="D225" i="8"/>
  <c r="E225" i="8"/>
  <c r="F225" i="8"/>
  <c r="G225" i="8"/>
  <c r="H225" i="8"/>
  <c r="I225" i="8"/>
  <c r="J225" i="8"/>
  <c r="K225" i="8"/>
  <c r="L225" i="8"/>
  <c r="M225" i="8"/>
  <c r="O225" i="8"/>
  <c r="P225" i="8"/>
  <c r="Q225" i="8"/>
  <c r="R225" i="8"/>
  <c r="S225" i="8"/>
  <c r="T225" i="8"/>
  <c r="D226" i="8"/>
  <c r="E226" i="8"/>
  <c r="M226" i="8"/>
  <c r="F226" i="8"/>
  <c r="G226" i="8"/>
  <c r="H226" i="8"/>
  <c r="I226" i="8"/>
  <c r="J226" i="8"/>
  <c r="K226" i="8"/>
  <c r="L226" i="8"/>
  <c r="O226" i="8"/>
  <c r="P226" i="8"/>
  <c r="Q226" i="8"/>
  <c r="R226" i="8"/>
  <c r="S226" i="8"/>
  <c r="T226" i="8"/>
  <c r="D227" i="8"/>
  <c r="E227" i="8"/>
  <c r="F227" i="8"/>
  <c r="G227" i="8"/>
  <c r="H227" i="8"/>
  <c r="I227" i="8"/>
  <c r="J227" i="8"/>
  <c r="K227" i="8"/>
  <c r="L227" i="8"/>
  <c r="M227" i="8"/>
  <c r="O227" i="8"/>
  <c r="P227" i="8"/>
  <c r="Q227" i="8"/>
  <c r="R227" i="8"/>
  <c r="S227" i="8"/>
  <c r="T227" i="8"/>
  <c r="D228" i="8"/>
  <c r="E228" i="8"/>
  <c r="F228" i="8"/>
  <c r="G228" i="8"/>
  <c r="H228" i="8"/>
  <c r="I228" i="8"/>
  <c r="J228" i="8"/>
  <c r="K228" i="8"/>
  <c r="L228" i="8"/>
  <c r="M228" i="8"/>
  <c r="O228" i="8"/>
  <c r="P228" i="8"/>
  <c r="Q228" i="8"/>
  <c r="R228" i="8"/>
  <c r="S228" i="8"/>
  <c r="T228" i="8"/>
  <c r="D229" i="8"/>
  <c r="E229" i="8"/>
  <c r="F229" i="8"/>
  <c r="G229" i="8"/>
  <c r="H229" i="8"/>
  <c r="I229" i="8"/>
  <c r="J229" i="8"/>
  <c r="K229" i="8"/>
  <c r="L229" i="8"/>
  <c r="M229" i="8"/>
  <c r="O229" i="8"/>
  <c r="P229" i="8"/>
  <c r="Q229" i="8"/>
  <c r="R229" i="8"/>
  <c r="S229" i="8"/>
  <c r="T229" i="8"/>
  <c r="D230" i="8"/>
  <c r="E230" i="8"/>
  <c r="F230" i="8"/>
  <c r="G230" i="8"/>
  <c r="H230" i="8"/>
  <c r="I230" i="8"/>
  <c r="J230" i="8"/>
  <c r="K230" i="8"/>
  <c r="L230" i="8"/>
  <c r="M230" i="8"/>
  <c r="O230" i="8"/>
  <c r="P230" i="8"/>
  <c r="Q230" i="8"/>
  <c r="R230" i="8"/>
  <c r="S230" i="8"/>
  <c r="T230" i="8"/>
  <c r="D231" i="8"/>
  <c r="E231" i="8"/>
  <c r="F231" i="8"/>
  <c r="G231" i="8"/>
  <c r="H231" i="8"/>
  <c r="I231" i="8"/>
  <c r="J231" i="8"/>
  <c r="K231" i="8"/>
  <c r="L231" i="8"/>
  <c r="M231" i="8"/>
  <c r="O231" i="8"/>
  <c r="P231" i="8"/>
  <c r="Q231" i="8"/>
  <c r="R231" i="8"/>
  <c r="S231" i="8"/>
  <c r="T231" i="8"/>
  <c r="D232" i="8"/>
  <c r="E232" i="8"/>
  <c r="F232" i="8"/>
  <c r="G232" i="8"/>
  <c r="H232" i="8"/>
  <c r="I232" i="8"/>
  <c r="J232" i="8"/>
  <c r="K232" i="8"/>
  <c r="L232" i="8"/>
  <c r="M232" i="8"/>
  <c r="O232" i="8"/>
  <c r="P232" i="8"/>
  <c r="Q232" i="8"/>
  <c r="R232" i="8"/>
  <c r="S232" i="8"/>
  <c r="T232" i="8"/>
  <c r="D233" i="8"/>
  <c r="E233" i="8"/>
  <c r="F233" i="8"/>
  <c r="G233" i="8"/>
  <c r="H233" i="8"/>
  <c r="I233" i="8"/>
  <c r="J233" i="8"/>
  <c r="K233" i="8"/>
  <c r="L233" i="8"/>
  <c r="M233" i="8"/>
  <c r="O233" i="8"/>
  <c r="P233" i="8"/>
  <c r="Q233" i="8"/>
  <c r="R233" i="8"/>
  <c r="S233" i="8"/>
  <c r="T233" i="8"/>
  <c r="D234" i="8"/>
  <c r="E234" i="8"/>
  <c r="F234" i="8"/>
  <c r="G234" i="8"/>
  <c r="H234" i="8"/>
  <c r="I234" i="8"/>
  <c r="J234" i="8"/>
  <c r="K234" i="8"/>
  <c r="L234" i="8"/>
  <c r="M234" i="8"/>
  <c r="O234" i="8"/>
  <c r="P234" i="8"/>
  <c r="Q234" i="8"/>
  <c r="R234" i="8"/>
  <c r="S234" i="8"/>
  <c r="T234" i="8"/>
  <c r="D235" i="8"/>
  <c r="E235" i="8"/>
  <c r="F235" i="8"/>
  <c r="G235" i="8"/>
  <c r="H235" i="8"/>
  <c r="I235" i="8"/>
  <c r="J235" i="8"/>
  <c r="K235" i="8"/>
  <c r="L235" i="8"/>
  <c r="M235" i="8"/>
  <c r="O235" i="8"/>
  <c r="P235" i="8"/>
  <c r="Q235" i="8"/>
  <c r="R235" i="8"/>
  <c r="S235" i="8"/>
  <c r="T235" i="8"/>
  <c r="D236" i="8"/>
  <c r="E236" i="8"/>
  <c r="F236" i="8"/>
  <c r="G236" i="8"/>
  <c r="H236" i="8"/>
  <c r="I236" i="8"/>
  <c r="J236" i="8"/>
  <c r="K236" i="8"/>
  <c r="L236" i="8"/>
  <c r="M236" i="8"/>
  <c r="O236" i="8"/>
  <c r="P236" i="8"/>
  <c r="Q236" i="8"/>
  <c r="R236" i="8"/>
  <c r="S236" i="8"/>
  <c r="T236" i="8"/>
  <c r="D237" i="8"/>
  <c r="E237" i="8"/>
  <c r="F237" i="8"/>
  <c r="G237" i="8"/>
  <c r="H237" i="8"/>
  <c r="I237" i="8"/>
  <c r="J237" i="8"/>
  <c r="K237" i="8"/>
  <c r="L237" i="8"/>
  <c r="M237" i="8"/>
  <c r="O237" i="8"/>
  <c r="P237" i="8"/>
  <c r="Q237" i="8"/>
  <c r="R237" i="8"/>
  <c r="S237" i="8"/>
  <c r="T237" i="8"/>
  <c r="D238" i="8"/>
  <c r="E238" i="8"/>
  <c r="F238" i="8"/>
  <c r="G238" i="8"/>
  <c r="H238" i="8"/>
  <c r="I238" i="8"/>
  <c r="J238" i="8"/>
  <c r="K238" i="8"/>
  <c r="L238" i="8"/>
  <c r="M238" i="8"/>
  <c r="O238" i="8"/>
  <c r="P238" i="8"/>
  <c r="Q238" i="8"/>
  <c r="R238" i="8"/>
  <c r="S238" i="8"/>
  <c r="T238" i="8"/>
  <c r="D239" i="8"/>
  <c r="E239" i="8"/>
  <c r="F239" i="8"/>
  <c r="G239" i="8"/>
  <c r="H239" i="8"/>
  <c r="I239" i="8"/>
  <c r="J239" i="8"/>
  <c r="K239" i="8"/>
  <c r="L239" i="8"/>
  <c r="M239" i="8"/>
  <c r="O239" i="8"/>
  <c r="P239" i="8"/>
  <c r="Q239" i="8"/>
  <c r="R239" i="8"/>
  <c r="S239" i="8"/>
  <c r="T239" i="8"/>
  <c r="D240" i="8"/>
  <c r="E240" i="8"/>
  <c r="F240" i="8"/>
  <c r="G240" i="8"/>
  <c r="H240" i="8"/>
  <c r="I240" i="8"/>
  <c r="J240" i="8"/>
  <c r="K240" i="8"/>
  <c r="L240" i="8"/>
  <c r="M240" i="8"/>
  <c r="O240" i="8"/>
  <c r="P240" i="8"/>
  <c r="Q240" i="8"/>
  <c r="R240" i="8"/>
  <c r="S240" i="8"/>
  <c r="T240" i="8"/>
  <c r="D241" i="8"/>
  <c r="E241" i="8"/>
  <c r="F241" i="8"/>
  <c r="G241" i="8"/>
  <c r="H241" i="8"/>
  <c r="I241" i="8"/>
  <c r="J241" i="8"/>
  <c r="K241" i="8"/>
  <c r="L241" i="8"/>
  <c r="M241" i="8"/>
  <c r="O241" i="8"/>
  <c r="P241" i="8"/>
  <c r="Q241" i="8"/>
  <c r="R241" i="8"/>
  <c r="S241" i="8"/>
  <c r="T241" i="8"/>
  <c r="D242" i="8"/>
  <c r="E242" i="8"/>
  <c r="F242" i="8"/>
  <c r="G242" i="8"/>
  <c r="H242" i="8"/>
  <c r="I242" i="8"/>
  <c r="J242" i="8"/>
  <c r="K242" i="8"/>
  <c r="L242" i="8"/>
  <c r="M242" i="8"/>
  <c r="O242" i="8"/>
  <c r="P242" i="8"/>
  <c r="Q242" i="8"/>
  <c r="R242" i="8"/>
  <c r="S242" i="8"/>
  <c r="T242" i="8"/>
  <c r="D243" i="8"/>
  <c r="E243" i="8"/>
  <c r="F243" i="8"/>
  <c r="G243" i="8"/>
  <c r="H243" i="8"/>
  <c r="I243" i="8"/>
  <c r="J243" i="8"/>
  <c r="K243" i="8"/>
  <c r="L243" i="8"/>
  <c r="M243" i="8"/>
  <c r="O243" i="8"/>
  <c r="P243" i="8"/>
  <c r="Q243" i="8"/>
  <c r="R243" i="8"/>
  <c r="S243" i="8"/>
  <c r="T243" i="8"/>
  <c r="D244" i="8"/>
  <c r="E244" i="8"/>
  <c r="F244" i="8"/>
  <c r="G244" i="8"/>
  <c r="H244" i="8"/>
  <c r="I244" i="8"/>
  <c r="J244" i="8"/>
  <c r="K244" i="8"/>
  <c r="L244" i="8"/>
  <c r="M244" i="8"/>
  <c r="O244" i="8"/>
  <c r="P244" i="8"/>
  <c r="Q244" i="8"/>
  <c r="R244" i="8"/>
  <c r="S244" i="8"/>
  <c r="T244" i="8"/>
  <c r="D245" i="8"/>
  <c r="E245" i="8"/>
  <c r="F245" i="8"/>
  <c r="G245" i="8"/>
  <c r="H245" i="8"/>
  <c r="I245" i="8"/>
  <c r="J245" i="8"/>
  <c r="K245" i="8"/>
  <c r="L245" i="8"/>
  <c r="M245" i="8"/>
  <c r="O245" i="8"/>
  <c r="P245" i="8"/>
  <c r="Q245" i="8"/>
  <c r="R245" i="8"/>
  <c r="S245" i="8"/>
  <c r="T245" i="8"/>
  <c r="D246" i="8"/>
  <c r="E246" i="8"/>
  <c r="F246" i="8"/>
  <c r="G246" i="8"/>
  <c r="H246" i="8"/>
  <c r="I246" i="8"/>
  <c r="J246" i="8"/>
  <c r="K246" i="8"/>
  <c r="L246" i="8"/>
  <c r="M246" i="8"/>
  <c r="O246" i="8"/>
  <c r="P246" i="8"/>
  <c r="Q246" i="8"/>
  <c r="R246" i="8"/>
  <c r="S246" i="8"/>
  <c r="T246" i="8"/>
  <c r="D247" i="8"/>
  <c r="E247" i="8"/>
  <c r="F247" i="8"/>
  <c r="G247" i="8"/>
  <c r="H247" i="8"/>
  <c r="I247" i="8"/>
  <c r="J247" i="8"/>
  <c r="K247" i="8"/>
  <c r="L247" i="8"/>
  <c r="M247" i="8"/>
  <c r="O247" i="8"/>
  <c r="P247" i="8"/>
  <c r="Q247" i="8"/>
  <c r="R247" i="8"/>
  <c r="S247" i="8"/>
  <c r="T247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Q190" i="8"/>
  <c r="R190" i="8"/>
  <c r="S190" i="8"/>
  <c r="T190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Q191" i="8"/>
  <c r="R191" i="8"/>
  <c r="S191" i="8"/>
  <c r="T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Q192" i="8"/>
  <c r="R192" i="8"/>
  <c r="S192" i="8"/>
  <c r="T192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Q193" i="8"/>
  <c r="R193" i="8"/>
  <c r="S193" i="8"/>
  <c r="T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Q194" i="8"/>
  <c r="R194" i="8"/>
  <c r="S194" i="8"/>
  <c r="T194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Q195" i="8"/>
  <c r="R195" i="8"/>
  <c r="S195" i="8"/>
  <c r="T195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Q196" i="8"/>
  <c r="R196" i="8"/>
  <c r="S196" i="8"/>
  <c r="T196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Q197" i="8"/>
  <c r="R197" i="8"/>
  <c r="S197" i="8"/>
  <c r="T197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Q198" i="8"/>
  <c r="R198" i="8"/>
  <c r="S198" i="8"/>
  <c r="T198" i="8"/>
  <c r="D199" i="8"/>
  <c r="E199" i="8"/>
  <c r="F199" i="8"/>
  <c r="G199" i="8"/>
  <c r="H199" i="8"/>
  <c r="I199" i="8"/>
  <c r="J199" i="8"/>
  <c r="K199" i="8"/>
  <c r="L199" i="8"/>
  <c r="M199" i="8"/>
  <c r="O199" i="8"/>
  <c r="P199" i="8"/>
  <c r="Q199" i="8"/>
  <c r="R199" i="8"/>
  <c r="S199" i="8"/>
  <c r="T199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Q200" i="8"/>
  <c r="R200" i="8"/>
  <c r="S200" i="8"/>
  <c r="T200" i="8"/>
  <c r="D201" i="8"/>
  <c r="E201" i="8"/>
  <c r="F201" i="8"/>
  <c r="G201" i="8"/>
  <c r="H201" i="8"/>
  <c r="I201" i="8"/>
  <c r="J201" i="8"/>
  <c r="K201" i="8"/>
  <c r="L201" i="8"/>
  <c r="M201" i="8"/>
  <c r="O201" i="8"/>
  <c r="P201" i="8"/>
  <c r="Q201" i="8"/>
  <c r="R201" i="8"/>
  <c r="S201" i="8"/>
  <c r="T201" i="8"/>
  <c r="D202" i="8"/>
  <c r="E202" i="8"/>
  <c r="F202" i="8"/>
  <c r="G202" i="8"/>
  <c r="H202" i="8"/>
  <c r="I202" i="8"/>
  <c r="J202" i="8"/>
  <c r="K202" i="8"/>
  <c r="L202" i="8"/>
  <c r="M202" i="8"/>
  <c r="O202" i="8"/>
  <c r="P202" i="8"/>
  <c r="Q202" i="8"/>
  <c r="R202" i="8"/>
  <c r="S202" i="8"/>
  <c r="T202" i="8"/>
  <c r="D203" i="8"/>
  <c r="E203" i="8"/>
  <c r="F203" i="8"/>
  <c r="G203" i="8"/>
  <c r="H203" i="8"/>
  <c r="I203" i="8"/>
  <c r="J203" i="8"/>
  <c r="K203" i="8"/>
  <c r="L203" i="8"/>
  <c r="M203" i="8"/>
  <c r="O203" i="8"/>
  <c r="P203" i="8"/>
  <c r="Q203" i="8"/>
  <c r="R203" i="8"/>
  <c r="S203" i="8"/>
  <c r="T203" i="8"/>
  <c r="D204" i="8"/>
  <c r="E204" i="8"/>
  <c r="F204" i="8"/>
  <c r="G204" i="8"/>
  <c r="H204" i="8"/>
  <c r="I204" i="8"/>
  <c r="J204" i="8"/>
  <c r="K204" i="8"/>
  <c r="L204" i="8"/>
  <c r="M204" i="8"/>
  <c r="O204" i="8"/>
  <c r="P204" i="8"/>
  <c r="Q204" i="8"/>
  <c r="R204" i="8"/>
  <c r="S204" i="8"/>
  <c r="T204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190" i="8"/>
  <c r="C191" i="8"/>
  <c r="C192" i="8"/>
  <c r="C193" i="8"/>
  <c r="C194" i="8"/>
  <c r="C195" i="8"/>
  <c r="C196" i="8"/>
  <c r="U384" i="2"/>
  <c r="V384" i="2"/>
  <c r="W384" i="2"/>
  <c r="X384" i="2"/>
  <c r="AA384" i="2"/>
  <c r="Y384" i="2"/>
  <c r="Z384" i="2"/>
  <c r="AC384" i="2"/>
  <c r="AB384" i="2"/>
  <c r="U385" i="2"/>
  <c r="V385" i="2"/>
  <c r="W385" i="2"/>
  <c r="X385" i="2"/>
  <c r="Y385" i="2"/>
  <c r="AB385" i="2"/>
  <c r="Z385" i="2"/>
  <c r="AA385" i="2"/>
  <c r="AC385" i="2"/>
  <c r="U386" i="2"/>
  <c r="V386" i="2"/>
  <c r="W386" i="2"/>
  <c r="X386" i="2"/>
  <c r="AA386" i="2"/>
  <c r="Y386" i="2"/>
  <c r="Z386" i="2"/>
  <c r="AC386" i="2"/>
  <c r="AB386" i="2"/>
  <c r="U387" i="2"/>
  <c r="V387" i="2"/>
  <c r="W387" i="2"/>
  <c r="X387" i="2"/>
  <c r="Y387" i="2"/>
  <c r="AB387" i="2"/>
  <c r="Z387" i="2"/>
  <c r="AA387" i="2"/>
  <c r="AC387" i="2"/>
  <c r="U388" i="2"/>
  <c r="V388" i="2"/>
  <c r="W388" i="2"/>
  <c r="X388" i="2"/>
  <c r="AA388" i="2"/>
  <c r="Y388" i="2"/>
  <c r="Z388" i="2"/>
  <c r="AC388" i="2"/>
  <c r="AB388" i="2"/>
  <c r="U389" i="2"/>
  <c r="V389" i="2"/>
  <c r="W389" i="2"/>
  <c r="X389" i="2"/>
  <c r="Y389" i="2"/>
  <c r="AB389" i="2"/>
  <c r="Z389" i="2"/>
  <c r="AA389" i="2"/>
  <c r="AC389" i="2"/>
  <c r="U390" i="2"/>
  <c r="V390" i="2"/>
  <c r="W390" i="2"/>
  <c r="X390" i="2"/>
  <c r="AA390" i="2"/>
  <c r="Y390" i="2"/>
  <c r="Z390" i="2"/>
  <c r="AC390" i="2"/>
  <c r="AB390" i="2"/>
  <c r="U391" i="2"/>
  <c r="V391" i="2"/>
  <c r="W391" i="2"/>
  <c r="X391" i="2"/>
  <c r="Y391" i="2"/>
  <c r="AB391" i="2"/>
  <c r="Z391" i="2"/>
  <c r="AA391" i="2"/>
  <c r="AC391" i="2"/>
  <c r="U392" i="2"/>
  <c r="V392" i="2"/>
  <c r="W392" i="2"/>
  <c r="X392" i="2"/>
  <c r="AA392" i="2"/>
  <c r="Y392" i="2"/>
  <c r="Z392" i="2"/>
  <c r="AC392" i="2"/>
  <c r="AB392" i="2"/>
  <c r="U393" i="2"/>
  <c r="V393" i="2"/>
  <c r="W393" i="2"/>
  <c r="X393" i="2"/>
  <c r="Y393" i="2"/>
  <c r="AB393" i="2"/>
  <c r="Z393" i="2"/>
  <c r="AA393" i="2"/>
  <c r="AC393" i="2"/>
  <c r="U394" i="2"/>
  <c r="V394" i="2"/>
  <c r="W394" i="2"/>
  <c r="X394" i="2"/>
  <c r="AA394" i="2"/>
  <c r="Y394" i="2"/>
  <c r="Z394" i="2"/>
  <c r="AC394" i="2"/>
  <c r="AB394" i="2"/>
  <c r="U395" i="2"/>
  <c r="V395" i="2"/>
  <c r="W395" i="2"/>
  <c r="X395" i="2"/>
  <c r="Y395" i="2"/>
  <c r="AB395" i="2"/>
  <c r="Z395" i="2"/>
  <c r="AA395" i="2"/>
  <c r="AC395" i="2"/>
  <c r="U396" i="2"/>
  <c r="V396" i="2"/>
  <c r="W396" i="2"/>
  <c r="X396" i="2"/>
  <c r="AA396" i="2"/>
  <c r="Y396" i="2"/>
  <c r="Z396" i="2"/>
  <c r="AC396" i="2"/>
  <c r="AB396" i="2"/>
  <c r="U397" i="2"/>
  <c r="V397" i="2"/>
  <c r="W397" i="2"/>
  <c r="X397" i="2"/>
  <c r="Y397" i="2"/>
  <c r="AB397" i="2"/>
  <c r="Z397" i="2"/>
  <c r="AA397" i="2"/>
  <c r="AC397" i="2"/>
  <c r="U398" i="2"/>
  <c r="V398" i="2"/>
  <c r="W398" i="2"/>
  <c r="X398" i="2"/>
  <c r="AA398" i="2"/>
  <c r="Y398" i="2"/>
  <c r="Z398" i="2"/>
  <c r="AC398" i="2"/>
  <c r="AB398" i="2"/>
  <c r="U399" i="2"/>
  <c r="V399" i="2"/>
  <c r="W399" i="2"/>
  <c r="X399" i="2"/>
  <c r="Y399" i="2"/>
  <c r="AB399" i="2"/>
  <c r="Z399" i="2"/>
  <c r="AA399" i="2"/>
  <c r="AC399" i="2"/>
  <c r="U400" i="2"/>
  <c r="V400" i="2"/>
  <c r="W400" i="2"/>
  <c r="X400" i="2"/>
  <c r="AA400" i="2"/>
  <c r="Y400" i="2"/>
  <c r="Z400" i="2"/>
  <c r="AC400" i="2"/>
  <c r="AB400" i="2"/>
  <c r="U401" i="2"/>
  <c r="V401" i="2"/>
  <c r="W401" i="2"/>
  <c r="X401" i="2"/>
  <c r="Y401" i="2"/>
  <c r="AB401" i="2"/>
  <c r="Z401" i="2"/>
  <c r="AA401" i="2"/>
  <c r="AC401" i="2"/>
  <c r="U402" i="2"/>
  <c r="V402" i="2"/>
  <c r="W402" i="2"/>
  <c r="X402" i="2"/>
  <c r="AA402" i="2"/>
  <c r="Y402" i="2"/>
  <c r="Z402" i="2"/>
  <c r="AC402" i="2"/>
  <c r="AB402" i="2"/>
  <c r="U403" i="2"/>
  <c r="V403" i="2"/>
  <c r="W403" i="2"/>
  <c r="X403" i="2"/>
  <c r="Y403" i="2"/>
  <c r="AB403" i="2"/>
  <c r="Z403" i="2"/>
  <c r="AA403" i="2"/>
  <c r="AC403" i="2"/>
  <c r="U404" i="2"/>
  <c r="V404" i="2"/>
  <c r="W404" i="2"/>
  <c r="X404" i="2"/>
  <c r="AA404" i="2"/>
  <c r="Y404" i="2"/>
  <c r="Z404" i="2"/>
  <c r="AC404" i="2"/>
  <c r="AB404" i="2"/>
  <c r="U405" i="2"/>
  <c r="V405" i="2"/>
  <c r="W405" i="2"/>
  <c r="X405" i="2"/>
  <c r="Y405" i="2"/>
  <c r="AB405" i="2"/>
  <c r="Z405" i="2"/>
  <c r="AA405" i="2"/>
  <c r="AC405" i="2"/>
  <c r="U406" i="2"/>
  <c r="V406" i="2"/>
  <c r="W406" i="2"/>
  <c r="X406" i="2"/>
  <c r="AA406" i="2"/>
  <c r="Y406" i="2"/>
  <c r="Z406" i="2"/>
  <c r="AC406" i="2"/>
  <c r="AB406" i="2"/>
  <c r="U407" i="2"/>
  <c r="V407" i="2"/>
  <c r="W407" i="2"/>
  <c r="X407" i="2"/>
  <c r="Y407" i="2"/>
  <c r="AB407" i="2"/>
  <c r="Z407" i="2"/>
  <c r="AA407" i="2"/>
  <c r="AC407" i="2"/>
  <c r="U408" i="2"/>
  <c r="V408" i="2"/>
  <c r="W408" i="2"/>
  <c r="X408" i="2"/>
  <c r="AA408" i="2"/>
  <c r="Y408" i="2"/>
  <c r="Z408" i="2"/>
  <c r="AC408" i="2"/>
  <c r="AB408" i="2"/>
  <c r="U409" i="2"/>
  <c r="V409" i="2"/>
  <c r="W409" i="2"/>
  <c r="X409" i="2"/>
  <c r="Y409" i="2"/>
  <c r="AB409" i="2"/>
  <c r="Z409" i="2"/>
  <c r="AA409" i="2"/>
  <c r="AC409" i="2"/>
  <c r="U410" i="2"/>
  <c r="V410" i="2"/>
  <c r="W410" i="2"/>
  <c r="X410" i="2"/>
  <c r="AA410" i="2"/>
  <c r="Y410" i="2"/>
  <c r="Z410" i="2"/>
  <c r="AC410" i="2"/>
  <c r="AB410" i="2"/>
  <c r="U411" i="2"/>
  <c r="V411" i="2"/>
  <c r="W411" i="2"/>
  <c r="X411" i="2"/>
  <c r="Y411" i="2"/>
  <c r="AB411" i="2"/>
  <c r="Z411" i="2"/>
  <c r="AA411" i="2"/>
  <c r="AC411" i="2"/>
  <c r="U412" i="2"/>
  <c r="V412" i="2"/>
  <c r="W412" i="2"/>
  <c r="X412" i="2"/>
  <c r="AA412" i="2"/>
  <c r="Y412" i="2"/>
  <c r="Z412" i="2"/>
  <c r="AC412" i="2"/>
  <c r="AB412" i="2"/>
  <c r="U413" i="2"/>
  <c r="V413" i="2"/>
  <c r="W413" i="2"/>
  <c r="X413" i="2"/>
  <c r="Y413" i="2"/>
  <c r="AB413" i="2"/>
  <c r="Z413" i="2"/>
  <c r="AA413" i="2"/>
  <c r="AC413" i="2"/>
  <c r="U414" i="2"/>
  <c r="V414" i="2"/>
  <c r="W414" i="2"/>
  <c r="X414" i="2"/>
  <c r="AA414" i="2"/>
  <c r="Y414" i="2"/>
  <c r="Z414" i="2"/>
  <c r="AC414" i="2"/>
  <c r="AB414" i="2"/>
  <c r="U415" i="2"/>
  <c r="V415" i="2"/>
  <c r="W415" i="2"/>
  <c r="X415" i="2"/>
  <c r="Y415" i="2"/>
  <c r="AB415" i="2"/>
  <c r="Z415" i="2"/>
  <c r="AA415" i="2"/>
  <c r="AC415" i="2"/>
  <c r="U416" i="2"/>
  <c r="V416" i="2"/>
  <c r="W416" i="2"/>
  <c r="X416" i="2"/>
  <c r="AA416" i="2"/>
  <c r="Y416" i="2"/>
  <c r="Z416" i="2"/>
  <c r="AC416" i="2"/>
  <c r="AB416" i="2"/>
  <c r="U417" i="2"/>
  <c r="V417" i="2"/>
  <c r="W417" i="2"/>
  <c r="X417" i="2"/>
  <c r="Y417" i="2"/>
  <c r="AB417" i="2"/>
  <c r="Z417" i="2"/>
  <c r="AA417" i="2"/>
  <c r="AC417" i="2"/>
  <c r="U418" i="2"/>
  <c r="V418" i="2"/>
  <c r="W418" i="2"/>
  <c r="X418" i="2"/>
  <c r="AA418" i="2"/>
  <c r="Y418" i="2"/>
  <c r="Z418" i="2"/>
  <c r="AC418" i="2"/>
  <c r="AB418" i="2"/>
  <c r="U419" i="2"/>
  <c r="V419" i="2"/>
  <c r="W419" i="2"/>
  <c r="X419" i="2"/>
  <c r="Y419" i="2"/>
  <c r="AB419" i="2"/>
  <c r="Z419" i="2"/>
  <c r="AA419" i="2"/>
  <c r="AC419" i="2"/>
  <c r="U420" i="2"/>
  <c r="V420" i="2"/>
  <c r="W420" i="2"/>
  <c r="X420" i="2"/>
  <c r="AA420" i="2"/>
  <c r="Y420" i="2"/>
  <c r="Z420" i="2"/>
  <c r="AC420" i="2"/>
  <c r="AB420" i="2"/>
  <c r="U421" i="2"/>
  <c r="V421" i="2"/>
  <c r="W421" i="2"/>
  <c r="X421" i="2"/>
  <c r="Y421" i="2"/>
  <c r="AB421" i="2"/>
  <c r="Z421" i="2"/>
  <c r="AA421" i="2"/>
  <c r="AC421" i="2"/>
  <c r="U422" i="2"/>
  <c r="V422" i="2"/>
  <c r="W422" i="2"/>
  <c r="X422" i="2"/>
  <c r="AA422" i="2"/>
  <c r="Y422" i="2"/>
  <c r="Z422" i="2"/>
  <c r="AC422" i="2"/>
  <c r="AB422" i="2"/>
  <c r="U423" i="2"/>
  <c r="V423" i="2"/>
  <c r="W423" i="2"/>
  <c r="X423" i="2"/>
  <c r="Y423" i="2"/>
  <c r="AB423" i="2"/>
  <c r="Z423" i="2"/>
  <c r="AA423" i="2"/>
  <c r="AC423" i="2"/>
  <c r="U424" i="2"/>
  <c r="V424" i="2"/>
  <c r="W424" i="2"/>
  <c r="X424" i="2"/>
  <c r="AA424" i="2"/>
  <c r="Y424" i="2"/>
  <c r="Z424" i="2"/>
  <c r="AC424" i="2"/>
  <c r="AB424" i="2"/>
  <c r="U425" i="2"/>
  <c r="V425" i="2"/>
  <c r="W425" i="2"/>
  <c r="X425" i="2"/>
  <c r="Y425" i="2"/>
  <c r="AB425" i="2"/>
  <c r="Z425" i="2"/>
  <c r="AA425" i="2"/>
  <c r="AC425" i="2"/>
  <c r="U426" i="2"/>
  <c r="V426" i="2"/>
  <c r="W426" i="2"/>
  <c r="X426" i="2"/>
  <c r="AA426" i="2"/>
  <c r="Y426" i="2"/>
  <c r="Z426" i="2"/>
  <c r="AC426" i="2"/>
  <c r="AB426" i="2"/>
  <c r="U427" i="2"/>
  <c r="V427" i="2"/>
  <c r="W427" i="2"/>
  <c r="X427" i="2"/>
  <c r="Y427" i="2"/>
  <c r="AB427" i="2"/>
  <c r="Z427" i="2"/>
  <c r="AA427" i="2"/>
  <c r="AC427" i="2"/>
  <c r="U428" i="2"/>
  <c r="V428" i="2"/>
  <c r="W428" i="2"/>
  <c r="X428" i="2"/>
  <c r="AA428" i="2"/>
  <c r="Y428" i="2"/>
  <c r="Z428" i="2"/>
  <c r="AC428" i="2"/>
  <c r="AB428" i="2"/>
  <c r="U429" i="2"/>
  <c r="V429" i="2"/>
  <c r="W429" i="2"/>
  <c r="X429" i="2"/>
  <c r="Y429" i="2"/>
  <c r="AB429" i="2"/>
  <c r="Z429" i="2"/>
  <c r="AA429" i="2"/>
  <c r="AC429" i="2"/>
  <c r="U430" i="2"/>
  <c r="V430" i="2"/>
  <c r="W430" i="2"/>
  <c r="X430" i="2"/>
  <c r="AA430" i="2"/>
  <c r="Y430" i="2"/>
  <c r="Z430" i="2"/>
  <c r="AC430" i="2"/>
  <c r="AB430" i="2"/>
  <c r="U373" i="2"/>
  <c r="V373" i="2"/>
  <c r="W373" i="2"/>
  <c r="X373" i="2"/>
  <c r="AA373" i="2"/>
  <c r="Y373" i="2"/>
  <c r="Z373" i="2"/>
  <c r="AC373" i="2"/>
  <c r="AB373" i="2"/>
  <c r="U374" i="2"/>
  <c r="V374" i="2"/>
  <c r="W374" i="2"/>
  <c r="X374" i="2"/>
  <c r="Y374" i="2"/>
  <c r="AB374" i="2"/>
  <c r="Z374" i="2"/>
  <c r="AA374" i="2"/>
  <c r="AC374" i="2"/>
  <c r="U375" i="2"/>
  <c r="V375" i="2"/>
  <c r="W375" i="2"/>
  <c r="X375" i="2"/>
  <c r="AA375" i="2"/>
  <c r="Y375" i="2"/>
  <c r="Z375" i="2"/>
  <c r="AC375" i="2"/>
  <c r="AB375" i="2"/>
  <c r="U376" i="2"/>
  <c r="V376" i="2"/>
  <c r="W376" i="2"/>
  <c r="X376" i="2"/>
  <c r="Y376" i="2"/>
  <c r="AB376" i="2"/>
  <c r="Z376" i="2"/>
  <c r="AA376" i="2"/>
  <c r="AC376" i="2"/>
  <c r="U377" i="2"/>
  <c r="V377" i="2"/>
  <c r="W377" i="2"/>
  <c r="X377" i="2"/>
  <c r="AA377" i="2"/>
  <c r="Y377" i="2"/>
  <c r="Z377" i="2"/>
  <c r="AC377" i="2"/>
  <c r="AB377" i="2"/>
  <c r="U378" i="2"/>
  <c r="V378" i="2"/>
  <c r="W378" i="2"/>
  <c r="X378" i="2"/>
  <c r="Y378" i="2"/>
  <c r="AB378" i="2"/>
  <c r="Z378" i="2"/>
  <c r="AA378" i="2"/>
  <c r="AC378" i="2"/>
  <c r="U379" i="2"/>
  <c r="V379" i="2"/>
  <c r="W379" i="2"/>
  <c r="X379" i="2"/>
  <c r="AA379" i="2"/>
  <c r="Y379" i="2"/>
  <c r="Z379" i="2"/>
  <c r="AC379" i="2"/>
  <c r="AB379" i="2"/>
  <c r="U380" i="2"/>
  <c r="V380" i="2"/>
  <c r="W380" i="2"/>
  <c r="X380" i="2"/>
  <c r="Y380" i="2"/>
  <c r="AB380" i="2"/>
  <c r="Z380" i="2"/>
  <c r="AA380" i="2"/>
  <c r="AC380" i="2"/>
  <c r="U381" i="2"/>
  <c r="V381" i="2"/>
  <c r="W381" i="2"/>
  <c r="X381" i="2"/>
  <c r="AA381" i="2"/>
  <c r="Y381" i="2"/>
  <c r="Z381" i="2"/>
  <c r="AC381" i="2"/>
  <c r="AB381" i="2"/>
  <c r="U382" i="2"/>
  <c r="V382" i="2"/>
  <c r="W382" i="2"/>
  <c r="X382" i="2"/>
  <c r="Y382" i="2"/>
  <c r="AB382" i="2"/>
  <c r="Z382" i="2"/>
  <c r="AA382" i="2"/>
  <c r="AC382" i="2"/>
  <c r="U383" i="2"/>
  <c r="V383" i="2"/>
  <c r="W383" i="2"/>
  <c r="X383" i="2"/>
  <c r="AA383" i="2"/>
  <c r="Y383" i="2"/>
  <c r="Z383" i="2"/>
  <c r="AC383" i="2"/>
  <c r="AB383" i="2"/>
  <c r="E373" i="2"/>
  <c r="F373" i="2"/>
  <c r="O373" i="2"/>
  <c r="G373" i="2"/>
  <c r="H373" i="2"/>
  <c r="I373" i="2"/>
  <c r="J373" i="2"/>
  <c r="K373" i="2"/>
  <c r="L373" i="2"/>
  <c r="M373" i="2"/>
  <c r="N373" i="2"/>
  <c r="P373" i="2"/>
  <c r="E374" i="2"/>
  <c r="F374" i="2"/>
  <c r="O374" i="2"/>
  <c r="G374" i="2"/>
  <c r="H374" i="2"/>
  <c r="I374" i="2"/>
  <c r="J374" i="2"/>
  <c r="K374" i="2"/>
  <c r="L374" i="2"/>
  <c r="M374" i="2"/>
  <c r="N374" i="2"/>
  <c r="P374" i="2"/>
  <c r="E375" i="2"/>
  <c r="F375" i="2"/>
  <c r="O375" i="2"/>
  <c r="G375" i="2"/>
  <c r="H375" i="2"/>
  <c r="I375" i="2"/>
  <c r="J375" i="2"/>
  <c r="K375" i="2"/>
  <c r="L375" i="2"/>
  <c r="M375" i="2"/>
  <c r="N375" i="2"/>
  <c r="P375" i="2"/>
  <c r="E376" i="2"/>
  <c r="F376" i="2"/>
  <c r="O376" i="2"/>
  <c r="G376" i="2"/>
  <c r="H376" i="2"/>
  <c r="I376" i="2"/>
  <c r="J376" i="2"/>
  <c r="K376" i="2"/>
  <c r="L376" i="2"/>
  <c r="M376" i="2"/>
  <c r="N376" i="2"/>
  <c r="P376" i="2"/>
  <c r="E377" i="2"/>
  <c r="F377" i="2"/>
  <c r="O377" i="2"/>
  <c r="G377" i="2"/>
  <c r="H377" i="2"/>
  <c r="I377" i="2"/>
  <c r="J377" i="2"/>
  <c r="K377" i="2"/>
  <c r="L377" i="2"/>
  <c r="M377" i="2"/>
  <c r="N377" i="2"/>
  <c r="P377" i="2"/>
  <c r="E378" i="2"/>
  <c r="F378" i="2"/>
  <c r="O378" i="2"/>
  <c r="G378" i="2"/>
  <c r="H378" i="2"/>
  <c r="I378" i="2"/>
  <c r="J378" i="2"/>
  <c r="K378" i="2"/>
  <c r="L378" i="2"/>
  <c r="M378" i="2"/>
  <c r="N378" i="2"/>
  <c r="P378" i="2"/>
  <c r="E379" i="2"/>
  <c r="F379" i="2"/>
  <c r="O379" i="2"/>
  <c r="G379" i="2"/>
  <c r="H379" i="2"/>
  <c r="I379" i="2"/>
  <c r="J379" i="2"/>
  <c r="K379" i="2"/>
  <c r="L379" i="2"/>
  <c r="M379" i="2"/>
  <c r="N379" i="2"/>
  <c r="P379" i="2"/>
  <c r="E380" i="2"/>
  <c r="F380" i="2"/>
  <c r="O380" i="2"/>
  <c r="G380" i="2"/>
  <c r="H380" i="2"/>
  <c r="I380" i="2"/>
  <c r="J380" i="2"/>
  <c r="K380" i="2"/>
  <c r="L380" i="2"/>
  <c r="M380" i="2"/>
  <c r="N380" i="2"/>
  <c r="P380" i="2"/>
  <c r="E381" i="2"/>
  <c r="F381" i="2"/>
  <c r="O381" i="2"/>
  <c r="G381" i="2"/>
  <c r="H381" i="2"/>
  <c r="I381" i="2"/>
  <c r="J381" i="2"/>
  <c r="K381" i="2"/>
  <c r="L381" i="2"/>
  <c r="M381" i="2"/>
  <c r="N381" i="2"/>
  <c r="P381" i="2"/>
  <c r="E382" i="2"/>
  <c r="F382" i="2"/>
  <c r="O382" i="2"/>
  <c r="G382" i="2"/>
  <c r="H382" i="2"/>
  <c r="I382" i="2"/>
  <c r="J382" i="2"/>
  <c r="K382" i="2"/>
  <c r="L382" i="2"/>
  <c r="M382" i="2"/>
  <c r="N382" i="2"/>
  <c r="P382" i="2"/>
  <c r="E383" i="2"/>
  <c r="F383" i="2"/>
  <c r="O383" i="2"/>
  <c r="G383" i="2"/>
  <c r="H383" i="2"/>
  <c r="I383" i="2"/>
  <c r="J383" i="2"/>
  <c r="K383" i="2"/>
  <c r="L383" i="2"/>
  <c r="M383" i="2"/>
  <c r="N383" i="2"/>
  <c r="P383" i="2"/>
  <c r="E384" i="2"/>
  <c r="F384" i="2"/>
  <c r="O384" i="2"/>
  <c r="G384" i="2"/>
  <c r="H384" i="2"/>
  <c r="I384" i="2"/>
  <c r="J384" i="2"/>
  <c r="K384" i="2"/>
  <c r="L384" i="2"/>
  <c r="M384" i="2"/>
  <c r="N384" i="2"/>
  <c r="P384" i="2"/>
  <c r="E385" i="2"/>
  <c r="F385" i="2"/>
  <c r="O385" i="2"/>
  <c r="G385" i="2"/>
  <c r="H385" i="2"/>
  <c r="I385" i="2"/>
  <c r="J385" i="2"/>
  <c r="K385" i="2"/>
  <c r="L385" i="2"/>
  <c r="M385" i="2"/>
  <c r="N385" i="2"/>
  <c r="P385" i="2"/>
  <c r="E386" i="2"/>
  <c r="F386" i="2"/>
  <c r="O386" i="2"/>
  <c r="G386" i="2"/>
  <c r="H386" i="2"/>
  <c r="I386" i="2"/>
  <c r="J386" i="2"/>
  <c r="K386" i="2"/>
  <c r="L386" i="2"/>
  <c r="M386" i="2"/>
  <c r="N386" i="2"/>
  <c r="P386" i="2"/>
  <c r="E387" i="2"/>
  <c r="F387" i="2"/>
  <c r="O387" i="2"/>
  <c r="G387" i="2"/>
  <c r="H387" i="2"/>
  <c r="I387" i="2"/>
  <c r="J387" i="2"/>
  <c r="K387" i="2"/>
  <c r="L387" i="2"/>
  <c r="M387" i="2"/>
  <c r="N387" i="2"/>
  <c r="P387" i="2"/>
  <c r="E388" i="2"/>
  <c r="F388" i="2"/>
  <c r="O388" i="2"/>
  <c r="G388" i="2"/>
  <c r="H388" i="2"/>
  <c r="I388" i="2"/>
  <c r="J388" i="2"/>
  <c r="K388" i="2"/>
  <c r="L388" i="2"/>
  <c r="M388" i="2"/>
  <c r="N388" i="2"/>
  <c r="P388" i="2"/>
  <c r="E389" i="2"/>
  <c r="F389" i="2"/>
  <c r="O389" i="2"/>
  <c r="G389" i="2"/>
  <c r="H389" i="2"/>
  <c r="I389" i="2"/>
  <c r="J389" i="2"/>
  <c r="K389" i="2"/>
  <c r="L389" i="2"/>
  <c r="M389" i="2"/>
  <c r="N389" i="2"/>
  <c r="P389" i="2"/>
  <c r="E390" i="2"/>
  <c r="F390" i="2"/>
  <c r="O390" i="2"/>
  <c r="G390" i="2"/>
  <c r="H390" i="2"/>
  <c r="I390" i="2"/>
  <c r="J390" i="2"/>
  <c r="K390" i="2"/>
  <c r="L390" i="2"/>
  <c r="M390" i="2"/>
  <c r="N390" i="2"/>
  <c r="P390" i="2"/>
  <c r="E391" i="2"/>
  <c r="F391" i="2"/>
  <c r="O391" i="2"/>
  <c r="G391" i="2"/>
  <c r="H391" i="2"/>
  <c r="I391" i="2"/>
  <c r="J391" i="2"/>
  <c r="K391" i="2"/>
  <c r="L391" i="2"/>
  <c r="M391" i="2"/>
  <c r="N391" i="2"/>
  <c r="P391" i="2"/>
  <c r="E392" i="2"/>
  <c r="F392" i="2"/>
  <c r="O392" i="2"/>
  <c r="G392" i="2"/>
  <c r="H392" i="2"/>
  <c r="I392" i="2"/>
  <c r="J392" i="2"/>
  <c r="K392" i="2"/>
  <c r="L392" i="2"/>
  <c r="M392" i="2"/>
  <c r="N392" i="2"/>
  <c r="P392" i="2"/>
  <c r="E393" i="2"/>
  <c r="F393" i="2"/>
  <c r="O393" i="2"/>
  <c r="G393" i="2"/>
  <c r="H393" i="2"/>
  <c r="I393" i="2"/>
  <c r="J393" i="2"/>
  <c r="K393" i="2"/>
  <c r="L393" i="2"/>
  <c r="M393" i="2"/>
  <c r="N393" i="2"/>
  <c r="P393" i="2"/>
  <c r="E394" i="2"/>
  <c r="F394" i="2"/>
  <c r="O394" i="2"/>
  <c r="G394" i="2"/>
  <c r="H394" i="2"/>
  <c r="I394" i="2"/>
  <c r="J394" i="2"/>
  <c r="K394" i="2"/>
  <c r="L394" i="2"/>
  <c r="M394" i="2"/>
  <c r="N394" i="2"/>
  <c r="P394" i="2"/>
  <c r="E395" i="2"/>
  <c r="F395" i="2"/>
  <c r="O395" i="2"/>
  <c r="G395" i="2"/>
  <c r="H395" i="2"/>
  <c r="I395" i="2"/>
  <c r="J395" i="2"/>
  <c r="K395" i="2"/>
  <c r="L395" i="2"/>
  <c r="M395" i="2"/>
  <c r="N395" i="2"/>
  <c r="P395" i="2"/>
  <c r="E396" i="2"/>
  <c r="F396" i="2"/>
  <c r="O396" i="2"/>
  <c r="G396" i="2"/>
  <c r="H396" i="2"/>
  <c r="I396" i="2"/>
  <c r="J396" i="2"/>
  <c r="K396" i="2"/>
  <c r="L396" i="2"/>
  <c r="M396" i="2"/>
  <c r="N396" i="2"/>
  <c r="P396" i="2"/>
  <c r="E397" i="2"/>
  <c r="F397" i="2"/>
  <c r="O397" i="2"/>
  <c r="G397" i="2"/>
  <c r="H397" i="2"/>
  <c r="I397" i="2"/>
  <c r="J397" i="2"/>
  <c r="K397" i="2"/>
  <c r="L397" i="2"/>
  <c r="M397" i="2"/>
  <c r="N397" i="2"/>
  <c r="P397" i="2"/>
  <c r="E398" i="2"/>
  <c r="F398" i="2"/>
  <c r="O398" i="2"/>
  <c r="G398" i="2"/>
  <c r="H398" i="2"/>
  <c r="I398" i="2"/>
  <c r="J398" i="2"/>
  <c r="K398" i="2"/>
  <c r="L398" i="2"/>
  <c r="M398" i="2"/>
  <c r="N398" i="2"/>
  <c r="P398" i="2"/>
  <c r="E399" i="2"/>
  <c r="F399" i="2"/>
  <c r="O399" i="2"/>
  <c r="G399" i="2"/>
  <c r="H399" i="2"/>
  <c r="I399" i="2"/>
  <c r="J399" i="2"/>
  <c r="K399" i="2"/>
  <c r="L399" i="2"/>
  <c r="M399" i="2"/>
  <c r="N399" i="2"/>
  <c r="P399" i="2"/>
  <c r="E400" i="2"/>
  <c r="F400" i="2"/>
  <c r="O400" i="2"/>
  <c r="G400" i="2"/>
  <c r="H400" i="2"/>
  <c r="I400" i="2"/>
  <c r="J400" i="2"/>
  <c r="K400" i="2"/>
  <c r="L400" i="2"/>
  <c r="M400" i="2"/>
  <c r="N400" i="2"/>
  <c r="P400" i="2"/>
  <c r="E401" i="2"/>
  <c r="F401" i="2"/>
  <c r="O401" i="2"/>
  <c r="G401" i="2"/>
  <c r="H401" i="2"/>
  <c r="I401" i="2"/>
  <c r="J401" i="2"/>
  <c r="K401" i="2"/>
  <c r="L401" i="2"/>
  <c r="M401" i="2"/>
  <c r="N401" i="2"/>
  <c r="P401" i="2"/>
  <c r="E402" i="2"/>
  <c r="F402" i="2"/>
  <c r="O402" i="2"/>
  <c r="G402" i="2"/>
  <c r="H402" i="2"/>
  <c r="I402" i="2"/>
  <c r="J402" i="2"/>
  <c r="K402" i="2"/>
  <c r="L402" i="2"/>
  <c r="M402" i="2"/>
  <c r="N402" i="2"/>
  <c r="P402" i="2"/>
  <c r="E403" i="2"/>
  <c r="F403" i="2"/>
  <c r="O403" i="2"/>
  <c r="G403" i="2"/>
  <c r="H403" i="2"/>
  <c r="I403" i="2"/>
  <c r="J403" i="2"/>
  <c r="K403" i="2"/>
  <c r="L403" i="2"/>
  <c r="M403" i="2"/>
  <c r="N403" i="2"/>
  <c r="P403" i="2"/>
  <c r="E404" i="2"/>
  <c r="F404" i="2"/>
  <c r="O404" i="2"/>
  <c r="G404" i="2"/>
  <c r="H404" i="2"/>
  <c r="I404" i="2"/>
  <c r="J404" i="2"/>
  <c r="K404" i="2"/>
  <c r="L404" i="2"/>
  <c r="M404" i="2"/>
  <c r="N404" i="2"/>
  <c r="P404" i="2"/>
  <c r="E405" i="2"/>
  <c r="F405" i="2"/>
  <c r="O405" i="2"/>
  <c r="G405" i="2"/>
  <c r="H405" i="2"/>
  <c r="I405" i="2"/>
  <c r="J405" i="2"/>
  <c r="K405" i="2"/>
  <c r="L405" i="2"/>
  <c r="M405" i="2"/>
  <c r="N405" i="2"/>
  <c r="P405" i="2"/>
  <c r="E406" i="2"/>
  <c r="F406" i="2"/>
  <c r="O406" i="2"/>
  <c r="G406" i="2"/>
  <c r="H406" i="2"/>
  <c r="I406" i="2"/>
  <c r="J406" i="2"/>
  <c r="K406" i="2"/>
  <c r="L406" i="2"/>
  <c r="M406" i="2"/>
  <c r="N406" i="2"/>
  <c r="P406" i="2"/>
  <c r="E407" i="2"/>
  <c r="F407" i="2"/>
  <c r="O407" i="2"/>
  <c r="G407" i="2"/>
  <c r="H407" i="2"/>
  <c r="I407" i="2"/>
  <c r="J407" i="2"/>
  <c r="K407" i="2"/>
  <c r="L407" i="2"/>
  <c r="M407" i="2"/>
  <c r="N407" i="2"/>
  <c r="P407" i="2"/>
  <c r="E408" i="2"/>
  <c r="F408" i="2"/>
  <c r="O408" i="2"/>
  <c r="G408" i="2"/>
  <c r="H408" i="2"/>
  <c r="I408" i="2"/>
  <c r="J408" i="2"/>
  <c r="K408" i="2"/>
  <c r="L408" i="2"/>
  <c r="M408" i="2"/>
  <c r="N408" i="2"/>
  <c r="P408" i="2"/>
  <c r="E409" i="2"/>
  <c r="F409" i="2"/>
  <c r="O409" i="2"/>
  <c r="G409" i="2"/>
  <c r="H409" i="2"/>
  <c r="I409" i="2"/>
  <c r="J409" i="2"/>
  <c r="K409" i="2"/>
  <c r="L409" i="2"/>
  <c r="M409" i="2"/>
  <c r="N409" i="2"/>
  <c r="P409" i="2"/>
  <c r="E410" i="2"/>
  <c r="F410" i="2"/>
  <c r="O410" i="2"/>
  <c r="G410" i="2"/>
  <c r="H410" i="2"/>
  <c r="I410" i="2"/>
  <c r="J410" i="2"/>
  <c r="K410" i="2"/>
  <c r="L410" i="2"/>
  <c r="M410" i="2"/>
  <c r="N410" i="2"/>
  <c r="P410" i="2"/>
  <c r="E411" i="2"/>
  <c r="F411" i="2"/>
  <c r="O411" i="2"/>
  <c r="G411" i="2"/>
  <c r="H411" i="2"/>
  <c r="I411" i="2"/>
  <c r="J411" i="2"/>
  <c r="K411" i="2"/>
  <c r="L411" i="2"/>
  <c r="M411" i="2"/>
  <c r="N411" i="2"/>
  <c r="P411" i="2"/>
  <c r="E412" i="2"/>
  <c r="F412" i="2"/>
  <c r="O412" i="2"/>
  <c r="G412" i="2"/>
  <c r="H412" i="2"/>
  <c r="I412" i="2"/>
  <c r="J412" i="2"/>
  <c r="K412" i="2"/>
  <c r="L412" i="2"/>
  <c r="M412" i="2"/>
  <c r="N412" i="2"/>
  <c r="P412" i="2"/>
  <c r="E413" i="2"/>
  <c r="F413" i="2"/>
  <c r="O413" i="2"/>
  <c r="G413" i="2"/>
  <c r="H413" i="2"/>
  <c r="I413" i="2"/>
  <c r="J413" i="2"/>
  <c r="K413" i="2"/>
  <c r="L413" i="2"/>
  <c r="M413" i="2"/>
  <c r="N413" i="2"/>
  <c r="P413" i="2"/>
  <c r="E414" i="2"/>
  <c r="F414" i="2"/>
  <c r="O414" i="2"/>
  <c r="G414" i="2"/>
  <c r="H414" i="2"/>
  <c r="I414" i="2"/>
  <c r="J414" i="2"/>
  <c r="K414" i="2"/>
  <c r="L414" i="2"/>
  <c r="M414" i="2"/>
  <c r="N414" i="2"/>
  <c r="P414" i="2"/>
  <c r="E415" i="2"/>
  <c r="F415" i="2"/>
  <c r="O415" i="2"/>
  <c r="G415" i="2"/>
  <c r="H415" i="2"/>
  <c r="I415" i="2"/>
  <c r="J415" i="2"/>
  <c r="K415" i="2"/>
  <c r="L415" i="2"/>
  <c r="M415" i="2"/>
  <c r="N415" i="2"/>
  <c r="P415" i="2"/>
  <c r="E416" i="2"/>
  <c r="F416" i="2"/>
  <c r="O416" i="2"/>
  <c r="G416" i="2"/>
  <c r="H416" i="2"/>
  <c r="I416" i="2"/>
  <c r="J416" i="2"/>
  <c r="K416" i="2"/>
  <c r="L416" i="2"/>
  <c r="M416" i="2"/>
  <c r="N416" i="2"/>
  <c r="P416" i="2"/>
  <c r="E417" i="2"/>
  <c r="F417" i="2"/>
  <c r="O417" i="2"/>
  <c r="G417" i="2"/>
  <c r="H417" i="2"/>
  <c r="I417" i="2"/>
  <c r="J417" i="2"/>
  <c r="K417" i="2"/>
  <c r="L417" i="2"/>
  <c r="M417" i="2"/>
  <c r="N417" i="2"/>
  <c r="P417" i="2"/>
  <c r="E418" i="2"/>
  <c r="F418" i="2"/>
  <c r="O418" i="2"/>
  <c r="G418" i="2"/>
  <c r="H418" i="2"/>
  <c r="I418" i="2"/>
  <c r="J418" i="2"/>
  <c r="K418" i="2"/>
  <c r="L418" i="2"/>
  <c r="M418" i="2"/>
  <c r="N418" i="2"/>
  <c r="P418" i="2"/>
  <c r="E419" i="2"/>
  <c r="F419" i="2"/>
  <c r="O419" i="2"/>
  <c r="G419" i="2"/>
  <c r="H419" i="2"/>
  <c r="I419" i="2"/>
  <c r="J419" i="2"/>
  <c r="K419" i="2"/>
  <c r="L419" i="2"/>
  <c r="M419" i="2"/>
  <c r="N419" i="2"/>
  <c r="P419" i="2"/>
  <c r="E420" i="2"/>
  <c r="F420" i="2"/>
  <c r="O420" i="2"/>
  <c r="G420" i="2"/>
  <c r="H420" i="2"/>
  <c r="I420" i="2"/>
  <c r="J420" i="2"/>
  <c r="K420" i="2"/>
  <c r="L420" i="2"/>
  <c r="M420" i="2"/>
  <c r="N420" i="2"/>
  <c r="P420" i="2"/>
  <c r="E421" i="2"/>
  <c r="F421" i="2"/>
  <c r="O421" i="2"/>
  <c r="G421" i="2"/>
  <c r="H421" i="2"/>
  <c r="I421" i="2"/>
  <c r="J421" i="2"/>
  <c r="K421" i="2"/>
  <c r="L421" i="2"/>
  <c r="M421" i="2"/>
  <c r="N421" i="2"/>
  <c r="P421" i="2"/>
  <c r="E422" i="2"/>
  <c r="F422" i="2"/>
  <c r="O422" i="2"/>
  <c r="G422" i="2"/>
  <c r="H422" i="2"/>
  <c r="I422" i="2"/>
  <c r="J422" i="2"/>
  <c r="K422" i="2"/>
  <c r="L422" i="2"/>
  <c r="M422" i="2"/>
  <c r="N422" i="2"/>
  <c r="P422" i="2"/>
  <c r="E423" i="2"/>
  <c r="F423" i="2"/>
  <c r="O423" i="2"/>
  <c r="G423" i="2"/>
  <c r="H423" i="2"/>
  <c r="I423" i="2"/>
  <c r="J423" i="2"/>
  <c r="K423" i="2"/>
  <c r="L423" i="2"/>
  <c r="M423" i="2"/>
  <c r="N423" i="2"/>
  <c r="P423" i="2"/>
  <c r="E424" i="2"/>
  <c r="F424" i="2"/>
  <c r="O424" i="2"/>
  <c r="G424" i="2"/>
  <c r="H424" i="2"/>
  <c r="I424" i="2"/>
  <c r="J424" i="2"/>
  <c r="K424" i="2"/>
  <c r="L424" i="2"/>
  <c r="M424" i="2"/>
  <c r="N424" i="2"/>
  <c r="P424" i="2"/>
  <c r="E425" i="2"/>
  <c r="F425" i="2"/>
  <c r="O425" i="2"/>
  <c r="G425" i="2"/>
  <c r="H425" i="2"/>
  <c r="I425" i="2"/>
  <c r="J425" i="2"/>
  <c r="K425" i="2"/>
  <c r="L425" i="2"/>
  <c r="M425" i="2"/>
  <c r="N425" i="2"/>
  <c r="P425" i="2"/>
  <c r="E426" i="2"/>
  <c r="F426" i="2"/>
  <c r="O426" i="2"/>
  <c r="G426" i="2"/>
  <c r="H426" i="2"/>
  <c r="I426" i="2"/>
  <c r="J426" i="2"/>
  <c r="K426" i="2"/>
  <c r="L426" i="2"/>
  <c r="M426" i="2"/>
  <c r="N426" i="2"/>
  <c r="P426" i="2"/>
  <c r="E427" i="2"/>
  <c r="F427" i="2"/>
  <c r="O427" i="2"/>
  <c r="G427" i="2"/>
  <c r="H427" i="2"/>
  <c r="I427" i="2"/>
  <c r="J427" i="2"/>
  <c r="K427" i="2"/>
  <c r="L427" i="2"/>
  <c r="M427" i="2"/>
  <c r="N427" i="2"/>
  <c r="P427" i="2"/>
  <c r="E428" i="2"/>
  <c r="F428" i="2"/>
  <c r="O428" i="2"/>
  <c r="G428" i="2"/>
  <c r="H428" i="2"/>
  <c r="I428" i="2"/>
  <c r="J428" i="2"/>
  <c r="K428" i="2"/>
  <c r="L428" i="2"/>
  <c r="M428" i="2"/>
  <c r="N428" i="2"/>
  <c r="P428" i="2"/>
  <c r="E429" i="2"/>
  <c r="F429" i="2"/>
  <c r="O429" i="2"/>
  <c r="G429" i="2"/>
  <c r="H429" i="2"/>
  <c r="I429" i="2"/>
  <c r="J429" i="2"/>
  <c r="K429" i="2"/>
  <c r="L429" i="2"/>
  <c r="M429" i="2"/>
  <c r="N429" i="2"/>
  <c r="P429" i="2"/>
  <c r="E430" i="2"/>
  <c r="F430" i="2"/>
  <c r="O430" i="2"/>
  <c r="G430" i="2"/>
  <c r="H430" i="2"/>
  <c r="I430" i="2"/>
  <c r="J430" i="2"/>
  <c r="K430" i="2"/>
  <c r="L430" i="2"/>
  <c r="M430" i="2"/>
  <c r="N430" i="2"/>
  <c r="P430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U205" i="2"/>
  <c r="V205" i="2"/>
  <c r="W205" i="2"/>
  <c r="X205" i="2"/>
  <c r="AA205" i="2"/>
  <c r="Y205" i="2"/>
  <c r="Z205" i="2"/>
  <c r="AB205" i="2"/>
  <c r="AC205" i="2"/>
  <c r="U206" i="2"/>
  <c r="V206" i="2"/>
  <c r="W206" i="2"/>
  <c r="AC206" i="2"/>
  <c r="X206" i="2"/>
  <c r="Y206" i="2"/>
  <c r="Z206" i="2"/>
  <c r="AA206" i="2"/>
  <c r="AB206" i="2"/>
  <c r="U207" i="2"/>
  <c r="V207" i="2"/>
  <c r="AB207" i="2"/>
  <c r="W207" i="2"/>
  <c r="AC207" i="2"/>
  <c r="X207" i="2"/>
  <c r="Y207" i="2"/>
  <c r="Z207" i="2"/>
  <c r="AA207" i="2"/>
  <c r="U208" i="2"/>
  <c r="AA208" i="2"/>
  <c r="V208" i="2"/>
  <c r="W208" i="2"/>
  <c r="X208" i="2"/>
  <c r="Y208" i="2"/>
  <c r="Z208" i="2"/>
  <c r="AC208" i="2"/>
  <c r="U209" i="2"/>
  <c r="AA209" i="2"/>
  <c r="V209" i="2"/>
  <c r="W209" i="2"/>
  <c r="X209" i="2"/>
  <c r="Y209" i="2"/>
  <c r="Z209" i="2"/>
  <c r="AB209" i="2"/>
  <c r="AC209" i="2"/>
  <c r="U210" i="2"/>
  <c r="V210" i="2"/>
  <c r="W210" i="2"/>
  <c r="AC210" i="2"/>
  <c r="X210" i="2"/>
  <c r="Y210" i="2"/>
  <c r="Z210" i="2"/>
  <c r="AA210" i="2"/>
  <c r="AB210" i="2"/>
  <c r="U211" i="2"/>
  <c r="V211" i="2"/>
  <c r="AB211" i="2"/>
  <c r="W211" i="2"/>
  <c r="X211" i="2"/>
  <c r="Y211" i="2"/>
  <c r="Z211" i="2"/>
  <c r="AA211" i="2"/>
  <c r="U212" i="2"/>
  <c r="AA212" i="2"/>
  <c r="V212" i="2"/>
  <c r="W212" i="2"/>
  <c r="X212" i="2"/>
  <c r="Y212" i="2"/>
  <c r="Z212" i="2"/>
  <c r="AC212" i="2"/>
  <c r="U213" i="2"/>
  <c r="V213" i="2"/>
  <c r="W213" i="2"/>
  <c r="X213" i="2"/>
  <c r="Y213" i="2"/>
  <c r="Z213" i="2"/>
  <c r="AB213" i="2"/>
  <c r="AC213" i="2"/>
  <c r="U214" i="2"/>
  <c r="V214" i="2"/>
  <c r="W214" i="2"/>
  <c r="AC214" i="2"/>
  <c r="X214" i="2"/>
  <c r="Y214" i="2"/>
  <c r="Z214" i="2"/>
  <c r="AA214" i="2"/>
  <c r="AB214" i="2"/>
  <c r="U215" i="2"/>
  <c r="V215" i="2"/>
  <c r="AB215" i="2"/>
  <c r="W215" i="2"/>
  <c r="AC215" i="2"/>
  <c r="X215" i="2"/>
  <c r="Y215" i="2"/>
  <c r="Z215" i="2"/>
  <c r="AA215" i="2"/>
  <c r="U216" i="2"/>
  <c r="AA216" i="2"/>
  <c r="V216" i="2"/>
  <c r="W216" i="2"/>
  <c r="X216" i="2"/>
  <c r="Y216" i="2"/>
  <c r="Z216" i="2"/>
  <c r="AC216" i="2"/>
  <c r="U217" i="2"/>
  <c r="V217" i="2"/>
  <c r="W217" i="2"/>
  <c r="X217" i="2"/>
  <c r="Y217" i="2"/>
  <c r="Z217" i="2"/>
  <c r="AB217" i="2"/>
  <c r="AC217" i="2"/>
  <c r="U218" i="2"/>
  <c r="V218" i="2"/>
  <c r="W218" i="2"/>
  <c r="AC218" i="2"/>
  <c r="X218" i="2"/>
  <c r="Y218" i="2"/>
  <c r="Z218" i="2"/>
  <c r="AA218" i="2"/>
  <c r="AB218" i="2"/>
  <c r="U219" i="2"/>
  <c r="V219" i="2"/>
  <c r="AB219" i="2"/>
  <c r="W219" i="2"/>
  <c r="X219" i="2"/>
  <c r="Y219" i="2"/>
  <c r="Z219" i="2"/>
  <c r="AA219" i="2"/>
  <c r="U220" i="2"/>
  <c r="AA220" i="2"/>
  <c r="V220" i="2"/>
  <c r="W220" i="2"/>
  <c r="X220" i="2"/>
  <c r="Y220" i="2"/>
  <c r="Z220" i="2"/>
  <c r="AC220" i="2"/>
  <c r="U221" i="2"/>
  <c r="V221" i="2"/>
  <c r="W221" i="2"/>
  <c r="X221" i="2"/>
  <c r="Y221" i="2"/>
  <c r="Z221" i="2"/>
  <c r="AB221" i="2"/>
  <c r="AC221" i="2"/>
  <c r="U222" i="2"/>
  <c r="V222" i="2"/>
  <c r="W222" i="2"/>
  <c r="AC222" i="2"/>
  <c r="X222" i="2"/>
  <c r="Y222" i="2"/>
  <c r="Z222" i="2"/>
  <c r="AA222" i="2"/>
  <c r="AB222" i="2"/>
  <c r="U223" i="2"/>
  <c r="V223" i="2"/>
  <c r="AB223" i="2"/>
  <c r="W223" i="2"/>
  <c r="X223" i="2"/>
  <c r="Y223" i="2"/>
  <c r="Z223" i="2"/>
  <c r="AA223" i="2"/>
  <c r="U224" i="2"/>
  <c r="AA224" i="2"/>
  <c r="V224" i="2"/>
  <c r="W224" i="2"/>
  <c r="X224" i="2"/>
  <c r="Y224" i="2"/>
  <c r="Z224" i="2"/>
  <c r="AC224" i="2"/>
  <c r="U225" i="2"/>
  <c r="V225" i="2"/>
  <c r="W225" i="2"/>
  <c r="X225" i="2"/>
  <c r="Y225" i="2"/>
  <c r="Z225" i="2"/>
  <c r="AB225" i="2"/>
  <c r="AC225" i="2"/>
  <c r="U226" i="2"/>
  <c r="V226" i="2"/>
  <c r="W226" i="2"/>
  <c r="AC226" i="2"/>
  <c r="X226" i="2"/>
  <c r="Y226" i="2"/>
  <c r="Z226" i="2"/>
  <c r="AA226" i="2"/>
  <c r="AB226" i="2"/>
  <c r="U227" i="2"/>
  <c r="V227" i="2"/>
  <c r="AB227" i="2"/>
  <c r="W227" i="2"/>
  <c r="X227" i="2"/>
  <c r="Y227" i="2"/>
  <c r="Z227" i="2"/>
  <c r="AA227" i="2"/>
  <c r="U228" i="2"/>
  <c r="AA228" i="2"/>
  <c r="V228" i="2"/>
  <c r="W228" i="2"/>
  <c r="X228" i="2"/>
  <c r="Y228" i="2"/>
  <c r="Z228" i="2"/>
  <c r="AC228" i="2"/>
  <c r="U229" i="2"/>
  <c r="V229" i="2"/>
  <c r="W229" i="2"/>
  <c r="X229" i="2"/>
  <c r="Y229" i="2"/>
  <c r="Z229" i="2"/>
  <c r="AB229" i="2"/>
  <c r="AC229" i="2"/>
  <c r="U230" i="2"/>
  <c r="V230" i="2"/>
  <c r="W230" i="2"/>
  <c r="AC230" i="2"/>
  <c r="X230" i="2"/>
  <c r="Y230" i="2"/>
  <c r="Z230" i="2"/>
  <c r="AA230" i="2"/>
  <c r="AB230" i="2"/>
  <c r="U231" i="2"/>
  <c r="V231" i="2"/>
  <c r="AB231" i="2"/>
  <c r="W231" i="2"/>
  <c r="X231" i="2"/>
  <c r="Y231" i="2"/>
  <c r="Z231" i="2"/>
  <c r="AA231" i="2"/>
  <c r="U232" i="2"/>
  <c r="AA232" i="2"/>
  <c r="V232" i="2"/>
  <c r="W232" i="2"/>
  <c r="X232" i="2"/>
  <c r="Y232" i="2"/>
  <c r="Z232" i="2"/>
  <c r="AC232" i="2"/>
  <c r="U233" i="2"/>
  <c r="V233" i="2"/>
  <c r="W233" i="2"/>
  <c r="X233" i="2"/>
  <c r="Y233" i="2"/>
  <c r="Z233" i="2"/>
  <c r="AB233" i="2"/>
  <c r="AC233" i="2"/>
  <c r="U234" i="2"/>
  <c r="V234" i="2"/>
  <c r="W234" i="2"/>
  <c r="AC234" i="2"/>
  <c r="X234" i="2"/>
  <c r="Y234" i="2"/>
  <c r="Z234" i="2"/>
  <c r="AA234" i="2"/>
  <c r="AB234" i="2"/>
  <c r="U235" i="2"/>
  <c r="V235" i="2"/>
  <c r="AB235" i="2"/>
  <c r="W235" i="2"/>
  <c r="X235" i="2"/>
  <c r="Y235" i="2"/>
  <c r="Z235" i="2"/>
  <c r="AA235" i="2"/>
  <c r="U236" i="2"/>
  <c r="AA236" i="2"/>
  <c r="V236" i="2"/>
  <c r="W236" i="2"/>
  <c r="X236" i="2"/>
  <c r="Y236" i="2"/>
  <c r="Z236" i="2"/>
  <c r="AC236" i="2"/>
  <c r="U237" i="2"/>
  <c r="V237" i="2"/>
  <c r="W237" i="2"/>
  <c r="X237" i="2"/>
  <c r="Y237" i="2"/>
  <c r="Z237" i="2"/>
  <c r="AB237" i="2"/>
  <c r="AC237" i="2"/>
  <c r="U238" i="2"/>
  <c r="V238" i="2"/>
  <c r="W238" i="2"/>
  <c r="AC238" i="2"/>
  <c r="X238" i="2"/>
  <c r="Y238" i="2"/>
  <c r="Z238" i="2"/>
  <c r="AA238" i="2"/>
  <c r="AB238" i="2"/>
  <c r="U239" i="2"/>
  <c r="V239" i="2"/>
  <c r="AB239" i="2"/>
  <c r="W239" i="2"/>
  <c r="X239" i="2"/>
  <c r="Y239" i="2"/>
  <c r="Z239" i="2"/>
  <c r="AA239" i="2"/>
  <c r="U240" i="2"/>
  <c r="AA240" i="2"/>
  <c r="V240" i="2"/>
  <c r="W240" i="2"/>
  <c r="X240" i="2"/>
  <c r="Y240" i="2"/>
  <c r="Z240" i="2"/>
  <c r="AC240" i="2"/>
  <c r="U241" i="2"/>
  <c r="V241" i="2"/>
  <c r="W241" i="2"/>
  <c r="X241" i="2"/>
  <c r="Y241" i="2"/>
  <c r="Z241" i="2"/>
  <c r="AB241" i="2"/>
  <c r="AC241" i="2"/>
  <c r="U242" i="2"/>
  <c r="V242" i="2"/>
  <c r="W242" i="2"/>
  <c r="AC242" i="2"/>
  <c r="X242" i="2"/>
  <c r="Y242" i="2"/>
  <c r="Z242" i="2"/>
  <c r="AA242" i="2"/>
  <c r="AB242" i="2"/>
  <c r="U243" i="2"/>
  <c r="V243" i="2"/>
  <c r="AB243" i="2"/>
  <c r="W243" i="2"/>
  <c r="X243" i="2"/>
  <c r="Y243" i="2"/>
  <c r="Z243" i="2"/>
  <c r="AA243" i="2"/>
  <c r="U244" i="2"/>
  <c r="AA244" i="2"/>
  <c r="V244" i="2"/>
  <c r="W244" i="2"/>
  <c r="X244" i="2"/>
  <c r="Y244" i="2"/>
  <c r="Z244" i="2"/>
  <c r="AC244" i="2"/>
  <c r="U245" i="2"/>
  <c r="V245" i="2"/>
  <c r="W245" i="2"/>
  <c r="X245" i="2"/>
  <c r="Y245" i="2"/>
  <c r="Z245" i="2"/>
  <c r="AB245" i="2"/>
  <c r="AC245" i="2"/>
  <c r="U246" i="2"/>
  <c r="V246" i="2"/>
  <c r="W246" i="2"/>
  <c r="AC246" i="2"/>
  <c r="X246" i="2"/>
  <c r="Y246" i="2"/>
  <c r="Z246" i="2"/>
  <c r="AA246" i="2"/>
  <c r="AB246" i="2"/>
  <c r="U247" i="2"/>
  <c r="V247" i="2"/>
  <c r="AB247" i="2"/>
  <c r="W247" i="2"/>
  <c r="X247" i="2"/>
  <c r="Y247" i="2"/>
  <c r="Z247" i="2"/>
  <c r="AA247" i="2"/>
  <c r="U248" i="2"/>
  <c r="AA248" i="2"/>
  <c r="V248" i="2"/>
  <c r="W248" i="2"/>
  <c r="X248" i="2"/>
  <c r="Y248" i="2"/>
  <c r="Z248" i="2"/>
  <c r="AC248" i="2"/>
  <c r="U249" i="2"/>
  <c r="V249" i="2"/>
  <c r="W249" i="2"/>
  <c r="X249" i="2"/>
  <c r="Y249" i="2"/>
  <c r="Z249" i="2"/>
  <c r="AB249" i="2"/>
  <c r="AC249" i="2"/>
  <c r="U250" i="2"/>
  <c r="V250" i="2"/>
  <c r="W250" i="2"/>
  <c r="AC250" i="2"/>
  <c r="X250" i="2"/>
  <c r="Y250" i="2"/>
  <c r="Z250" i="2"/>
  <c r="AA250" i="2"/>
  <c r="AB250" i="2"/>
  <c r="U251" i="2"/>
  <c r="V251" i="2"/>
  <c r="AB251" i="2"/>
  <c r="W251" i="2"/>
  <c r="X251" i="2"/>
  <c r="Y251" i="2"/>
  <c r="Z251" i="2"/>
  <c r="AA251" i="2"/>
  <c r="U252" i="2"/>
  <c r="AA252" i="2"/>
  <c r="V252" i="2"/>
  <c r="W252" i="2"/>
  <c r="X252" i="2"/>
  <c r="Y252" i="2"/>
  <c r="Z252" i="2"/>
  <c r="AC252" i="2"/>
  <c r="U253" i="2"/>
  <c r="V253" i="2"/>
  <c r="W253" i="2"/>
  <c r="X253" i="2"/>
  <c r="Y253" i="2"/>
  <c r="Z253" i="2"/>
  <c r="AB253" i="2"/>
  <c r="AC253" i="2"/>
  <c r="U254" i="2"/>
  <c r="V254" i="2"/>
  <c r="W254" i="2"/>
  <c r="AC254" i="2"/>
  <c r="X254" i="2"/>
  <c r="Y254" i="2"/>
  <c r="Z254" i="2"/>
  <c r="AA254" i="2"/>
  <c r="AB254" i="2"/>
  <c r="U255" i="2"/>
  <c r="V255" i="2"/>
  <c r="AB255" i="2"/>
  <c r="W255" i="2"/>
  <c r="X255" i="2"/>
  <c r="Y255" i="2"/>
  <c r="Z255" i="2"/>
  <c r="AA255" i="2"/>
  <c r="U256" i="2"/>
  <c r="AA256" i="2"/>
  <c r="V256" i="2"/>
  <c r="W256" i="2"/>
  <c r="X256" i="2"/>
  <c r="Y256" i="2"/>
  <c r="Z256" i="2"/>
  <c r="AC256" i="2"/>
  <c r="U257" i="2"/>
  <c r="V257" i="2"/>
  <c r="W257" i="2"/>
  <c r="X257" i="2"/>
  <c r="Y257" i="2"/>
  <c r="Z257" i="2"/>
  <c r="AB257" i="2"/>
  <c r="AC257" i="2"/>
  <c r="U258" i="2"/>
  <c r="V258" i="2"/>
  <c r="W258" i="2"/>
  <c r="AC258" i="2"/>
  <c r="X258" i="2"/>
  <c r="Y258" i="2"/>
  <c r="Z258" i="2"/>
  <c r="AA258" i="2"/>
  <c r="AB258" i="2"/>
  <c r="U259" i="2"/>
  <c r="V259" i="2"/>
  <c r="AB259" i="2"/>
  <c r="W259" i="2"/>
  <c r="X259" i="2"/>
  <c r="Y259" i="2"/>
  <c r="Z259" i="2"/>
  <c r="AA259" i="2"/>
  <c r="U260" i="2"/>
  <c r="AA260" i="2"/>
  <c r="V260" i="2"/>
  <c r="W260" i="2"/>
  <c r="X260" i="2"/>
  <c r="Y260" i="2"/>
  <c r="Z260" i="2"/>
  <c r="AC260" i="2"/>
  <c r="U261" i="2"/>
  <c r="V261" i="2"/>
  <c r="W261" i="2"/>
  <c r="X261" i="2"/>
  <c r="Y261" i="2"/>
  <c r="Z261" i="2"/>
  <c r="AB261" i="2"/>
  <c r="AC261" i="2"/>
  <c r="U262" i="2"/>
  <c r="V262" i="2"/>
  <c r="W262" i="2"/>
  <c r="AC262" i="2"/>
  <c r="X262" i="2"/>
  <c r="Y262" i="2"/>
  <c r="Z262" i="2"/>
  <c r="AA262" i="2"/>
  <c r="AB262" i="2"/>
  <c r="U263" i="2"/>
  <c r="V263" i="2"/>
  <c r="AB263" i="2"/>
  <c r="W263" i="2"/>
  <c r="X263" i="2"/>
  <c r="Y263" i="2"/>
  <c r="Z263" i="2"/>
  <c r="AA263" i="2"/>
  <c r="U264" i="2"/>
  <c r="AA264" i="2"/>
  <c r="V264" i="2"/>
  <c r="W264" i="2"/>
  <c r="X264" i="2"/>
  <c r="Y264" i="2"/>
  <c r="Z264" i="2"/>
  <c r="AC264" i="2"/>
  <c r="U265" i="2"/>
  <c r="V265" i="2"/>
  <c r="W265" i="2"/>
  <c r="X265" i="2"/>
  <c r="Y265" i="2"/>
  <c r="Z265" i="2"/>
  <c r="AB265" i="2"/>
  <c r="AC265" i="2"/>
  <c r="U266" i="2"/>
  <c r="V266" i="2"/>
  <c r="W266" i="2"/>
  <c r="AC266" i="2"/>
  <c r="X266" i="2"/>
  <c r="Y266" i="2"/>
  <c r="Z266" i="2"/>
  <c r="AA266" i="2"/>
  <c r="AB266" i="2"/>
  <c r="U267" i="2"/>
  <c r="V267" i="2"/>
  <c r="AB267" i="2"/>
  <c r="W267" i="2"/>
  <c r="X267" i="2"/>
  <c r="Y267" i="2"/>
  <c r="Z267" i="2"/>
  <c r="AA267" i="2"/>
  <c r="U268" i="2"/>
  <c r="AA268" i="2"/>
  <c r="V268" i="2"/>
  <c r="W268" i="2"/>
  <c r="X268" i="2"/>
  <c r="Y268" i="2"/>
  <c r="Z268" i="2"/>
  <c r="AC268" i="2"/>
  <c r="U269" i="2"/>
  <c r="V269" i="2"/>
  <c r="W269" i="2"/>
  <c r="X269" i="2"/>
  <c r="Y269" i="2"/>
  <c r="Z269" i="2"/>
  <c r="AB269" i="2"/>
  <c r="AC269" i="2"/>
  <c r="U270" i="2"/>
  <c r="V270" i="2"/>
  <c r="W270" i="2"/>
  <c r="AC270" i="2"/>
  <c r="X270" i="2"/>
  <c r="Y270" i="2"/>
  <c r="Z270" i="2"/>
  <c r="AA270" i="2"/>
  <c r="AB270" i="2"/>
  <c r="U271" i="2"/>
  <c r="V271" i="2"/>
  <c r="AB271" i="2"/>
  <c r="W271" i="2"/>
  <c r="X271" i="2"/>
  <c r="Y271" i="2"/>
  <c r="Z271" i="2"/>
  <c r="AA271" i="2"/>
  <c r="U272" i="2"/>
  <c r="AA272" i="2"/>
  <c r="V272" i="2"/>
  <c r="W272" i="2"/>
  <c r="X272" i="2"/>
  <c r="Y272" i="2"/>
  <c r="Z272" i="2"/>
  <c r="AC272" i="2"/>
  <c r="U273" i="2"/>
  <c r="V273" i="2"/>
  <c r="W273" i="2"/>
  <c r="X273" i="2"/>
  <c r="Y273" i="2"/>
  <c r="Z273" i="2"/>
  <c r="AB273" i="2"/>
  <c r="AC273" i="2"/>
  <c r="U274" i="2"/>
  <c r="V274" i="2"/>
  <c r="W274" i="2"/>
  <c r="AC274" i="2"/>
  <c r="X274" i="2"/>
  <c r="Y274" i="2"/>
  <c r="Z274" i="2"/>
  <c r="AA274" i="2"/>
  <c r="AB274" i="2"/>
  <c r="U275" i="2"/>
  <c r="V275" i="2"/>
  <c r="AB275" i="2"/>
  <c r="W275" i="2"/>
  <c r="X275" i="2"/>
  <c r="Y275" i="2"/>
  <c r="Z275" i="2"/>
  <c r="AA275" i="2"/>
  <c r="U276" i="2"/>
  <c r="AA276" i="2"/>
  <c r="V276" i="2"/>
  <c r="W276" i="2"/>
  <c r="X276" i="2"/>
  <c r="Y276" i="2"/>
  <c r="Z276" i="2"/>
  <c r="AC276" i="2"/>
  <c r="U277" i="2"/>
  <c r="V277" i="2"/>
  <c r="W277" i="2"/>
  <c r="X277" i="2"/>
  <c r="Y277" i="2"/>
  <c r="Z277" i="2"/>
  <c r="AB277" i="2"/>
  <c r="AC277" i="2"/>
  <c r="U278" i="2"/>
  <c r="V278" i="2"/>
  <c r="W278" i="2"/>
  <c r="AC278" i="2"/>
  <c r="X278" i="2"/>
  <c r="Y278" i="2"/>
  <c r="Z278" i="2"/>
  <c r="AA278" i="2"/>
  <c r="AB278" i="2"/>
  <c r="U279" i="2"/>
  <c r="V279" i="2"/>
  <c r="AB279" i="2"/>
  <c r="W279" i="2"/>
  <c r="X279" i="2"/>
  <c r="Y279" i="2"/>
  <c r="Z279" i="2"/>
  <c r="AA279" i="2"/>
  <c r="U280" i="2"/>
  <c r="AA280" i="2"/>
  <c r="V280" i="2"/>
  <c r="W280" i="2"/>
  <c r="X280" i="2"/>
  <c r="Y280" i="2"/>
  <c r="Z280" i="2"/>
  <c r="AC280" i="2"/>
  <c r="U281" i="2"/>
  <c r="V281" i="2"/>
  <c r="W281" i="2"/>
  <c r="X281" i="2"/>
  <c r="Y281" i="2"/>
  <c r="Z281" i="2"/>
  <c r="AB281" i="2"/>
  <c r="AC281" i="2"/>
  <c r="U282" i="2"/>
  <c r="V282" i="2"/>
  <c r="W282" i="2"/>
  <c r="AC282" i="2"/>
  <c r="X282" i="2"/>
  <c r="Y282" i="2"/>
  <c r="Z282" i="2"/>
  <c r="AA282" i="2"/>
  <c r="AB282" i="2"/>
  <c r="U283" i="2"/>
  <c r="V283" i="2"/>
  <c r="AB283" i="2"/>
  <c r="W283" i="2"/>
  <c r="X283" i="2"/>
  <c r="Y283" i="2"/>
  <c r="Z283" i="2"/>
  <c r="AA283" i="2"/>
  <c r="U284" i="2"/>
  <c r="AA284" i="2"/>
  <c r="V284" i="2"/>
  <c r="W284" i="2"/>
  <c r="X284" i="2"/>
  <c r="Y284" i="2"/>
  <c r="Z284" i="2"/>
  <c r="AC284" i="2"/>
  <c r="U285" i="2"/>
  <c r="V285" i="2"/>
  <c r="W285" i="2"/>
  <c r="X285" i="2"/>
  <c r="Y285" i="2"/>
  <c r="Z285" i="2"/>
  <c r="AB285" i="2"/>
  <c r="AC285" i="2"/>
  <c r="U286" i="2"/>
  <c r="V286" i="2"/>
  <c r="W286" i="2"/>
  <c r="AC286" i="2"/>
  <c r="X286" i="2"/>
  <c r="Y286" i="2"/>
  <c r="Z286" i="2"/>
  <c r="AA286" i="2"/>
  <c r="AB286" i="2"/>
  <c r="U287" i="2"/>
  <c r="V287" i="2"/>
  <c r="AB287" i="2"/>
  <c r="W287" i="2"/>
  <c r="X287" i="2"/>
  <c r="Y287" i="2"/>
  <c r="Z287" i="2"/>
  <c r="AA287" i="2"/>
  <c r="U288" i="2"/>
  <c r="AA288" i="2"/>
  <c r="V288" i="2"/>
  <c r="W288" i="2"/>
  <c r="X288" i="2"/>
  <c r="Y288" i="2"/>
  <c r="Z288" i="2"/>
  <c r="AC288" i="2"/>
  <c r="U289" i="2"/>
  <c r="V289" i="2"/>
  <c r="W289" i="2"/>
  <c r="X289" i="2"/>
  <c r="Y289" i="2"/>
  <c r="Z289" i="2"/>
  <c r="AB289" i="2"/>
  <c r="AC289" i="2"/>
  <c r="U290" i="2"/>
  <c r="V290" i="2"/>
  <c r="W290" i="2"/>
  <c r="AC290" i="2"/>
  <c r="X290" i="2"/>
  <c r="Y290" i="2"/>
  <c r="Z290" i="2"/>
  <c r="AA290" i="2"/>
  <c r="AB290" i="2"/>
  <c r="U291" i="2"/>
  <c r="V291" i="2"/>
  <c r="AB291" i="2"/>
  <c r="W291" i="2"/>
  <c r="X291" i="2"/>
  <c r="Y291" i="2"/>
  <c r="Z291" i="2"/>
  <c r="AA291" i="2"/>
  <c r="U292" i="2"/>
  <c r="AA292" i="2"/>
  <c r="V292" i="2"/>
  <c r="W292" i="2"/>
  <c r="X292" i="2"/>
  <c r="Y292" i="2"/>
  <c r="Z292" i="2"/>
  <c r="AC292" i="2"/>
  <c r="U293" i="2"/>
  <c r="V293" i="2"/>
  <c r="W293" i="2"/>
  <c r="X293" i="2"/>
  <c r="Y293" i="2"/>
  <c r="Z293" i="2"/>
  <c r="AB293" i="2"/>
  <c r="AC293" i="2"/>
  <c r="U294" i="2"/>
  <c r="V294" i="2"/>
  <c r="W294" i="2"/>
  <c r="AC294" i="2"/>
  <c r="X294" i="2"/>
  <c r="Y294" i="2"/>
  <c r="Z294" i="2"/>
  <c r="AA294" i="2"/>
  <c r="AB294" i="2"/>
  <c r="U295" i="2"/>
  <c r="V295" i="2"/>
  <c r="AB295" i="2"/>
  <c r="W295" i="2"/>
  <c r="X295" i="2"/>
  <c r="Y295" i="2"/>
  <c r="Z295" i="2"/>
  <c r="AA295" i="2"/>
  <c r="U296" i="2"/>
  <c r="AA296" i="2"/>
  <c r="V296" i="2"/>
  <c r="W296" i="2"/>
  <c r="X296" i="2"/>
  <c r="Y296" i="2"/>
  <c r="Z296" i="2"/>
  <c r="AC296" i="2"/>
  <c r="U297" i="2"/>
  <c r="V297" i="2"/>
  <c r="W297" i="2"/>
  <c r="X297" i="2"/>
  <c r="Y297" i="2"/>
  <c r="Z297" i="2"/>
  <c r="AB297" i="2"/>
  <c r="AC297" i="2"/>
  <c r="U298" i="2"/>
  <c r="V298" i="2"/>
  <c r="W298" i="2"/>
  <c r="AC298" i="2"/>
  <c r="X298" i="2"/>
  <c r="Y298" i="2"/>
  <c r="Z298" i="2"/>
  <c r="AA298" i="2"/>
  <c r="AB298" i="2"/>
  <c r="U299" i="2"/>
  <c r="V299" i="2"/>
  <c r="AB299" i="2"/>
  <c r="W299" i="2"/>
  <c r="X299" i="2"/>
  <c r="Y299" i="2"/>
  <c r="Z299" i="2"/>
  <c r="AA299" i="2"/>
  <c r="U300" i="2"/>
  <c r="AA300" i="2"/>
  <c r="V300" i="2"/>
  <c r="W300" i="2"/>
  <c r="X300" i="2"/>
  <c r="Y300" i="2"/>
  <c r="Z300" i="2"/>
  <c r="AC300" i="2"/>
  <c r="U301" i="2"/>
  <c r="V301" i="2"/>
  <c r="W301" i="2"/>
  <c r="X301" i="2"/>
  <c r="Y301" i="2"/>
  <c r="Z301" i="2"/>
  <c r="AB301" i="2"/>
  <c r="AC301" i="2"/>
  <c r="U302" i="2"/>
  <c r="V302" i="2"/>
  <c r="W302" i="2"/>
  <c r="AC302" i="2"/>
  <c r="X302" i="2"/>
  <c r="Y302" i="2"/>
  <c r="Z302" i="2"/>
  <c r="AA302" i="2"/>
  <c r="AB302" i="2"/>
  <c r="U303" i="2"/>
  <c r="V303" i="2"/>
  <c r="AB303" i="2"/>
  <c r="W303" i="2"/>
  <c r="X303" i="2"/>
  <c r="Y303" i="2"/>
  <c r="Z303" i="2"/>
  <c r="AA303" i="2"/>
  <c r="U304" i="2"/>
  <c r="AA304" i="2"/>
  <c r="V304" i="2"/>
  <c r="W304" i="2"/>
  <c r="X304" i="2"/>
  <c r="Y304" i="2"/>
  <c r="Z304" i="2"/>
  <c r="AC304" i="2"/>
  <c r="U305" i="2"/>
  <c r="V305" i="2"/>
  <c r="W305" i="2"/>
  <c r="X305" i="2"/>
  <c r="Y305" i="2"/>
  <c r="Z305" i="2"/>
  <c r="AB305" i="2"/>
  <c r="AC305" i="2"/>
  <c r="U306" i="2"/>
  <c r="V306" i="2"/>
  <c r="W306" i="2"/>
  <c r="AC306" i="2"/>
  <c r="X306" i="2"/>
  <c r="Y306" i="2"/>
  <c r="Z306" i="2"/>
  <c r="AA306" i="2"/>
  <c r="AB306" i="2"/>
  <c r="U307" i="2"/>
  <c r="V307" i="2"/>
  <c r="AB307" i="2"/>
  <c r="W307" i="2"/>
  <c r="X307" i="2"/>
  <c r="Y307" i="2"/>
  <c r="Z307" i="2"/>
  <c r="AA307" i="2"/>
  <c r="U308" i="2"/>
  <c r="AA308" i="2"/>
  <c r="V308" i="2"/>
  <c r="W308" i="2"/>
  <c r="X308" i="2"/>
  <c r="Y308" i="2"/>
  <c r="Z308" i="2"/>
  <c r="AC308" i="2"/>
  <c r="U309" i="2"/>
  <c r="V309" i="2"/>
  <c r="W309" i="2"/>
  <c r="X309" i="2"/>
  <c r="Y309" i="2"/>
  <c r="AB309" i="2"/>
  <c r="Z309" i="2"/>
  <c r="AC309" i="2"/>
  <c r="U310" i="2"/>
  <c r="V310" i="2"/>
  <c r="W310" i="2"/>
  <c r="AC310" i="2"/>
  <c r="X310" i="2"/>
  <c r="AA310" i="2"/>
  <c r="Y310" i="2"/>
  <c r="Z310" i="2"/>
  <c r="AB310" i="2"/>
  <c r="U311" i="2"/>
  <c r="V311" i="2"/>
  <c r="AB311" i="2"/>
  <c r="W311" i="2"/>
  <c r="X311" i="2"/>
  <c r="Y311" i="2"/>
  <c r="Z311" i="2"/>
  <c r="AA311" i="2"/>
  <c r="U312" i="2"/>
  <c r="AA312" i="2"/>
  <c r="V312" i="2"/>
  <c r="W312" i="2"/>
  <c r="X312" i="2"/>
  <c r="Y312" i="2"/>
  <c r="Z312" i="2"/>
  <c r="AC312" i="2"/>
  <c r="U313" i="2"/>
  <c r="V313" i="2"/>
  <c r="W313" i="2"/>
  <c r="X313" i="2"/>
  <c r="Y313" i="2"/>
  <c r="AB313" i="2"/>
  <c r="Z313" i="2"/>
  <c r="AC313" i="2"/>
  <c r="U314" i="2"/>
  <c r="V314" i="2"/>
  <c r="W314" i="2"/>
  <c r="AC314" i="2"/>
  <c r="X314" i="2"/>
  <c r="AA314" i="2"/>
  <c r="Y314" i="2"/>
  <c r="Z314" i="2"/>
  <c r="AB314" i="2"/>
  <c r="U315" i="2"/>
  <c r="V315" i="2"/>
  <c r="AB315" i="2"/>
  <c r="W315" i="2"/>
  <c r="X315" i="2"/>
  <c r="Y315" i="2"/>
  <c r="Z315" i="2"/>
  <c r="AA315" i="2"/>
  <c r="U316" i="2"/>
  <c r="AA316" i="2"/>
  <c r="V316" i="2"/>
  <c r="W316" i="2"/>
  <c r="X316" i="2"/>
  <c r="Y316" i="2"/>
  <c r="Z316" i="2"/>
  <c r="AC316" i="2"/>
  <c r="U317" i="2"/>
  <c r="V317" i="2"/>
  <c r="W317" i="2"/>
  <c r="X317" i="2"/>
  <c r="Y317" i="2"/>
  <c r="AB317" i="2"/>
  <c r="Z317" i="2"/>
  <c r="AC317" i="2"/>
  <c r="U318" i="2"/>
  <c r="AA318" i="2"/>
  <c r="V318" i="2"/>
  <c r="W318" i="2"/>
  <c r="X318" i="2"/>
  <c r="Y318" i="2"/>
  <c r="Z318" i="2"/>
  <c r="AC318" i="2"/>
  <c r="AB318" i="2"/>
  <c r="U319" i="2"/>
  <c r="V319" i="2"/>
  <c r="W319" i="2"/>
  <c r="AC319" i="2"/>
  <c r="X319" i="2"/>
  <c r="Y319" i="2"/>
  <c r="AB319" i="2"/>
  <c r="Z319" i="2"/>
  <c r="AA319" i="2"/>
  <c r="U320" i="2"/>
  <c r="V320" i="2"/>
  <c r="AB320" i="2"/>
  <c r="W320" i="2"/>
  <c r="AC320" i="2"/>
  <c r="X320" i="2"/>
  <c r="AA320" i="2"/>
  <c r="Y320" i="2"/>
  <c r="Z320" i="2"/>
  <c r="U321" i="2"/>
  <c r="AA321" i="2"/>
  <c r="V321" i="2"/>
  <c r="W321" i="2"/>
  <c r="X321" i="2"/>
  <c r="Y321" i="2"/>
  <c r="Z321" i="2"/>
  <c r="AC321" i="2"/>
  <c r="U322" i="2"/>
  <c r="AA322" i="2"/>
  <c r="V322" i="2"/>
  <c r="W322" i="2"/>
  <c r="X322" i="2"/>
  <c r="Y322" i="2"/>
  <c r="Z322" i="2"/>
  <c r="AC322" i="2"/>
  <c r="AB322" i="2"/>
  <c r="U323" i="2"/>
  <c r="V323" i="2"/>
  <c r="W323" i="2"/>
  <c r="AC323" i="2"/>
  <c r="X323" i="2"/>
  <c r="Y323" i="2"/>
  <c r="AB323" i="2"/>
  <c r="Z323" i="2"/>
  <c r="AA323" i="2"/>
  <c r="U324" i="2"/>
  <c r="V324" i="2"/>
  <c r="AB324" i="2"/>
  <c r="W324" i="2"/>
  <c r="AC324" i="2"/>
  <c r="X324" i="2"/>
  <c r="AA324" i="2"/>
  <c r="Y324" i="2"/>
  <c r="Z324" i="2"/>
  <c r="U325" i="2"/>
  <c r="AA325" i="2"/>
  <c r="V325" i="2"/>
  <c r="AB325" i="2"/>
  <c r="W325" i="2"/>
  <c r="X325" i="2"/>
  <c r="Y325" i="2"/>
  <c r="Z325" i="2"/>
  <c r="AC325" i="2"/>
  <c r="U326" i="2"/>
  <c r="V326" i="2"/>
  <c r="W326" i="2"/>
  <c r="X326" i="2"/>
  <c r="Y326" i="2"/>
  <c r="Z326" i="2"/>
  <c r="AC326" i="2"/>
  <c r="AB326" i="2"/>
  <c r="U327" i="2"/>
  <c r="V327" i="2"/>
  <c r="W327" i="2"/>
  <c r="AC327" i="2"/>
  <c r="X327" i="2"/>
  <c r="Y327" i="2"/>
  <c r="AB327" i="2"/>
  <c r="Z327" i="2"/>
  <c r="AA327" i="2"/>
  <c r="U328" i="2"/>
  <c r="V328" i="2"/>
  <c r="AB328" i="2"/>
  <c r="W328" i="2"/>
  <c r="X328" i="2"/>
  <c r="AA328" i="2"/>
  <c r="Y328" i="2"/>
  <c r="Z328" i="2"/>
  <c r="U329" i="2"/>
  <c r="AA329" i="2"/>
  <c r="V329" i="2"/>
  <c r="AB329" i="2"/>
  <c r="W329" i="2"/>
  <c r="X329" i="2"/>
  <c r="Y329" i="2"/>
  <c r="Z329" i="2"/>
  <c r="AC329" i="2"/>
  <c r="U330" i="2"/>
  <c r="V330" i="2"/>
  <c r="W330" i="2"/>
  <c r="X330" i="2"/>
  <c r="Y330" i="2"/>
  <c r="Z330" i="2"/>
  <c r="AC330" i="2"/>
  <c r="AB330" i="2"/>
  <c r="U331" i="2"/>
  <c r="V331" i="2"/>
  <c r="W331" i="2"/>
  <c r="AC331" i="2"/>
  <c r="X331" i="2"/>
  <c r="Y331" i="2"/>
  <c r="AB331" i="2"/>
  <c r="Z331" i="2"/>
  <c r="AA331" i="2"/>
  <c r="U332" i="2"/>
  <c r="V332" i="2"/>
  <c r="AB332" i="2"/>
  <c r="W332" i="2"/>
  <c r="X332" i="2"/>
  <c r="AA332" i="2"/>
  <c r="Y332" i="2"/>
  <c r="Z332" i="2"/>
  <c r="U333" i="2"/>
  <c r="AA333" i="2"/>
  <c r="V333" i="2"/>
  <c r="W333" i="2"/>
  <c r="X333" i="2"/>
  <c r="Y333" i="2"/>
  <c r="Z333" i="2"/>
  <c r="AC333" i="2"/>
  <c r="U334" i="2"/>
  <c r="AA334" i="2"/>
  <c r="V334" i="2"/>
  <c r="W334" i="2"/>
  <c r="X334" i="2"/>
  <c r="Y334" i="2"/>
  <c r="Z334" i="2"/>
  <c r="AC334" i="2"/>
  <c r="AB334" i="2"/>
  <c r="U335" i="2"/>
  <c r="V335" i="2"/>
  <c r="W335" i="2"/>
  <c r="AC335" i="2"/>
  <c r="X335" i="2"/>
  <c r="Y335" i="2"/>
  <c r="AB335" i="2"/>
  <c r="Z335" i="2"/>
  <c r="AA335" i="2"/>
  <c r="U336" i="2"/>
  <c r="V336" i="2"/>
  <c r="AB336" i="2"/>
  <c r="W336" i="2"/>
  <c r="AC336" i="2"/>
  <c r="X336" i="2"/>
  <c r="AA336" i="2"/>
  <c r="Y336" i="2"/>
  <c r="Z336" i="2"/>
  <c r="U337" i="2"/>
  <c r="AA337" i="2"/>
  <c r="V337" i="2"/>
  <c r="W337" i="2"/>
  <c r="X337" i="2"/>
  <c r="Y337" i="2"/>
  <c r="Z337" i="2"/>
  <c r="AC337" i="2"/>
  <c r="U338" i="2"/>
  <c r="AA338" i="2"/>
  <c r="V338" i="2"/>
  <c r="W338" i="2"/>
  <c r="X338" i="2"/>
  <c r="Y338" i="2"/>
  <c r="Z338" i="2"/>
  <c r="AC338" i="2"/>
  <c r="AB338" i="2"/>
  <c r="U339" i="2"/>
  <c r="V339" i="2"/>
  <c r="W339" i="2"/>
  <c r="AC339" i="2"/>
  <c r="X339" i="2"/>
  <c r="Y339" i="2"/>
  <c r="AB339" i="2"/>
  <c r="Z339" i="2"/>
  <c r="AA339" i="2"/>
  <c r="U340" i="2"/>
  <c r="V340" i="2"/>
  <c r="AB340" i="2"/>
  <c r="W340" i="2"/>
  <c r="AC340" i="2"/>
  <c r="X340" i="2"/>
  <c r="AA340" i="2"/>
  <c r="Y340" i="2"/>
  <c r="Z340" i="2"/>
  <c r="U341" i="2"/>
  <c r="AA341" i="2"/>
  <c r="V341" i="2"/>
  <c r="AB341" i="2"/>
  <c r="W341" i="2"/>
  <c r="X341" i="2"/>
  <c r="Y341" i="2"/>
  <c r="Z341" i="2"/>
  <c r="AC341" i="2"/>
  <c r="U342" i="2"/>
  <c r="V342" i="2"/>
  <c r="W342" i="2"/>
  <c r="X342" i="2"/>
  <c r="Y342" i="2"/>
  <c r="Z342" i="2"/>
  <c r="AC342" i="2"/>
  <c r="AB342" i="2"/>
  <c r="U343" i="2"/>
  <c r="V343" i="2"/>
  <c r="W343" i="2"/>
  <c r="AC343" i="2"/>
  <c r="X343" i="2"/>
  <c r="Y343" i="2"/>
  <c r="AB343" i="2"/>
  <c r="Z343" i="2"/>
  <c r="AA343" i="2"/>
  <c r="U344" i="2"/>
  <c r="V344" i="2"/>
  <c r="AB344" i="2"/>
  <c r="W344" i="2"/>
  <c r="X344" i="2"/>
  <c r="AA344" i="2"/>
  <c r="Y344" i="2"/>
  <c r="Z344" i="2"/>
  <c r="U345" i="2"/>
  <c r="AA345" i="2"/>
  <c r="V345" i="2"/>
  <c r="AB345" i="2"/>
  <c r="W345" i="2"/>
  <c r="X345" i="2"/>
  <c r="Y345" i="2"/>
  <c r="Z345" i="2"/>
  <c r="AC345" i="2"/>
  <c r="U346" i="2"/>
  <c r="V346" i="2"/>
  <c r="W346" i="2"/>
  <c r="X346" i="2"/>
  <c r="Y346" i="2"/>
  <c r="Z346" i="2"/>
  <c r="AC346" i="2"/>
  <c r="AB346" i="2"/>
  <c r="U347" i="2"/>
  <c r="V347" i="2"/>
  <c r="W347" i="2"/>
  <c r="AC347" i="2"/>
  <c r="X347" i="2"/>
  <c r="Y347" i="2"/>
  <c r="AB347" i="2"/>
  <c r="Z347" i="2"/>
  <c r="AA347" i="2"/>
  <c r="U348" i="2"/>
  <c r="V348" i="2"/>
  <c r="AB348" i="2"/>
  <c r="W348" i="2"/>
  <c r="X348" i="2"/>
  <c r="AA348" i="2"/>
  <c r="Y348" i="2"/>
  <c r="Z348" i="2"/>
  <c r="U349" i="2"/>
  <c r="AA349" i="2"/>
  <c r="V349" i="2"/>
  <c r="W349" i="2"/>
  <c r="X349" i="2"/>
  <c r="Y349" i="2"/>
  <c r="Z349" i="2"/>
  <c r="AC349" i="2"/>
  <c r="U350" i="2"/>
  <c r="AA350" i="2"/>
  <c r="V350" i="2"/>
  <c r="W350" i="2"/>
  <c r="X350" i="2"/>
  <c r="Y350" i="2"/>
  <c r="Z350" i="2"/>
  <c r="AC350" i="2"/>
  <c r="AB350" i="2"/>
  <c r="U351" i="2"/>
  <c r="V351" i="2"/>
  <c r="W351" i="2"/>
  <c r="AC351" i="2"/>
  <c r="X351" i="2"/>
  <c r="Y351" i="2"/>
  <c r="AB351" i="2"/>
  <c r="Z351" i="2"/>
  <c r="AA351" i="2"/>
  <c r="U352" i="2"/>
  <c r="V352" i="2"/>
  <c r="AB352" i="2"/>
  <c r="W352" i="2"/>
  <c r="AC352" i="2"/>
  <c r="X352" i="2"/>
  <c r="AA352" i="2"/>
  <c r="Y352" i="2"/>
  <c r="Z352" i="2"/>
  <c r="U353" i="2"/>
  <c r="AA353" i="2"/>
  <c r="V353" i="2"/>
  <c r="W353" i="2"/>
  <c r="X353" i="2"/>
  <c r="Y353" i="2"/>
  <c r="Z353" i="2"/>
  <c r="AC353" i="2"/>
  <c r="U354" i="2"/>
  <c r="AA354" i="2"/>
  <c r="V354" i="2"/>
  <c r="W354" i="2"/>
  <c r="X354" i="2"/>
  <c r="Y354" i="2"/>
  <c r="Z354" i="2"/>
  <c r="AC354" i="2"/>
  <c r="AB354" i="2"/>
  <c r="U355" i="2"/>
  <c r="V355" i="2"/>
  <c r="W355" i="2"/>
  <c r="AC355" i="2"/>
  <c r="X355" i="2"/>
  <c r="Y355" i="2"/>
  <c r="AB355" i="2"/>
  <c r="Z355" i="2"/>
  <c r="AA355" i="2"/>
  <c r="U356" i="2"/>
  <c r="V356" i="2"/>
  <c r="AB356" i="2"/>
  <c r="W356" i="2"/>
  <c r="AC356" i="2"/>
  <c r="X356" i="2"/>
  <c r="AA356" i="2"/>
  <c r="Y356" i="2"/>
  <c r="Z356" i="2"/>
  <c r="U357" i="2"/>
  <c r="AA357" i="2"/>
  <c r="V357" i="2"/>
  <c r="AB357" i="2"/>
  <c r="W357" i="2"/>
  <c r="X357" i="2"/>
  <c r="Y357" i="2"/>
  <c r="Z357" i="2"/>
  <c r="AC357" i="2"/>
  <c r="U358" i="2"/>
  <c r="V358" i="2"/>
  <c r="W358" i="2"/>
  <c r="X358" i="2"/>
  <c r="Y358" i="2"/>
  <c r="Z358" i="2"/>
  <c r="AC358" i="2"/>
  <c r="AB358" i="2"/>
  <c r="U359" i="2"/>
  <c r="V359" i="2"/>
  <c r="W359" i="2"/>
  <c r="AC359" i="2"/>
  <c r="X359" i="2"/>
  <c r="Y359" i="2"/>
  <c r="AB359" i="2"/>
  <c r="Z359" i="2"/>
  <c r="AA359" i="2"/>
  <c r="U360" i="2"/>
  <c r="V360" i="2"/>
  <c r="AB360" i="2"/>
  <c r="W360" i="2"/>
  <c r="X360" i="2"/>
  <c r="AA360" i="2"/>
  <c r="Y360" i="2"/>
  <c r="Z360" i="2"/>
  <c r="U361" i="2"/>
  <c r="V361" i="2"/>
  <c r="AB361" i="2"/>
  <c r="W361" i="2"/>
  <c r="AC361" i="2"/>
  <c r="X361" i="2"/>
  <c r="Y361" i="2"/>
  <c r="Z361" i="2"/>
  <c r="AA361" i="2"/>
  <c r="U362" i="2"/>
  <c r="AA362" i="2"/>
  <c r="V362" i="2"/>
  <c r="AB362" i="2"/>
  <c r="W362" i="2"/>
  <c r="X362" i="2"/>
  <c r="Y362" i="2"/>
  <c r="Z362" i="2"/>
  <c r="AC362" i="2"/>
  <c r="U363" i="2"/>
  <c r="V363" i="2"/>
  <c r="W363" i="2"/>
  <c r="AC363" i="2"/>
  <c r="X363" i="2"/>
  <c r="Y363" i="2"/>
  <c r="AB363" i="2"/>
  <c r="Z363" i="2"/>
  <c r="AA363" i="2"/>
  <c r="U364" i="2"/>
  <c r="V364" i="2"/>
  <c r="W364" i="2"/>
  <c r="AC364" i="2"/>
  <c r="X364" i="2"/>
  <c r="AA364" i="2"/>
  <c r="Y364" i="2"/>
  <c r="Z364" i="2"/>
  <c r="AB364" i="2"/>
  <c r="U365" i="2"/>
  <c r="V365" i="2"/>
  <c r="W365" i="2"/>
  <c r="X365" i="2"/>
  <c r="Y365" i="2"/>
  <c r="Z365" i="2"/>
  <c r="AA365" i="2"/>
  <c r="AC365" i="2"/>
  <c r="U366" i="2"/>
  <c r="V366" i="2"/>
  <c r="W366" i="2"/>
  <c r="X366" i="2"/>
  <c r="Y366" i="2"/>
  <c r="Z366" i="2"/>
  <c r="AC366" i="2"/>
  <c r="AB366" i="2"/>
  <c r="U367" i="2"/>
  <c r="AA367" i="2"/>
  <c r="V367" i="2"/>
  <c r="W367" i="2"/>
  <c r="X367" i="2"/>
  <c r="Y367" i="2"/>
  <c r="AB367" i="2"/>
  <c r="Z367" i="2"/>
  <c r="AC367" i="2"/>
  <c r="U368" i="2"/>
  <c r="V368" i="2"/>
  <c r="AB368" i="2"/>
  <c r="W368" i="2"/>
  <c r="X368" i="2"/>
  <c r="AA368" i="2"/>
  <c r="Y368" i="2"/>
  <c r="Z368" i="2"/>
  <c r="U369" i="2"/>
  <c r="AA369" i="2"/>
  <c r="V369" i="2"/>
  <c r="AB369" i="2"/>
  <c r="W369" i="2"/>
  <c r="AC369" i="2"/>
  <c r="X369" i="2"/>
  <c r="Y369" i="2"/>
  <c r="Z369" i="2"/>
  <c r="U370" i="2"/>
  <c r="AA370" i="2"/>
  <c r="V370" i="2"/>
  <c r="AB370" i="2"/>
  <c r="W370" i="2"/>
  <c r="X370" i="2"/>
  <c r="Y370" i="2"/>
  <c r="Z370" i="2"/>
  <c r="AC370" i="2"/>
  <c r="U371" i="2"/>
  <c r="V371" i="2"/>
  <c r="W371" i="2"/>
  <c r="AC371" i="2"/>
  <c r="X371" i="2"/>
  <c r="Y371" i="2"/>
  <c r="AB371" i="2"/>
  <c r="Z371" i="2"/>
  <c r="AA371" i="2"/>
  <c r="U372" i="2"/>
  <c r="V372" i="2"/>
  <c r="AB372" i="2"/>
  <c r="W372" i="2"/>
  <c r="AC372" i="2"/>
  <c r="X372" i="2"/>
  <c r="Y372" i="2"/>
  <c r="Z372" i="2"/>
  <c r="AA372" i="2"/>
  <c r="U197" i="2"/>
  <c r="AA197" i="2"/>
  <c r="V197" i="2"/>
  <c r="W197" i="2"/>
  <c r="X197" i="2"/>
  <c r="Y197" i="2"/>
  <c r="Z197" i="2"/>
  <c r="AB197" i="2"/>
  <c r="AC197" i="2"/>
  <c r="U198" i="2"/>
  <c r="V198" i="2"/>
  <c r="W198" i="2"/>
  <c r="AC198" i="2"/>
  <c r="X198" i="2"/>
  <c r="Y198" i="2"/>
  <c r="Z198" i="2"/>
  <c r="AA198" i="2"/>
  <c r="AB198" i="2"/>
  <c r="U199" i="2"/>
  <c r="V199" i="2"/>
  <c r="AB199" i="2"/>
  <c r="W199" i="2"/>
  <c r="AC199" i="2"/>
  <c r="X199" i="2"/>
  <c r="Y199" i="2"/>
  <c r="Z199" i="2"/>
  <c r="AA199" i="2"/>
  <c r="U200" i="2"/>
  <c r="AA200" i="2"/>
  <c r="V200" i="2"/>
  <c r="AB200" i="2"/>
  <c r="W200" i="2"/>
  <c r="X200" i="2"/>
  <c r="Y200" i="2"/>
  <c r="Z200" i="2"/>
  <c r="AC200" i="2"/>
  <c r="U201" i="2"/>
  <c r="AA201" i="2"/>
  <c r="V201" i="2"/>
  <c r="W201" i="2"/>
  <c r="X201" i="2"/>
  <c r="Y201" i="2"/>
  <c r="Z201" i="2"/>
  <c r="AB201" i="2"/>
  <c r="AC201" i="2"/>
  <c r="U202" i="2"/>
  <c r="V202" i="2"/>
  <c r="W202" i="2"/>
  <c r="AC202" i="2"/>
  <c r="X202" i="2"/>
  <c r="Y202" i="2"/>
  <c r="Z202" i="2"/>
  <c r="AA202" i="2"/>
  <c r="AB202" i="2"/>
  <c r="U203" i="2"/>
  <c r="V203" i="2"/>
  <c r="AB203" i="2"/>
  <c r="W203" i="2"/>
  <c r="AC203" i="2"/>
  <c r="X203" i="2"/>
  <c r="Y203" i="2"/>
  <c r="Z203" i="2"/>
  <c r="AA203" i="2"/>
  <c r="U204" i="2"/>
  <c r="AA204" i="2"/>
  <c r="V204" i="2"/>
  <c r="AB204" i="2"/>
  <c r="W204" i="2"/>
  <c r="X204" i="2"/>
  <c r="Y204" i="2"/>
  <c r="Z204" i="2"/>
  <c r="AC204" i="2"/>
  <c r="U187" i="2"/>
  <c r="V187" i="2"/>
  <c r="W187" i="2"/>
  <c r="X187" i="2"/>
  <c r="AA187" i="2"/>
  <c r="Y187" i="2"/>
  <c r="AB187" i="2"/>
  <c r="Z187" i="2"/>
  <c r="U188" i="2"/>
  <c r="V188" i="2"/>
  <c r="W188" i="2"/>
  <c r="X188" i="2"/>
  <c r="Y188" i="2"/>
  <c r="Z188" i="2"/>
  <c r="AC188" i="2"/>
  <c r="U189" i="2"/>
  <c r="V189" i="2"/>
  <c r="W189" i="2"/>
  <c r="AC189" i="2"/>
  <c r="X189" i="2"/>
  <c r="Y189" i="2"/>
  <c r="AB189" i="2"/>
  <c r="Z189" i="2"/>
  <c r="U190" i="2"/>
  <c r="V190" i="2"/>
  <c r="W190" i="2"/>
  <c r="X190" i="2"/>
  <c r="AA190" i="2"/>
  <c r="Y190" i="2"/>
  <c r="AB190" i="2"/>
  <c r="Z190" i="2"/>
  <c r="AC190" i="2"/>
  <c r="U191" i="2"/>
  <c r="AA191" i="2"/>
  <c r="V191" i="2"/>
  <c r="W191" i="2"/>
  <c r="X191" i="2"/>
  <c r="Y191" i="2"/>
  <c r="AB191" i="2"/>
  <c r="Z191" i="2"/>
  <c r="U192" i="2"/>
  <c r="V192" i="2"/>
  <c r="AB192" i="2"/>
  <c r="W192" i="2"/>
  <c r="X192" i="2"/>
  <c r="AA192" i="2"/>
  <c r="Y192" i="2"/>
  <c r="Z192" i="2"/>
  <c r="AC192" i="2"/>
  <c r="U193" i="2"/>
  <c r="V193" i="2"/>
  <c r="W193" i="2"/>
  <c r="X193" i="2"/>
  <c r="Y193" i="2"/>
  <c r="AB193" i="2"/>
  <c r="Z193" i="2"/>
  <c r="AC193" i="2"/>
  <c r="U194" i="2"/>
  <c r="V194" i="2"/>
  <c r="AB194" i="2"/>
  <c r="W194" i="2"/>
  <c r="X194" i="2"/>
  <c r="Y194" i="2"/>
  <c r="Z194" i="2"/>
  <c r="AC194" i="2"/>
  <c r="U195" i="2"/>
  <c r="V195" i="2"/>
  <c r="W195" i="2"/>
  <c r="X195" i="2"/>
  <c r="Y195" i="2"/>
  <c r="Z195" i="2"/>
  <c r="AA195" i="2"/>
  <c r="U196" i="2"/>
  <c r="V196" i="2"/>
  <c r="W196" i="2"/>
  <c r="X196" i="2"/>
  <c r="AA196" i="2"/>
  <c r="Y196" i="2"/>
  <c r="Z196" i="2"/>
  <c r="U186" i="2"/>
  <c r="V186" i="2"/>
  <c r="W186" i="2"/>
  <c r="X186" i="2"/>
  <c r="AA186" i="2"/>
  <c r="Y186" i="2"/>
  <c r="AB186" i="2"/>
  <c r="Z186" i="2"/>
  <c r="AC186" i="2"/>
  <c r="E313" i="2"/>
  <c r="N313" i="2"/>
  <c r="F313" i="2"/>
  <c r="G313" i="2"/>
  <c r="H313" i="2"/>
  <c r="I313" i="2"/>
  <c r="J313" i="2"/>
  <c r="K313" i="2"/>
  <c r="L313" i="2"/>
  <c r="M313" i="2"/>
  <c r="O313" i="2"/>
  <c r="P313" i="2"/>
  <c r="E314" i="2"/>
  <c r="N314" i="2"/>
  <c r="F314" i="2"/>
  <c r="G314" i="2"/>
  <c r="H314" i="2"/>
  <c r="I314" i="2"/>
  <c r="J314" i="2"/>
  <c r="K314" i="2"/>
  <c r="L314" i="2"/>
  <c r="M314" i="2"/>
  <c r="O314" i="2"/>
  <c r="P314" i="2"/>
  <c r="E315" i="2"/>
  <c r="N315" i="2"/>
  <c r="F315" i="2"/>
  <c r="G315" i="2"/>
  <c r="H315" i="2"/>
  <c r="I315" i="2"/>
  <c r="J315" i="2"/>
  <c r="K315" i="2"/>
  <c r="L315" i="2"/>
  <c r="M315" i="2"/>
  <c r="O315" i="2"/>
  <c r="P315" i="2"/>
  <c r="E316" i="2"/>
  <c r="N316" i="2"/>
  <c r="F316" i="2"/>
  <c r="G316" i="2"/>
  <c r="H316" i="2"/>
  <c r="I316" i="2"/>
  <c r="J316" i="2"/>
  <c r="K316" i="2"/>
  <c r="L316" i="2"/>
  <c r="M316" i="2"/>
  <c r="O316" i="2"/>
  <c r="P316" i="2"/>
  <c r="E317" i="2"/>
  <c r="N317" i="2"/>
  <c r="F317" i="2"/>
  <c r="G317" i="2"/>
  <c r="H317" i="2"/>
  <c r="I317" i="2"/>
  <c r="J317" i="2"/>
  <c r="K317" i="2"/>
  <c r="L317" i="2"/>
  <c r="M317" i="2"/>
  <c r="O317" i="2"/>
  <c r="P317" i="2"/>
  <c r="E318" i="2"/>
  <c r="N318" i="2"/>
  <c r="F318" i="2"/>
  <c r="G318" i="2"/>
  <c r="H318" i="2"/>
  <c r="I318" i="2"/>
  <c r="J318" i="2"/>
  <c r="K318" i="2"/>
  <c r="L318" i="2"/>
  <c r="M318" i="2"/>
  <c r="O318" i="2"/>
  <c r="P318" i="2"/>
  <c r="E319" i="2"/>
  <c r="N319" i="2"/>
  <c r="F319" i="2"/>
  <c r="G319" i="2"/>
  <c r="H319" i="2"/>
  <c r="I319" i="2"/>
  <c r="J319" i="2"/>
  <c r="K319" i="2"/>
  <c r="L319" i="2"/>
  <c r="M319" i="2"/>
  <c r="O319" i="2"/>
  <c r="P319" i="2"/>
  <c r="E320" i="2"/>
  <c r="N320" i="2"/>
  <c r="F320" i="2"/>
  <c r="G320" i="2"/>
  <c r="H320" i="2"/>
  <c r="I320" i="2"/>
  <c r="J320" i="2"/>
  <c r="K320" i="2"/>
  <c r="L320" i="2"/>
  <c r="M320" i="2"/>
  <c r="O320" i="2"/>
  <c r="P320" i="2"/>
  <c r="E321" i="2"/>
  <c r="N321" i="2"/>
  <c r="F321" i="2"/>
  <c r="G321" i="2"/>
  <c r="H321" i="2"/>
  <c r="I321" i="2"/>
  <c r="J321" i="2"/>
  <c r="K321" i="2"/>
  <c r="L321" i="2"/>
  <c r="M321" i="2"/>
  <c r="O321" i="2"/>
  <c r="P321" i="2"/>
  <c r="E322" i="2"/>
  <c r="N322" i="2"/>
  <c r="F322" i="2"/>
  <c r="G322" i="2"/>
  <c r="H322" i="2"/>
  <c r="I322" i="2"/>
  <c r="J322" i="2"/>
  <c r="K322" i="2"/>
  <c r="L322" i="2"/>
  <c r="M322" i="2"/>
  <c r="O322" i="2"/>
  <c r="P322" i="2"/>
  <c r="E323" i="2"/>
  <c r="N323" i="2"/>
  <c r="F323" i="2"/>
  <c r="G323" i="2"/>
  <c r="H323" i="2"/>
  <c r="I323" i="2"/>
  <c r="J323" i="2"/>
  <c r="K323" i="2"/>
  <c r="L323" i="2"/>
  <c r="M323" i="2"/>
  <c r="O323" i="2"/>
  <c r="P323" i="2"/>
  <c r="E324" i="2"/>
  <c r="N324" i="2"/>
  <c r="F324" i="2"/>
  <c r="G324" i="2"/>
  <c r="H324" i="2"/>
  <c r="I324" i="2"/>
  <c r="J324" i="2"/>
  <c r="K324" i="2"/>
  <c r="L324" i="2"/>
  <c r="M324" i="2"/>
  <c r="O324" i="2"/>
  <c r="P324" i="2"/>
  <c r="E325" i="2"/>
  <c r="N325" i="2"/>
  <c r="F325" i="2"/>
  <c r="G325" i="2"/>
  <c r="H325" i="2"/>
  <c r="I325" i="2"/>
  <c r="J325" i="2"/>
  <c r="K325" i="2"/>
  <c r="L325" i="2"/>
  <c r="M325" i="2"/>
  <c r="O325" i="2"/>
  <c r="P325" i="2"/>
  <c r="E326" i="2"/>
  <c r="N326" i="2"/>
  <c r="F326" i="2"/>
  <c r="G326" i="2"/>
  <c r="H326" i="2"/>
  <c r="I326" i="2"/>
  <c r="J326" i="2"/>
  <c r="K326" i="2"/>
  <c r="L326" i="2"/>
  <c r="M326" i="2"/>
  <c r="O326" i="2"/>
  <c r="P326" i="2"/>
  <c r="E327" i="2"/>
  <c r="N327" i="2"/>
  <c r="F327" i="2"/>
  <c r="G327" i="2"/>
  <c r="H327" i="2"/>
  <c r="I327" i="2"/>
  <c r="J327" i="2"/>
  <c r="K327" i="2"/>
  <c r="L327" i="2"/>
  <c r="M327" i="2"/>
  <c r="O327" i="2"/>
  <c r="P327" i="2"/>
  <c r="E328" i="2"/>
  <c r="N328" i="2"/>
  <c r="F328" i="2"/>
  <c r="G328" i="2"/>
  <c r="H328" i="2"/>
  <c r="I328" i="2"/>
  <c r="J328" i="2"/>
  <c r="K328" i="2"/>
  <c r="L328" i="2"/>
  <c r="M328" i="2"/>
  <c r="O328" i="2"/>
  <c r="P328" i="2"/>
  <c r="E329" i="2"/>
  <c r="N329" i="2"/>
  <c r="F329" i="2"/>
  <c r="G329" i="2"/>
  <c r="H329" i="2"/>
  <c r="I329" i="2"/>
  <c r="J329" i="2"/>
  <c r="K329" i="2"/>
  <c r="L329" i="2"/>
  <c r="M329" i="2"/>
  <c r="O329" i="2"/>
  <c r="P329" i="2"/>
  <c r="E330" i="2"/>
  <c r="N330" i="2"/>
  <c r="F330" i="2"/>
  <c r="G330" i="2"/>
  <c r="H330" i="2"/>
  <c r="I330" i="2"/>
  <c r="J330" i="2"/>
  <c r="K330" i="2"/>
  <c r="L330" i="2"/>
  <c r="M330" i="2"/>
  <c r="O330" i="2"/>
  <c r="P330" i="2"/>
  <c r="E331" i="2"/>
  <c r="N331" i="2"/>
  <c r="F331" i="2"/>
  <c r="G331" i="2"/>
  <c r="H331" i="2"/>
  <c r="I331" i="2"/>
  <c r="J331" i="2"/>
  <c r="K331" i="2"/>
  <c r="L331" i="2"/>
  <c r="M331" i="2"/>
  <c r="O331" i="2"/>
  <c r="P331" i="2"/>
  <c r="E332" i="2"/>
  <c r="N332" i="2"/>
  <c r="F332" i="2"/>
  <c r="G332" i="2"/>
  <c r="H332" i="2"/>
  <c r="I332" i="2"/>
  <c r="J332" i="2"/>
  <c r="K332" i="2"/>
  <c r="L332" i="2"/>
  <c r="M332" i="2"/>
  <c r="O332" i="2"/>
  <c r="P332" i="2"/>
  <c r="E333" i="2"/>
  <c r="N333" i="2"/>
  <c r="F333" i="2"/>
  <c r="G333" i="2"/>
  <c r="H333" i="2"/>
  <c r="I333" i="2"/>
  <c r="J333" i="2"/>
  <c r="K333" i="2"/>
  <c r="L333" i="2"/>
  <c r="M333" i="2"/>
  <c r="O333" i="2"/>
  <c r="P333" i="2"/>
  <c r="E334" i="2"/>
  <c r="N334" i="2"/>
  <c r="F334" i="2"/>
  <c r="G334" i="2"/>
  <c r="H334" i="2"/>
  <c r="I334" i="2"/>
  <c r="J334" i="2"/>
  <c r="K334" i="2"/>
  <c r="L334" i="2"/>
  <c r="M334" i="2"/>
  <c r="O334" i="2"/>
  <c r="P334" i="2"/>
  <c r="E335" i="2"/>
  <c r="N335" i="2"/>
  <c r="F335" i="2"/>
  <c r="G335" i="2"/>
  <c r="H335" i="2"/>
  <c r="I335" i="2"/>
  <c r="J335" i="2"/>
  <c r="K335" i="2"/>
  <c r="L335" i="2"/>
  <c r="M335" i="2"/>
  <c r="O335" i="2"/>
  <c r="P335" i="2"/>
  <c r="E336" i="2"/>
  <c r="N336" i="2"/>
  <c r="F336" i="2"/>
  <c r="G336" i="2"/>
  <c r="H336" i="2"/>
  <c r="I336" i="2"/>
  <c r="J336" i="2"/>
  <c r="K336" i="2"/>
  <c r="L336" i="2"/>
  <c r="M336" i="2"/>
  <c r="O336" i="2"/>
  <c r="P336" i="2"/>
  <c r="E337" i="2"/>
  <c r="N337" i="2"/>
  <c r="F337" i="2"/>
  <c r="G337" i="2"/>
  <c r="H337" i="2"/>
  <c r="I337" i="2"/>
  <c r="J337" i="2"/>
  <c r="K337" i="2"/>
  <c r="L337" i="2"/>
  <c r="M337" i="2"/>
  <c r="O337" i="2"/>
  <c r="P337" i="2"/>
  <c r="E338" i="2"/>
  <c r="N338" i="2"/>
  <c r="F338" i="2"/>
  <c r="G338" i="2"/>
  <c r="H338" i="2"/>
  <c r="I338" i="2"/>
  <c r="J338" i="2"/>
  <c r="K338" i="2"/>
  <c r="L338" i="2"/>
  <c r="M338" i="2"/>
  <c r="O338" i="2"/>
  <c r="P338" i="2"/>
  <c r="E339" i="2"/>
  <c r="N339" i="2"/>
  <c r="F339" i="2"/>
  <c r="G339" i="2"/>
  <c r="H339" i="2"/>
  <c r="I339" i="2"/>
  <c r="J339" i="2"/>
  <c r="K339" i="2"/>
  <c r="L339" i="2"/>
  <c r="M339" i="2"/>
  <c r="O339" i="2"/>
  <c r="P339" i="2"/>
  <c r="E340" i="2"/>
  <c r="N340" i="2"/>
  <c r="F340" i="2"/>
  <c r="G340" i="2"/>
  <c r="H340" i="2"/>
  <c r="I340" i="2"/>
  <c r="J340" i="2"/>
  <c r="K340" i="2"/>
  <c r="L340" i="2"/>
  <c r="M340" i="2"/>
  <c r="O340" i="2"/>
  <c r="P340" i="2"/>
  <c r="E341" i="2"/>
  <c r="N341" i="2"/>
  <c r="F341" i="2"/>
  <c r="G341" i="2"/>
  <c r="H341" i="2"/>
  <c r="I341" i="2"/>
  <c r="J341" i="2"/>
  <c r="K341" i="2"/>
  <c r="L341" i="2"/>
  <c r="M341" i="2"/>
  <c r="O341" i="2"/>
  <c r="P341" i="2"/>
  <c r="E342" i="2"/>
  <c r="N342" i="2"/>
  <c r="F342" i="2"/>
  <c r="G342" i="2"/>
  <c r="H342" i="2"/>
  <c r="I342" i="2"/>
  <c r="J342" i="2"/>
  <c r="K342" i="2"/>
  <c r="L342" i="2"/>
  <c r="M342" i="2"/>
  <c r="O342" i="2"/>
  <c r="P342" i="2"/>
  <c r="E343" i="2"/>
  <c r="N343" i="2"/>
  <c r="F343" i="2"/>
  <c r="G343" i="2"/>
  <c r="H343" i="2"/>
  <c r="I343" i="2"/>
  <c r="J343" i="2"/>
  <c r="K343" i="2"/>
  <c r="L343" i="2"/>
  <c r="M343" i="2"/>
  <c r="O343" i="2"/>
  <c r="P343" i="2"/>
  <c r="E344" i="2"/>
  <c r="N344" i="2"/>
  <c r="F344" i="2"/>
  <c r="G344" i="2"/>
  <c r="H344" i="2"/>
  <c r="I344" i="2"/>
  <c r="J344" i="2"/>
  <c r="K344" i="2"/>
  <c r="L344" i="2"/>
  <c r="M344" i="2"/>
  <c r="O344" i="2"/>
  <c r="P344" i="2"/>
  <c r="E345" i="2"/>
  <c r="N345" i="2"/>
  <c r="F345" i="2"/>
  <c r="G345" i="2"/>
  <c r="H345" i="2"/>
  <c r="I345" i="2"/>
  <c r="J345" i="2"/>
  <c r="K345" i="2"/>
  <c r="L345" i="2"/>
  <c r="M345" i="2"/>
  <c r="O345" i="2"/>
  <c r="P345" i="2"/>
  <c r="E346" i="2"/>
  <c r="N346" i="2"/>
  <c r="F346" i="2"/>
  <c r="G346" i="2"/>
  <c r="H346" i="2"/>
  <c r="I346" i="2"/>
  <c r="J346" i="2"/>
  <c r="K346" i="2"/>
  <c r="L346" i="2"/>
  <c r="M346" i="2"/>
  <c r="O346" i="2"/>
  <c r="P346" i="2"/>
  <c r="E347" i="2"/>
  <c r="N347" i="2"/>
  <c r="F347" i="2"/>
  <c r="G347" i="2"/>
  <c r="H347" i="2"/>
  <c r="I347" i="2"/>
  <c r="J347" i="2"/>
  <c r="K347" i="2"/>
  <c r="L347" i="2"/>
  <c r="M347" i="2"/>
  <c r="O347" i="2"/>
  <c r="P347" i="2"/>
  <c r="E348" i="2"/>
  <c r="N348" i="2"/>
  <c r="F348" i="2"/>
  <c r="G348" i="2"/>
  <c r="H348" i="2"/>
  <c r="I348" i="2"/>
  <c r="J348" i="2"/>
  <c r="K348" i="2"/>
  <c r="L348" i="2"/>
  <c r="M348" i="2"/>
  <c r="O348" i="2"/>
  <c r="P348" i="2"/>
  <c r="E349" i="2"/>
  <c r="N349" i="2"/>
  <c r="F349" i="2"/>
  <c r="G349" i="2"/>
  <c r="H349" i="2"/>
  <c r="I349" i="2"/>
  <c r="J349" i="2"/>
  <c r="K349" i="2"/>
  <c r="L349" i="2"/>
  <c r="M349" i="2"/>
  <c r="O349" i="2"/>
  <c r="P349" i="2"/>
  <c r="E350" i="2"/>
  <c r="N350" i="2"/>
  <c r="F350" i="2"/>
  <c r="G350" i="2"/>
  <c r="H350" i="2"/>
  <c r="I350" i="2"/>
  <c r="J350" i="2"/>
  <c r="K350" i="2"/>
  <c r="L350" i="2"/>
  <c r="M350" i="2"/>
  <c r="O350" i="2"/>
  <c r="P350" i="2"/>
  <c r="E351" i="2"/>
  <c r="N351" i="2"/>
  <c r="F351" i="2"/>
  <c r="G351" i="2"/>
  <c r="H351" i="2"/>
  <c r="I351" i="2"/>
  <c r="J351" i="2"/>
  <c r="K351" i="2"/>
  <c r="L351" i="2"/>
  <c r="M351" i="2"/>
  <c r="O351" i="2"/>
  <c r="P351" i="2"/>
  <c r="E352" i="2"/>
  <c r="N352" i="2"/>
  <c r="F352" i="2"/>
  <c r="G352" i="2"/>
  <c r="H352" i="2"/>
  <c r="I352" i="2"/>
  <c r="J352" i="2"/>
  <c r="K352" i="2"/>
  <c r="L352" i="2"/>
  <c r="M352" i="2"/>
  <c r="O352" i="2"/>
  <c r="P352" i="2"/>
  <c r="E353" i="2"/>
  <c r="N353" i="2"/>
  <c r="F353" i="2"/>
  <c r="G353" i="2"/>
  <c r="H353" i="2"/>
  <c r="I353" i="2"/>
  <c r="J353" i="2"/>
  <c r="K353" i="2"/>
  <c r="L353" i="2"/>
  <c r="M353" i="2"/>
  <c r="O353" i="2"/>
  <c r="P353" i="2"/>
  <c r="E354" i="2"/>
  <c r="N354" i="2"/>
  <c r="F354" i="2"/>
  <c r="G354" i="2"/>
  <c r="H354" i="2"/>
  <c r="I354" i="2"/>
  <c r="J354" i="2"/>
  <c r="K354" i="2"/>
  <c r="L354" i="2"/>
  <c r="M354" i="2"/>
  <c r="O354" i="2"/>
  <c r="P354" i="2"/>
  <c r="E355" i="2"/>
  <c r="N355" i="2"/>
  <c r="F355" i="2"/>
  <c r="G355" i="2"/>
  <c r="H355" i="2"/>
  <c r="I355" i="2"/>
  <c r="J355" i="2"/>
  <c r="K355" i="2"/>
  <c r="L355" i="2"/>
  <c r="M355" i="2"/>
  <c r="O355" i="2"/>
  <c r="P355" i="2"/>
  <c r="E356" i="2"/>
  <c r="N356" i="2"/>
  <c r="F356" i="2"/>
  <c r="G356" i="2"/>
  <c r="H356" i="2"/>
  <c r="I356" i="2"/>
  <c r="J356" i="2"/>
  <c r="K356" i="2"/>
  <c r="L356" i="2"/>
  <c r="M356" i="2"/>
  <c r="O356" i="2"/>
  <c r="P356" i="2"/>
  <c r="E357" i="2"/>
  <c r="N357" i="2"/>
  <c r="F357" i="2"/>
  <c r="G357" i="2"/>
  <c r="H357" i="2"/>
  <c r="I357" i="2"/>
  <c r="J357" i="2"/>
  <c r="K357" i="2"/>
  <c r="L357" i="2"/>
  <c r="M357" i="2"/>
  <c r="O357" i="2"/>
  <c r="P357" i="2"/>
  <c r="E358" i="2"/>
  <c r="N358" i="2"/>
  <c r="F358" i="2"/>
  <c r="G358" i="2"/>
  <c r="H358" i="2"/>
  <c r="I358" i="2"/>
  <c r="J358" i="2"/>
  <c r="K358" i="2"/>
  <c r="L358" i="2"/>
  <c r="M358" i="2"/>
  <c r="O358" i="2"/>
  <c r="P358" i="2"/>
  <c r="E359" i="2"/>
  <c r="N359" i="2"/>
  <c r="F359" i="2"/>
  <c r="G359" i="2"/>
  <c r="H359" i="2"/>
  <c r="I359" i="2"/>
  <c r="J359" i="2"/>
  <c r="K359" i="2"/>
  <c r="L359" i="2"/>
  <c r="M359" i="2"/>
  <c r="O359" i="2"/>
  <c r="P359" i="2"/>
  <c r="E360" i="2"/>
  <c r="N360" i="2"/>
  <c r="F360" i="2"/>
  <c r="G360" i="2"/>
  <c r="H360" i="2"/>
  <c r="I360" i="2"/>
  <c r="J360" i="2"/>
  <c r="K360" i="2"/>
  <c r="L360" i="2"/>
  <c r="M360" i="2"/>
  <c r="O360" i="2"/>
  <c r="P360" i="2"/>
  <c r="E361" i="2"/>
  <c r="N361" i="2"/>
  <c r="F361" i="2"/>
  <c r="G361" i="2"/>
  <c r="H361" i="2"/>
  <c r="I361" i="2"/>
  <c r="J361" i="2"/>
  <c r="K361" i="2"/>
  <c r="L361" i="2"/>
  <c r="M361" i="2"/>
  <c r="O361" i="2"/>
  <c r="P361" i="2"/>
  <c r="E362" i="2"/>
  <c r="N362" i="2"/>
  <c r="F362" i="2"/>
  <c r="G362" i="2"/>
  <c r="H362" i="2"/>
  <c r="I362" i="2"/>
  <c r="J362" i="2"/>
  <c r="K362" i="2"/>
  <c r="L362" i="2"/>
  <c r="M362" i="2"/>
  <c r="O362" i="2"/>
  <c r="P362" i="2"/>
  <c r="E363" i="2"/>
  <c r="N363" i="2"/>
  <c r="F363" i="2"/>
  <c r="G363" i="2"/>
  <c r="H363" i="2"/>
  <c r="I363" i="2"/>
  <c r="J363" i="2"/>
  <c r="K363" i="2"/>
  <c r="L363" i="2"/>
  <c r="M363" i="2"/>
  <c r="O363" i="2"/>
  <c r="P363" i="2"/>
  <c r="E364" i="2"/>
  <c r="N364" i="2"/>
  <c r="F364" i="2"/>
  <c r="G364" i="2"/>
  <c r="H364" i="2"/>
  <c r="I364" i="2"/>
  <c r="J364" i="2"/>
  <c r="K364" i="2"/>
  <c r="L364" i="2"/>
  <c r="M364" i="2"/>
  <c r="O364" i="2"/>
  <c r="P364" i="2"/>
  <c r="E365" i="2"/>
  <c r="N365" i="2"/>
  <c r="F365" i="2"/>
  <c r="G365" i="2"/>
  <c r="H365" i="2"/>
  <c r="I365" i="2"/>
  <c r="J365" i="2"/>
  <c r="K365" i="2"/>
  <c r="L365" i="2"/>
  <c r="M365" i="2"/>
  <c r="O365" i="2"/>
  <c r="P365" i="2"/>
  <c r="E366" i="2"/>
  <c r="N366" i="2"/>
  <c r="F366" i="2"/>
  <c r="G366" i="2"/>
  <c r="H366" i="2"/>
  <c r="I366" i="2"/>
  <c r="J366" i="2"/>
  <c r="K366" i="2"/>
  <c r="L366" i="2"/>
  <c r="M366" i="2"/>
  <c r="O366" i="2"/>
  <c r="P366" i="2"/>
  <c r="E367" i="2"/>
  <c r="N367" i="2"/>
  <c r="F367" i="2"/>
  <c r="G367" i="2"/>
  <c r="H367" i="2"/>
  <c r="I367" i="2"/>
  <c r="J367" i="2"/>
  <c r="K367" i="2"/>
  <c r="L367" i="2"/>
  <c r="M367" i="2"/>
  <c r="O367" i="2"/>
  <c r="P367" i="2"/>
  <c r="E368" i="2"/>
  <c r="N368" i="2"/>
  <c r="F368" i="2"/>
  <c r="G368" i="2"/>
  <c r="H368" i="2"/>
  <c r="I368" i="2"/>
  <c r="J368" i="2"/>
  <c r="K368" i="2"/>
  <c r="L368" i="2"/>
  <c r="M368" i="2"/>
  <c r="O368" i="2"/>
  <c r="P368" i="2"/>
  <c r="E369" i="2"/>
  <c r="N369" i="2"/>
  <c r="F369" i="2"/>
  <c r="G369" i="2"/>
  <c r="H369" i="2"/>
  <c r="I369" i="2"/>
  <c r="J369" i="2"/>
  <c r="K369" i="2"/>
  <c r="L369" i="2"/>
  <c r="M369" i="2"/>
  <c r="O369" i="2"/>
  <c r="P369" i="2"/>
  <c r="E370" i="2"/>
  <c r="N370" i="2"/>
  <c r="F370" i="2"/>
  <c r="G370" i="2"/>
  <c r="H370" i="2"/>
  <c r="I370" i="2"/>
  <c r="J370" i="2"/>
  <c r="K370" i="2"/>
  <c r="L370" i="2"/>
  <c r="M370" i="2"/>
  <c r="O370" i="2"/>
  <c r="P370" i="2"/>
  <c r="E371" i="2"/>
  <c r="N371" i="2"/>
  <c r="F371" i="2"/>
  <c r="G371" i="2"/>
  <c r="H371" i="2"/>
  <c r="I371" i="2"/>
  <c r="J371" i="2"/>
  <c r="K371" i="2"/>
  <c r="L371" i="2"/>
  <c r="M371" i="2"/>
  <c r="O371" i="2"/>
  <c r="P371" i="2"/>
  <c r="E372" i="2"/>
  <c r="N372" i="2"/>
  <c r="F372" i="2"/>
  <c r="G372" i="2"/>
  <c r="H372" i="2"/>
  <c r="I372" i="2"/>
  <c r="J372" i="2"/>
  <c r="K372" i="2"/>
  <c r="L372" i="2"/>
  <c r="M372" i="2"/>
  <c r="O372" i="2"/>
  <c r="P372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E203" i="2"/>
  <c r="F203" i="2"/>
  <c r="G203" i="2"/>
  <c r="H203" i="2"/>
  <c r="I203" i="2"/>
  <c r="J203" i="2"/>
  <c r="K203" i="2"/>
  <c r="L203" i="2"/>
  <c r="M203" i="2"/>
  <c r="N203" i="2"/>
  <c r="O203" i="2"/>
  <c r="P203" i="2"/>
  <c r="E204" i="2"/>
  <c r="F204" i="2"/>
  <c r="G204" i="2"/>
  <c r="H204" i="2"/>
  <c r="I204" i="2"/>
  <c r="J204" i="2"/>
  <c r="K204" i="2"/>
  <c r="L204" i="2"/>
  <c r="M204" i="2"/>
  <c r="N204" i="2"/>
  <c r="O204" i="2"/>
  <c r="P204" i="2"/>
  <c r="E205" i="2"/>
  <c r="N205" i="2"/>
  <c r="F205" i="2"/>
  <c r="G205" i="2"/>
  <c r="H205" i="2"/>
  <c r="I205" i="2"/>
  <c r="J205" i="2"/>
  <c r="K205" i="2"/>
  <c r="L205" i="2"/>
  <c r="M205" i="2"/>
  <c r="O205" i="2"/>
  <c r="P205" i="2"/>
  <c r="E206" i="2"/>
  <c r="N206" i="2"/>
  <c r="F206" i="2"/>
  <c r="G206" i="2"/>
  <c r="H206" i="2"/>
  <c r="I206" i="2"/>
  <c r="J206" i="2"/>
  <c r="K206" i="2"/>
  <c r="L206" i="2"/>
  <c r="M206" i="2"/>
  <c r="O206" i="2"/>
  <c r="P206" i="2"/>
  <c r="E207" i="2"/>
  <c r="N207" i="2"/>
  <c r="F207" i="2"/>
  <c r="G207" i="2"/>
  <c r="H207" i="2"/>
  <c r="I207" i="2"/>
  <c r="J207" i="2"/>
  <c r="K207" i="2"/>
  <c r="L207" i="2"/>
  <c r="M207" i="2"/>
  <c r="O207" i="2"/>
  <c r="P207" i="2"/>
  <c r="E208" i="2"/>
  <c r="N208" i="2"/>
  <c r="F208" i="2"/>
  <c r="G208" i="2"/>
  <c r="H208" i="2"/>
  <c r="I208" i="2"/>
  <c r="J208" i="2"/>
  <c r="K208" i="2"/>
  <c r="L208" i="2"/>
  <c r="M208" i="2"/>
  <c r="O208" i="2"/>
  <c r="P208" i="2"/>
  <c r="E209" i="2"/>
  <c r="N209" i="2"/>
  <c r="F209" i="2"/>
  <c r="G209" i="2"/>
  <c r="H209" i="2"/>
  <c r="I209" i="2"/>
  <c r="J209" i="2"/>
  <c r="K209" i="2"/>
  <c r="L209" i="2"/>
  <c r="M209" i="2"/>
  <c r="O209" i="2"/>
  <c r="P209" i="2"/>
  <c r="E210" i="2"/>
  <c r="N210" i="2"/>
  <c r="F210" i="2"/>
  <c r="G210" i="2"/>
  <c r="H210" i="2"/>
  <c r="I210" i="2"/>
  <c r="J210" i="2"/>
  <c r="K210" i="2"/>
  <c r="L210" i="2"/>
  <c r="M210" i="2"/>
  <c r="O210" i="2"/>
  <c r="P210" i="2"/>
  <c r="E211" i="2"/>
  <c r="N211" i="2"/>
  <c r="F211" i="2"/>
  <c r="G211" i="2"/>
  <c r="H211" i="2"/>
  <c r="I211" i="2"/>
  <c r="J211" i="2"/>
  <c r="K211" i="2"/>
  <c r="L211" i="2"/>
  <c r="M211" i="2"/>
  <c r="O211" i="2"/>
  <c r="P211" i="2"/>
  <c r="E212" i="2"/>
  <c r="N212" i="2"/>
  <c r="F212" i="2"/>
  <c r="G212" i="2"/>
  <c r="H212" i="2"/>
  <c r="I212" i="2"/>
  <c r="J212" i="2"/>
  <c r="K212" i="2"/>
  <c r="L212" i="2"/>
  <c r="M212" i="2"/>
  <c r="O212" i="2"/>
  <c r="P212" i="2"/>
  <c r="E213" i="2"/>
  <c r="N213" i="2"/>
  <c r="F213" i="2"/>
  <c r="G213" i="2"/>
  <c r="H213" i="2"/>
  <c r="I213" i="2"/>
  <c r="J213" i="2"/>
  <c r="K213" i="2"/>
  <c r="L213" i="2"/>
  <c r="M213" i="2"/>
  <c r="O213" i="2"/>
  <c r="P213" i="2"/>
  <c r="E214" i="2"/>
  <c r="N214" i="2"/>
  <c r="F214" i="2"/>
  <c r="G214" i="2"/>
  <c r="H214" i="2"/>
  <c r="I214" i="2"/>
  <c r="J214" i="2"/>
  <c r="K214" i="2"/>
  <c r="L214" i="2"/>
  <c r="M214" i="2"/>
  <c r="O214" i="2"/>
  <c r="P214" i="2"/>
  <c r="E215" i="2"/>
  <c r="N215" i="2"/>
  <c r="F215" i="2"/>
  <c r="G215" i="2"/>
  <c r="H215" i="2"/>
  <c r="I215" i="2"/>
  <c r="J215" i="2"/>
  <c r="K215" i="2"/>
  <c r="L215" i="2"/>
  <c r="M215" i="2"/>
  <c r="O215" i="2"/>
  <c r="P215" i="2"/>
  <c r="E216" i="2"/>
  <c r="N216" i="2"/>
  <c r="F216" i="2"/>
  <c r="G216" i="2"/>
  <c r="H216" i="2"/>
  <c r="I216" i="2"/>
  <c r="J216" i="2"/>
  <c r="K216" i="2"/>
  <c r="L216" i="2"/>
  <c r="M216" i="2"/>
  <c r="O216" i="2"/>
  <c r="P216" i="2"/>
  <c r="E217" i="2"/>
  <c r="N217" i="2"/>
  <c r="F217" i="2"/>
  <c r="G217" i="2"/>
  <c r="H217" i="2"/>
  <c r="I217" i="2"/>
  <c r="J217" i="2"/>
  <c r="K217" i="2"/>
  <c r="L217" i="2"/>
  <c r="M217" i="2"/>
  <c r="O217" i="2"/>
  <c r="P217" i="2"/>
  <c r="E218" i="2"/>
  <c r="N218" i="2"/>
  <c r="F218" i="2"/>
  <c r="G218" i="2"/>
  <c r="H218" i="2"/>
  <c r="I218" i="2"/>
  <c r="J218" i="2"/>
  <c r="K218" i="2"/>
  <c r="L218" i="2"/>
  <c r="M218" i="2"/>
  <c r="O218" i="2"/>
  <c r="P218" i="2"/>
  <c r="E219" i="2"/>
  <c r="N219" i="2"/>
  <c r="F219" i="2"/>
  <c r="G219" i="2"/>
  <c r="H219" i="2"/>
  <c r="I219" i="2"/>
  <c r="J219" i="2"/>
  <c r="K219" i="2"/>
  <c r="L219" i="2"/>
  <c r="M219" i="2"/>
  <c r="O219" i="2"/>
  <c r="P219" i="2"/>
  <c r="E220" i="2"/>
  <c r="N220" i="2"/>
  <c r="F220" i="2"/>
  <c r="G220" i="2"/>
  <c r="H220" i="2"/>
  <c r="I220" i="2"/>
  <c r="J220" i="2"/>
  <c r="K220" i="2"/>
  <c r="L220" i="2"/>
  <c r="M220" i="2"/>
  <c r="O220" i="2"/>
  <c r="P220" i="2"/>
  <c r="E221" i="2"/>
  <c r="N221" i="2"/>
  <c r="F221" i="2"/>
  <c r="G221" i="2"/>
  <c r="H221" i="2"/>
  <c r="I221" i="2"/>
  <c r="J221" i="2"/>
  <c r="K221" i="2"/>
  <c r="L221" i="2"/>
  <c r="M221" i="2"/>
  <c r="O221" i="2"/>
  <c r="P221" i="2"/>
  <c r="E222" i="2"/>
  <c r="N222" i="2"/>
  <c r="F222" i="2"/>
  <c r="G222" i="2"/>
  <c r="H222" i="2"/>
  <c r="I222" i="2"/>
  <c r="J222" i="2"/>
  <c r="K222" i="2"/>
  <c r="L222" i="2"/>
  <c r="M222" i="2"/>
  <c r="O222" i="2"/>
  <c r="P222" i="2"/>
  <c r="E223" i="2"/>
  <c r="N223" i="2"/>
  <c r="F223" i="2"/>
  <c r="G223" i="2"/>
  <c r="H223" i="2"/>
  <c r="I223" i="2"/>
  <c r="J223" i="2"/>
  <c r="K223" i="2"/>
  <c r="L223" i="2"/>
  <c r="M223" i="2"/>
  <c r="O223" i="2"/>
  <c r="P223" i="2"/>
  <c r="E224" i="2"/>
  <c r="N224" i="2"/>
  <c r="F224" i="2"/>
  <c r="G224" i="2"/>
  <c r="H224" i="2"/>
  <c r="I224" i="2"/>
  <c r="J224" i="2"/>
  <c r="K224" i="2"/>
  <c r="L224" i="2"/>
  <c r="M224" i="2"/>
  <c r="O224" i="2"/>
  <c r="P224" i="2"/>
  <c r="E225" i="2"/>
  <c r="N225" i="2"/>
  <c r="F225" i="2"/>
  <c r="G225" i="2"/>
  <c r="H225" i="2"/>
  <c r="I225" i="2"/>
  <c r="J225" i="2"/>
  <c r="K225" i="2"/>
  <c r="L225" i="2"/>
  <c r="M225" i="2"/>
  <c r="O225" i="2"/>
  <c r="P225" i="2"/>
  <c r="E226" i="2"/>
  <c r="N226" i="2"/>
  <c r="F226" i="2"/>
  <c r="G226" i="2"/>
  <c r="H226" i="2"/>
  <c r="I226" i="2"/>
  <c r="J226" i="2"/>
  <c r="K226" i="2"/>
  <c r="L226" i="2"/>
  <c r="M226" i="2"/>
  <c r="O226" i="2"/>
  <c r="P226" i="2"/>
  <c r="E227" i="2"/>
  <c r="N227" i="2"/>
  <c r="F227" i="2"/>
  <c r="G227" i="2"/>
  <c r="H227" i="2"/>
  <c r="I227" i="2"/>
  <c r="J227" i="2"/>
  <c r="K227" i="2"/>
  <c r="L227" i="2"/>
  <c r="M227" i="2"/>
  <c r="O227" i="2"/>
  <c r="P227" i="2"/>
  <c r="E228" i="2"/>
  <c r="N228" i="2"/>
  <c r="F228" i="2"/>
  <c r="G228" i="2"/>
  <c r="H228" i="2"/>
  <c r="I228" i="2"/>
  <c r="J228" i="2"/>
  <c r="K228" i="2"/>
  <c r="L228" i="2"/>
  <c r="M228" i="2"/>
  <c r="O228" i="2"/>
  <c r="P228" i="2"/>
  <c r="E229" i="2"/>
  <c r="N229" i="2"/>
  <c r="F229" i="2"/>
  <c r="G229" i="2"/>
  <c r="H229" i="2"/>
  <c r="I229" i="2"/>
  <c r="J229" i="2"/>
  <c r="K229" i="2"/>
  <c r="L229" i="2"/>
  <c r="M229" i="2"/>
  <c r="O229" i="2"/>
  <c r="P229" i="2"/>
  <c r="E230" i="2"/>
  <c r="N230" i="2"/>
  <c r="F230" i="2"/>
  <c r="G230" i="2"/>
  <c r="H230" i="2"/>
  <c r="I230" i="2"/>
  <c r="J230" i="2"/>
  <c r="K230" i="2"/>
  <c r="L230" i="2"/>
  <c r="M230" i="2"/>
  <c r="O230" i="2"/>
  <c r="P230" i="2"/>
  <c r="E231" i="2"/>
  <c r="N231" i="2"/>
  <c r="F231" i="2"/>
  <c r="G231" i="2"/>
  <c r="H231" i="2"/>
  <c r="I231" i="2"/>
  <c r="J231" i="2"/>
  <c r="K231" i="2"/>
  <c r="L231" i="2"/>
  <c r="M231" i="2"/>
  <c r="O231" i="2"/>
  <c r="P231" i="2"/>
  <c r="E232" i="2"/>
  <c r="N232" i="2"/>
  <c r="F232" i="2"/>
  <c r="G232" i="2"/>
  <c r="H232" i="2"/>
  <c r="I232" i="2"/>
  <c r="J232" i="2"/>
  <c r="K232" i="2"/>
  <c r="L232" i="2"/>
  <c r="M232" i="2"/>
  <c r="O232" i="2"/>
  <c r="P232" i="2"/>
  <c r="E233" i="2"/>
  <c r="N233" i="2"/>
  <c r="F233" i="2"/>
  <c r="G233" i="2"/>
  <c r="H233" i="2"/>
  <c r="I233" i="2"/>
  <c r="J233" i="2"/>
  <c r="K233" i="2"/>
  <c r="L233" i="2"/>
  <c r="M233" i="2"/>
  <c r="O233" i="2"/>
  <c r="P233" i="2"/>
  <c r="E234" i="2"/>
  <c r="N234" i="2"/>
  <c r="F234" i="2"/>
  <c r="G234" i="2"/>
  <c r="H234" i="2"/>
  <c r="I234" i="2"/>
  <c r="J234" i="2"/>
  <c r="K234" i="2"/>
  <c r="L234" i="2"/>
  <c r="M234" i="2"/>
  <c r="O234" i="2"/>
  <c r="P234" i="2"/>
  <c r="E235" i="2"/>
  <c r="N235" i="2"/>
  <c r="F235" i="2"/>
  <c r="G235" i="2"/>
  <c r="H235" i="2"/>
  <c r="I235" i="2"/>
  <c r="J235" i="2"/>
  <c r="K235" i="2"/>
  <c r="L235" i="2"/>
  <c r="M235" i="2"/>
  <c r="O235" i="2"/>
  <c r="P235" i="2"/>
  <c r="E236" i="2"/>
  <c r="N236" i="2"/>
  <c r="F236" i="2"/>
  <c r="G236" i="2"/>
  <c r="H236" i="2"/>
  <c r="I236" i="2"/>
  <c r="J236" i="2"/>
  <c r="K236" i="2"/>
  <c r="L236" i="2"/>
  <c r="M236" i="2"/>
  <c r="O236" i="2"/>
  <c r="P236" i="2"/>
  <c r="E237" i="2"/>
  <c r="N237" i="2"/>
  <c r="F237" i="2"/>
  <c r="G237" i="2"/>
  <c r="H237" i="2"/>
  <c r="I237" i="2"/>
  <c r="J237" i="2"/>
  <c r="K237" i="2"/>
  <c r="L237" i="2"/>
  <c r="M237" i="2"/>
  <c r="O237" i="2"/>
  <c r="P237" i="2"/>
  <c r="E238" i="2"/>
  <c r="N238" i="2"/>
  <c r="F238" i="2"/>
  <c r="G238" i="2"/>
  <c r="H238" i="2"/>
  <c r="I238" i="2"/>
  <c r="J238" i="2"/>
  <c r="K238" i="2"/>
  <c r="L238" i="2"/>
  <c r="M238" i="2"/>
  <c r="O238" i="2"/>
  <c r="P238" i="2"/>
  <c r="E239" i="2"/>
  <c r="N239" i="2"/>
  <c r="F239" i="2"/>
  <c r="G239" i="2"/>
  <c r="H239" i="2"/>
  <c r="I239" i="2"/>
  <c r="J239" i="2"/>
  <c r="K239" i="2"/>
  <c r="L239" i="2"/>
  <c r="M239" i="2"/>
  <c r="O239" i="2"/>
  <c r="P239" i="2"/>
  <c r="E240" i="2"/>
  <c r="N240" i="2"/>
  <c r="F240" i="2"/>
  <c r="G240" i="2"/>
  <c r="H240" i="2"/>
  <c r="I240" i="2"/>
  <c r="J240" i="2"/>
  <c r="K240" i="2"/>
  <c r="L240" i="2"/>
  <c r="M240" i="2"/>
  <c r="O240" i="2"/>
  <c r="P240" i="2"/>
  <c r="E241" i="2"/>
  <c r="N241" i="2"/>
  <c r="F241" i="2"/>
  <c r="G241" i="2"/>
  <c r="H241" i="2"/>
  <c r="I241" i="2"/>
  <c r="J241" i="2"/>
  <c r="K241" i="2"/>
  <c r="L241" i="2"/>
  <c r="M241" i="2"/>
  <c r="O241" i="2"/>
  <c r="P241" i="2"/>
  <c r="E242" i="2"/>
  <c r="N242" i="2"/>
  <c r="F242" i="2"/>
  <c r="G242" i="2"/>
  <c r="H242" i="2"/>
  <c r="I242" i="2"/>
  <c r="J242" i="2"/>
  <c r="K242" i="2"/>
  <c r="L242" i="2"/>
  <c r="M242" i="2"/>
  <c r="O242" i="2"/>
  <c r="P242" i="2"/>
  <c r="E243" i="2"/>
  <c r="N243" i="2"/>
  <c r="F243" i="2"/>
  <c r="G243" i="2"/>
  <c r="H243" i="2"/>
  <c r="I243" i="2"/>
  <c r="J243" i="2"/>
  <c r="K243" i="2"/>
  <c r="L243" i="2"/>
  <c r="M243" i="2"/>
  <c r="O243" i="2"/>
  <c r="P243" i="2"/>
  <c r="E244" i="2"/>
  <c r="N244" i="2"/>
  <c r="F244" i="2"/>
  <c r="G244" i="2"/>
  <c r="H244" i="2"/>
  <c r="I244" i="2"/>
  <c r="J244" i="2"/>
  <c r="K244" i="2"/>
  <c r="L244" i="2"/>
  <c r="M244" i="2"/>
  <c r="O244" i="2"/>
  <c r="P244" i="2"/>
  <c r="E245" i="2"/>
  <c r="N245" i="2"/>
  <c r="F245" i="2"/>
  <c r="G245" i="2"/>
  <c r="H245" i="2"/>
  <c r="I245" i="2"/>
  <c r="J245" i="2"/>
  <c r="K245" i="2"/>
  <c r="L245" i="2"/>
  <c r="M245" i="2"/>
  <c r="O245" i="2"/>
  <c r="P245" i="2"/>
  <c r="E246" i="2"/>
  <c r="N246" i="2"/>
  <c r="F246" i="2"/>
  <c r="G246" i="2"/>
  <c r="H246" i="2"/>
  <c r="I246" i="2"/>
  <c r="J246" i="2"/>
  <c r="K246" i="2"/>
  <c r="L246" i="2"/>
  <c r="M246" i="2"/>
  <c r="O246" i="2"/>
  <c r="P246" i="2"/>
  <c r="E247" i="2"/>
  <c r="N247" i="2"/>
  <c r="F247" i="2"/>
  <c r="G247" i="2"/>
  <c r="H247" i="2"/>
  <c r="I247" i="2"/>
  <c r="J247" i="2"/>
  <c r="K247" i="2"/>
  <c r="L247" i="2"/>
  <c r="M247" i="2"/>
  <c r="O247" i="2"/>
  <c r="P247" i="2"/>
  <c r="E248" i="2"/>
  <c r="N248" i="2"/>
  <c r="F248" i="2"/>
  <c r="G248" i="2"/>
  <c r="H248" i="2"/>
  <c r="I248" i="2"/>
  <c r="J248" i="2"/>
  <c r="K248" i="2"/>
  <c r="L248" i="2"/>
  <c r="M248" i="2"/>
  <c r="O248" i="2"/>
  <c r="P248" i="2"/>
  <c r="E249" i="2"/>
  <c r="N249" i="2"/>
  <c r="F249" i="2"/>
  <c r="G249" i="2"/>
  <c r="H249" i="2"/>
  <c r="I249" i="2"/>
  <c r="J249" i="2"/>
  <c r="K249" i="2"/>
  <c r="L249" i="2"/>
  <c r="M249" i="2"/>
  <c r="O249" i="2"/>
  <c r="P249" i="2"/>
  <c r="E250" i="2"/>
  <c r="N250" i="2"/>
  <c r="F250" i="2"/>
  <c r="G250" i="2"/>
  <c r="H250" i="2"/>
  <c r="I250" i="2"/>
  <c r="J250" i="2"/>
  <c r="K250" i="2"/>
  <c r="L250" i="2"/>
  <c r="M250" i="2"/>
  <c r="O250" i="2"/>
  <c r="P250" i="2"/>
  <c r="E251" i="2"/>
  <c r="N251" i="2"/>
  <c r="F251" i="2"/>
  <c r="G251" i="2"/>
  <c r="H251" i="2"/>
  <c r="I251" i="2"/>
  <c r="J251" i="2"/>
  <c r="K251" i="2"/>
  <c r="L251" i="2"/>
  <c r="M251" i="2"/>
  <c r="O251" i="2"/>
  <c r="P251" i="2"/>
  <c r="E252" i="2"/>
  <c r="N252" i="2"/>
  <c r="F252" i="2"/>
  <c r="G252" i="2"/>
  <c r="H252" i="2"/>
  <c r="I252" i="2"/>
  <c r="J252" i="2"/>
  <c r="K252" i="2"/>
  <c r="L252" i="2"/>
  <c r="M252" i="2"/>
  <c r="O252" i="2"/>
  <c r="P252" i="2"/>
  <c r="E253" i="2"/>
  <c r="N253" i="2"/>
  <c r="F253" i="2"/>
  <c r="G253" i="2"/>
  <c r="H253" i="2"/>
  <c r="I253" i="2"/>
  <c r="J253" i="2"/>
  <c r="K253" i="2"/>
  <c r="L253" i="2"/>
  <c r="M253" i="2"/>
  <c r="O253" i="2"/>
  <c r="P253" i="2"/>
  <c r="E254" i="2"/>
  <c r="N254" i="2"/>
  <c r="F254" i="2"/>
  <c r="G254" i="2"/>
  <c r="H254" i="2"/>
  <c r="I254" i="2"/>
  <c r="J254" i="2"/>
  <c r="K254" i="2"/>
  <c r="L254" i="2"/>
  <c r="M254" i="2"/>
  <c r="O254" i="2"/>
  <c r="P254" i="2"/>
  <c r="E255" i="2"/>
  <c r="N255" i="2"/>
  <c r="F255" i="2"/>
  <c r="G255" i="2"/>
  <c r="H255" i="2"/>
  <c r="I255" i="2"/>
  <c r="J255" i="2"/>
  <c r="K255" i="2"/>
  <c r="L255" i="2"/>
  <c r="M255" i="2"/>
  <c r="O255" i="2"/>
  <c r="P255" i="2"/>
  <c r="E256" i="2"/>
  <c r="N256" i="2"/>
  <c r="F256" i="2"/>
  <c r="G256" i="2"/>
  <c r="H256" i="2"/>
  <c r="I256" i="2"/>
  <c r="J256" i="2"/>
  <c r="K256" i="2"/>
  <c r="L256" i="2"/>
  <c r="M256" i="2"/>
  <c r="O256" i="2"/>
  <c r="P256" i="2"/>
  <c r="E257" i="2"/>
  <c r="N257" i="2"/>
  <c r="F257" i="2"/>
  <c r="G257" i="2"/>
  <c r="H257" i="2"/>
  <c r="I257" i="2"/>
  <c r="J257" i="2"/>
  <c r="K257" i="2"/>
  <c r="L257" i="2"/>
  <c r="M257" i="2"/>
  <c r="O257" i="2"/>
  <c r="P257" i="2"/>
  <c r="E258" i="2"/>
  <c r="N258" i="2"/>
  <c r="F258" i="2"/>
  <c r="G258" i="2"/>
  <c r="H258" i="2"/>
  <c r="I258" i="2"/>
  <c r="J258" i="2"/>
  <c r="K258" i="2"/>
  <c r="L258" i="2"/>
  <c r="M258" i="2"/>
  <c r="O258" i="2"/>
  <c r="P258" i="2"/>
  <c r="E259" i="2"/>
  <c r="N259" i="2"/>
  <c r="F259" i="2"/>
  <c r="G259" i="2"/>
  <c r="H259" i="2"/>
  <c r="I259" i="2"/>
  <c r="J259" i="2"/>
  <c r="K259" i="2"/>
  <c r="L259" i="2"/>
  <c r="M259" i="2"/>
  <c r="O259" i="2"/>
  <c r="P259" i="2"/>
  <c r="E260" i="2"/>
  <c r="N260" i="2"/>
  <c r="F260" i="2"/>
  <c r="G260" i="2"/>
  <c r="H260" i="2"/>
  <c r="I260" i="2"/>
  <c r="J260" i="2"/>
  <c r="K260" i="2"/>
  <c r="L260" i="2"/>
  <c r="M260" i="2"/>
  <c r="O260" i="2"/>
  <c r="P260" i="2"/>
  <c r="E261" i="2"/>
  <c r="N261" i="2"/>
  <c r="F261" i="2"/>
  <c r="G261" i="2"/>
  <c r="H261" i="2"/>
  <c r="I261" i="2"/>
  <c r="J261" i="2"/>
  <c r="K261" i="2"/>
  <c r="L261" i="2"/>
  <c r="M261" i="2"/>
  <c r="O261" i="2"/>
  <c r="P261" i="2"/>
  <c r="E262" i="2"/>
  <c r="N262" i="2"/>
  <c r="F262" i="2"/>
  <c r="G262" i="2"/>
  <c r="H262" i="2"/>
  <c r="I262" i="2"/>
  <c r="J262" i="2"/>
  <c r="K262" i="2"/>
  <c r="L262" i="2"/>
  <c r="M262" i="2"/>
  <c r="O262" i="2"/>
  <c r="P262" i="2"/>
  <c r="E263" i="2"/>
  <c r="N263" i="2"/>
  <c r="F263" i="2"/>
  <c r="G263" i="2"/>
  <c r="H263" i="2"/>
  <c r="I263" i="2"/>
  <c r="J263" i="2"/>
  <c r="K263" i="2"/>
  <c r="L263" i="2"/>
  <c r="M263" i="2"/>
  <c r="O263" i="2"/>
  <c r="P263" i="2"/>
  <c r="E264" i="2"/>
  <c r="N264" i="2"/>
  <c r="F264" i="2"/>
  <c r="G264" i="2"/>
  <c r="H264" i="2"/>
  <c r="I264" i="2"/>
  <c r="J264" i="2"/>
  <c r="K264" i="2"/>
  <c r="L264" i="2"/>
  <c r="M264" i="2"/>
  <c r="O264" i="2"/>
  <c r="P264" i="2"/>
  <c r="E265" i="2"/>
  <c r="N265" i="2"/>
  <c r="F265" i="2"/>
  <c r="G265" i="2"/>
  <c r="H265" i="2"/>
  <c r="I265" i="2"/>
  <c r="J265" i="2"/>
  <c r="K265" i="2"/>
  <c r="L265" i="2"/>
  <c r="M265" i="2"/>
  <c r="O265" i="2"/>
  <c r="P265" i="2"/>
  <c r="E266" i="2"/>
  <c r="N266" i="2"/>
  <c r="F266" i="2"/>
  <c r="G266" i="2"/>
  <c r="H266" i="2"/>
  <c r="I266" i="2"/>
  <c r="J266" i="2"/>
  <c r="K266" i="2"/>
  <c r="L266" i="2"/>
  <c r="M266" i="2"/>
  <c r="O266" i="2"/>
  <c r="P266" i="2"/>
  <c r="E267" i="2"/>
  <c r="N267" i="2"/>
  <c r="F267" i="2"/>
  <c r="G267" i="2"/>
  <c r="H267" i="2"/>
  <c r="I267" i="2"/>
  <c r="J267" i="2"/>
  <c r="K267" i="2"/>
  <c r="L267" i="2"/>
  <c r="M267" i="2"/>
  <c r="O267" i="2"/>
  <c r="P267" i="2"/>
  <c r="E268" i="2"/>
  <c r="N268" i="2"/>
  <c r="F268" i="2"/>
  <c r="G268" i="2"/>
  <c r="H268" i="2"/>
  <c r="I268" i="2"/>
  <c r="J268" i="2"/>
  <c r="K268" i="2"/>
  <c r="L268" i="2"/>
  <c r="M268" i="2"/>
  <c r="O268" i="2"/>
  <c r="P268" i="2"/>
  <c r="E269" i="2"/>
  <c r="N269" i="2"/>
  <c r="F269" i="2"/>
  <c r="G269" i="2"/>
  <c r="H269" i="2"/>
  <c r="I269" i="2"/>
  <c r="J269" i="2"/>
  <c r="K269" i="2"/>
  <c r="L269" i="2"/>
  <c r="M269" i="2"/>
  <c r="O269" i="2"/>
  <c r="P269" i="2"/>
  <c r="E270" i="2"/>
  <c r="N270" i="2"/>
  <c r="F270" i="2"/>
  <c r="G270" i="2"/>
  <c r="H270" i="2"/>
  <c r="I270" i="2"/>
  <c r="J270" i="2"/>
  <c r="K270" i="2"/>
  <c r="L270" i="2"/>
  <c r="M270" i="2"/>
  <c r="O270" i="2"/>
  <c r="P270" i="2"/>
  <c r="E271" i="2"/>
  <c r="N271" i="2"/>
  <c r="F271" i="2"/>
  <c r="G271" i="2"/>
  <c r="H271" i="2"/>
  <c r="I271" i="2"/>
  <c r="J271" i="2"/>
  <c r="K271" i="2"/>
  <c r="L271" i="2"/>
  <c r="M271" i="2"/>
  <c r="O271" i="2"/>
  <c r="P271" i="2"/>
  <c r="E272" i="2"/>
  <c r="N272" i="2"/>
  <c r="F272" i="2"/>
  <c r="G272" i="2"/>
  <c r="H272" i="2"/>
  <c r="I272" i="2"/>
  <c r="J272" i="2"/>
  <c r="K272" i="2"/>
  <c r="L272" i="2"/>
  <c r="M272" i="2"/>
  <c r="O272" i="2"/>
  <c r="P272" i="2"/>
  <c r="E273" i="2"/>
  <c r="N273" i="2"/>
  <c r="F273" i="2"/>
  <c r="G273" i="2"/>
  <c r="H273" i="2"/>
  <c r="I273" i="2"/>
  <c r="J273" i="2"/>
  <c r="K273" i="2"/>
  <c r="L273" i="2"/>
  <c r="M273" i="2"/>
  <c r="O273" i="2"/>
  <c r="P273" i="2"/>
  <c r="E274" i="2"/>
  <c r="N274" i="2"/>
  <c r="F274" i="2"/>
  <c r="G274" i="2"/>
  <c r="H274" i="2"/>
  <c r="I274" i="2"/>
  <c r="J274" i="2"/>
  <c r="K274" i="2"/>
  <c r="L274" i="2"/>
  <c r="M274" i="2"/>
  <c r="O274" i="2"/>
  <c r="P274" i="2"/>
  <c r="E275" i="2"/>
  <c r="N275" i="2"/>
  <c r="F275" i="2"/>
  <c r="G275" i="2"/>
  <c r="H275" i="2"/>
  <c r="I275" i="2"/>
  <c r="J275" i="2"/>
  <c r="K275" i="2"/>
  <c r="L275" i="2"/>
  <c r="M275" i="2"/>
  <c r="O275" i="2"/>
  <c r="P275" i="2"/>
  <c r="E276" i="2"/>
  <c r="N276" i="2"/>
  <c r="F276" i="2"/>
  <c r="G276" i="2"/>
  <c r="H276" i="2"/>
  <c r="I276" i="2"/>
  <c r="J276" i="2"/>
  <c r="K276" i="2"/>
  <c r="L276" i="2"/>
  <c r="M276" i="2"/>
  <c r="O276" i="2"/>
  <c r="P276" i="2"/>
  <c r="E277" i="2"/>
  <c r="N277" i="2"/>
  <c r="F277" i="2"/>
  <c r="G277" i="2"/>
  <c r="H277" i="2"/>
  <c r="I277" i="2"/>
  <c r="J277" i="2"/>
  <c r="K277" i="2"/>
  <c r="L277" i="2"/>
  <c r="M277" i="2"/>
  <c r="O277" i="2"/>
  <c r="P277" i="2"/>
  <c r="E278" i="2"/>
  <c r="N278" i="2"/>
  <c r="F278" i="2"/>
  <c r="G278" i="2"/>
  <c r="H278" i="2"/>
  <c r="I278" i="2"/>
  <c r="J278" i="2"/>
  <c r="K278" i="2"/>
  <c r="L278" i="2"/>
  <c r="M278" i="2"/>
  <c r="O278" i="2"/>
  <c r="P278" i="2"/>
  <c r="E279" i="2"/>
  <c r="N279" i="2"/>
  <c r="F279" i="2"/>
  <c r="G279" i="2"/>
  <c r="H279" i="2"/>
  <c r="I279" i="2"/>
  <c r="J279" i="2"/>
  <c r="K279" i="2"/>
  <c r="L279" i="2"/>
  <c r="M279" i="2"/>
  <c r="O279" i="2"/>
  <c r="P279" i="2"/>
  <c r="E280" i="2"/>
  <c r="N280" i="2"/>
  <c r="F280" i="2"/>
  <c r="G280" i="2"/>
  <c r="H280" i="2"/>
  <c r="I280" i="2"/>
  <c r="J280" i="2"/>
  <c r="K280" i="2"/>
  <c r="L280" i="2"/>
  <c r="M280" i="2"/>
  <c r="O280" i="2"/>
  <c r="P280" i="2"/>
  <c r="E281" i="2"/>
  <c r="N281" i="2"/>
  <c r="F281" i="2"/>
  <c r="G281" i="2"/>
  <c r="H281" i="2"/>
  <c r="I281" i="2"/>
  <c r="J281" i="2"/>
  <c r="K281" i="2"/>
  <c r="L281" i="2"/>
  <c r="M281" i="2"/>
  <c r="O281" i="2"/>
  <c r="P281" i="2"/>
  <c r="E282" i="2"/>
  <c r="N282" i="2"/>
  <c r="F282" i="2"/>
  <c r="G282" i="2"/>
  <c r="H282" i="2"/>
  <c r="I282" i="2"/>
  <c r="J282" i="2"/>
  <c r="K282" i="2"/>
  <c r="L282" i="2"/>
  <c r="M282" i="2"/>
  <c r="O282" i="2"/>
  <c r="P282" i="2"/>
  <c r="E283" i="2"/>
  <c r="N283" i="2"/>
  <c r="F283" i="2"/>
  <c r="G283" i="2"/>
  <c r="H283" i="2"/>
  <c r="I283" i="2"/>
  <c r="J283" i="2"/>
  <c r="K283" i="2"/>
  <c r="L283" i="2"/>
  <c r="M283" i="2"/>
  <c r="O283" i="2"/>
  <c r="P283" i="2"/>
  <c r="E284" i="2"/>
  <c r="N284" i="2"/>
  <c r="F284" i="2"/>
  <c r="G284" i="2"/>
  <c r="H284" i="2"/>
  <c r="I284" i="2"/>
  <c r="J284" i="2"/>
  <c r="K284" i="2"/>
  <c r="L284" i="2"/>
  <c r="M284" i="2"/>
  <c r="O284" i="2"/>
  <c r="P284" i="2"/>
  <c r="E285" i="2"/>
  <c r="N285" i="2"/>
  <c r="F285" i="2"/>
  <c r="G285" i="2"/>
  <c r="H285" i="2"/>
  <c r="I285" i="2"/>
  <c r="J285" i="2"/>
  <c r="K285" i="2"/>
  <c r="L285" i="2"/>
  <c r="M285" i="2"/>
  <c r="O285" i="2"/>
  <c r="P285" i="2"/>
  <c r="E286" i="2"/>
  <c r="N286" i="2"/>
  <c r="F286" i="2"/>
  <c r="G286" i="2"/>
  <c r="H286" i="2"/>
  <c r="I286" i="2"/>
  <c r="J286" i="2"/>
  <c r="K286" i="2"/>
  <c r="L286" i="2"/>
  <c r="M286" i="2"/>
  <c r="O286" i="2"/>
  <c r="P286" i="2"/>
  <c r="E287" i="2"/>
  <c r="N287" i="2"/>
  <c r="F287" i="2"/>
  <c r="G287" i="2"/>
  <c r="H287" i="2"/>
  <c r="I287" i="2"/>
  <c r="J287" i="2"/>
  <c r="K287" i="2"/>
  <c r="L287" i="2"/>
  <c r="M287" i="2"/>
  <c r="O287" i="2"/>
  <c r="P287" i="2"/>
  <c r="E288" i="2"/>
  <c r="N288" i="2"/>
  <c r="F288" i="2"/>
  <c r="G288" i="2"/>
  <c r="H288" i="2"/>
  <c r="I288" i="2"/>
  <c r="J288" i="2"/>
  <c r="K288" i="2"/>
  <c r="L288" i="2"/>
  <c r="M288" i="2"/>
  <c r="O288" i="2"/>
  <c r="P288" i="2"/>
  <c r="E289" i="2"/>
  <c r="N289" i="2"/>
  <c r="F289" i="2"/>
  <c r="O289" i="2"/>
  <c r="G289" i="2"/>
  <c r="H289" i="2"/>
  <c r="I289" i="2"/>
  <c r="J289" i="2"/>
  <c r="K289" i="2"/>
  <c r="L289" i="2"/>
  <c r="M289" i="2"/>
  <c r="P289" i="2"/>
  <c r="E290" i="2"/>
  <c r="F290" i="2"/>
  <c r="O290" i="2"/>
  <c r="G290" i="2"/>
  <c r="H290" i="2"/>
  <c r="I290" i="2"/>
  <c r="J290" i="2"/>
  <c r="K290" i="2"/>
  <c r="L290" i="2"/>
  <c r="M290" i="2"/>
  <c r="N290" i="2"/>
  <c r="P290" i="2"/>
  <c r="E291" i="2"/>
  <c r="F291" i="2"/>
  <c r="O291" i="2"/>
  <c r="G291" i="2"/>
  <c r="H291" i="2"/>
  <c r="I291" i="2"/>
  <c r="J291" i="2"/>
  <c r="K291" i="2"/>
  <c r="L291" i="2"/>
  <c r="M291" i="2"/>
  <c r="N291" i="2"/>
  <c r="P291" i="2"/>
  <c r="E292" i="2"/>
  <c r="F292" i="2"/>
  <c r="O292" i="2"/>
  <c r="G292" i="2"/>
  <c r="H292" i="2"/>
  <c r="I292" i="2"/>
  <c r="J292" i="2"/>
  <c r="K292" i="2"/>
  <c r="L292" i="2"/>
  <c r="M292" i="2"/>
  <c r="N292" i="2"/>
  <c r="P292" i="2"/>
  <c r="E293" i="2"/>
  <c r="F293" i="2"/>
  <c r="O293" i="2"/>
  <c r="G293" i="2"/>
  <c r="H293" i="2"/>
  <c r="I293" i="2"/>
  <c r="J293" i="2"/>
  <c r="K293" i="2"/>
  <c r="L293" i="2"/>
  <c r="M293" i="2"/>
  <c r="N293" i="2"/>
  <c r="P293" i="2"/>
  <c r="E294" i="2"/>
  <c r="F294" i="2"/>
  <c r="O294" i="2"/>
  <c r="G294" i="2"/>
  <c r="H294" i="2"/>
  <c r="I294" i="2"/>
  <c r="J294" i="2"/>
  <c r="K294" i="2"/>
  <c r="L294" i="2"/>
  <c r="M294" i="2"/>
  <c r="N294" i="2"/>
  <c r="P294" i="2"/>
  <c r="E295" i="2"/>
  <c r="F295" i="2"/>
  <c r="O295" i="2"/>
  <c r="G295" i="2"/>
  <c r="H295" i="2"/>
  <c r="I295" i="2"/>
  <c r="J295" i="2"/>
  <c r="K295" i="2"/>
  <c r="L295" i="2"/>
  <c r="M295" i="2"/>
  <c r="N295" i="2"/>
  <c r="P295" i="2"/>
  <c r="E296" i="2"/>
  <c r="F296" i="2"/>
  <c r="O296" i="2"/>
  <c r="G296" i="2"/>
  <c r="H296" i="2"/>
  <c r="I296" i="2"/>
  <c r="J296" i="2"/>
  <c r="K296" i="2"/>
  <c r="L296" i="2"/>
  <c r="M296" i="2"/>
  <c r="N296" i="2"/>
  <c r="P296" i="2"/>
  <c r="E297" i="2"/>
  <c r="F297" i="2"/>
  <c r="O297" i="2"/>
  <c r="G297" i="2"/>
  <c r="H297" i="2"/>
  <c r="I297" i="2"/>
  <c r="J297" i="2"/>
  <c r="K297" i="2"/>
  <c r="L297" i="2"/>
  <c r="M297" i="2"/>
  <c r="N297" i="2"/>
  <c r="P297" i="2"/>
  <c r="E298" i="2"/>
  <c r="F298" i="2"/>
  <c r="O298" i="2"/>
  <c r="G298" i="2"/>
  <c r="H298" i="2"/>
  <c r="I298" i="2"/>
  <c r="J298" i="2"/>
  <c r="K298" i="2"/>
  <c r="L298" i="2"/>
  <c r="M298" i="2"/>
  <c r="N298" i="2"/>
  <c r="P298" i="2"/>
  <c r="E299" i="2"/>
  <c r="F299" i="2"/>
  <c r="O299" i="2"/>
  <c r="G299" i="2"/>
  <c r="H299" i="2"/>
  <c r="I299" i="2"/>
  <c r="J299" i="2"/>
  <c r="K299" i="2"/>
  <c r="L299" i="2"/>
  <c r="M299" i="2"/>
  <c r="N299" i="2"/>
  <c r="P299" i="2"/>
  <c r="E300" i="2"/>
  <c r="F300" i="2"/>
  <c r="O300" i="2"/>
  <c r="G300" i="2"/>
  <c r="H300" i="2"/>
  <c r="I300" i="2"/>
  <c r="J300" i="2"/>
  <c r="K300" i="2"/>
  <c r="L300" i="2"/>
  <c r="M300" i="2"/>
  <c r="N300" i="2"/>
  <c r="P300" i="2"/>
  <c r="E301" i="2"/>
  <c r="F301" i="2"/>
  <c r="O301" i="2"/>
  <c r="G301" i="2"/>
  <c r="H301" i="2"/>
  <c r="I301" i="2"/>
  <c r="J301" i="2"/>
  <c r="K301" i="2"/>
  <c r="L301" i="2"/>
  <c r="M301" i="2"/>
  <c r="N301" i="2"/>
  <c r="P301" i="2"/>
  <c r="E302" i="2"/>
  <c r="F302" i="2"/>
  <c r="O302" i="2"/>
  <c r="G302" i="2"/>
  <c r="H302" i="2"/>
  <c r="I302" i="2"/>
  <c r="J302" i="2"/>
  <c r="K302" i="2"/>
  <c r="L302" i="2"/>
  <c r="M302" i="2"/>
  <c r="N302" i="2"/>
  <c r="P302" i="2"/>
  <c r="E303" i="2"/>
  <c r="F303" i="2"/>
  <c r="O303" i="2"/>
  <c r="G303" i="2"/>
  <c r="H303" i="2"/>
  <c r="I303" i="2"/>
  <c r="J303" i="2"/>
  <c r="K303" i="2"/>
  <c r="L303" i="2"/>
  <c r="M303" i="2"/>
  <c r="N303" i="2"/>
  <c r="P303" i="2"/>
  <c r="E304" i="2"/>
  <c r="F304" i="2"/>
  <c r="O304" i="2"/>
  <c r="G304" i="2"/>
  <c r="H304" i="2"/>
  <c r="I304" i="2"/>
  <c r="J304" i="2"/>
  <c r="K304" i="2"/>
  <c r="L304" i="2"/>
  <c r="M304" i="2"/>
  <c r="N304" i="2"/>
  <c r="P304" i="2"/>
  <c r="E305" i="2"/>
  <c r="F305" i="2"/>
  <c r="O305" i="2"/>
  <c r="G305" i="2"/>
  <c r="H305" i="2"/>
  <c r="I305" i="2"/>
  <c r="J305" i="2"/>
  <c r="K305" i="2"/>
  <c r="L305" i="2"/>
  <c r="M305" i="2"/>
  <c r="N305" i="2"/>
  <c r="P305" i="2"/>
  <c r="E306" i="2"/>
  <c r="F306" i="2"/>
  <c r="O306" i="2"/>
  <c r="G306" i="2"/>
  <c r="H306" i="2"/>
  <c r="I306" i="2"/>
  <c r="J306" i="2"/>
  <c r="K306" i="2"/>
  <c r="L306" i="2"/>
  <c r="M306" i="2"/>
  <c r="N306" i="2"/>
  <c r="P306" i="2"/>
  <c r="E307" i="2"/>
  <c r="F307" i="2"/>
  <c r="O307" i="2"/>
  <c r="G307" i="2"/>
  <c r="H307" i="2"/>
  <c r="I307" i="2"/>
  <c r="J307" i="2"/>
  <c r="K307" i="2"/>
  <c r="L307" i="2"/>
  <c r="M307" i="2"/>
  <c r="N307" i="2"/>
  <c r="P307" i="2"/>
  <c r="E308" i="2"/>
  <c r="F308" i="2"/>
  <c r="O308" i="2"/>
  <c r="G308" i="2"/>
  <c r="H308" i="2"/>
  <c r="I308" i="2"/>
  <c r="J308" i="2"/>
  <c r="K308" i="2"/>
  <c r="L308" i="2"/>
  <c r="M308" i="2"/>
  <c r="N308" i="2"/>
  <c r="P308" i="2"/>
  <c r="E309" i="2"/>
  <c r="F309" i="2"/>
  <c r="O309" i="2"/>
  <c r="G309" i="2"/>
  <c r="H309" i="2"/>
  <c r="I309" i="2"/>
  <c r="J309" i="2"/>
  <c r="K309" i="2"/>
  <c r="L309" i="2"/>
  <c r="M309" i="2"/>
  <c r="N309" i="2"/>
  <c r="P309" i="2"/>
  <c r="E310" i="2"/>
  <c r="F310" i="2"/>
  <c r="O310" i="2"/>
  <c r="G310" i="2"/>
  <c r="H310" i="2"/>
  <c r="I310" i="2"/>
  <c r="J310" i="2"/>
  <c r="K310" i="2"/>
  <c r="L310" i="2"/>
  <c r="M310" i="2"/>
  <c r="N310" i="2"/>
  <c r="P310" i="2"/>
  <c r="E311" i="2"/>
  <c r="F311" i="2"/>
  <c r="O311" i="2"/>
  <c r="G311" i="2"/>
  <c r="H311" i="2"/>
  <c r="I311" i="2"/>
  <c r="J311" i="2"/>
  <c r="K311" i="2"/>
  <c r="L311" i="2"/>
  <c r="M311" i="2"/>
  <c r="N311" i="2"/>
  <c r="P311" i="2"/>
  <c r="E312" i="2"/>
  <c r="F312" i="2"/>
  <c r="O312" i="2"/>
  <c r="G312" i="2"/>
  <c r="H312" i="2"/>
  <c r="I312" i="2"/>
  <c r="J312" i="2"/>
  <c r="K312" i="2"/>
  <c r="L312" i="2"/>
  <c r="M312" i="2"/>
  <c r="N312" i="2"/>
  <c r="P312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E192" i="2"/>
  <c r="N192" i="2"/>
  <c r="F192" i="2"/>
  <c r="G192" i="2"/>
  <c r="H192" i="2"/>
  <c r="I192" i="2"/>
  <c r="J192" i="2"/>
  <c r="K192" i="2"/>
  <c r="L192" i="2"/>
  <c r="M192" i="2"/>
  <c r="O192" i="2"/>
  <c r="P192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E194" i="2"/>
  <c r="N194" i="2"/>
  <c r="F194" i="2"/>
  <c r="G194" i="2"/>
  <c r="H194" i="2"/>
  <c r="I194" i="2"/>
  <c r="J194" i="2"/>
  <c r="K194" i="2"/>
  <c r="L194" i="2"/>
  <c r="M194" i="2"/>
  <c r="O194" i="2"/>
  <c r="P194" i="2"/>
  <c r="E195" i="2"/>
  <c r="N195" i="2"/>
  <c r="F195" i="2"/>
  <c r="G195" i="2"/>
  <c r="H195" i="2"/>
  <c r="I195" i="2"/>
  <c r="J195" i="2"/>
  <c r="K195" i="2"/>
  <c r="L195" i="2"/>
  <c r="M195" i="2"/>
  <c r="O195" i="2"/>
  <c r="P195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AC368" i="2"/>
  <c r="AB365" i="2"/>
  <c r="AC360" i="2"/>
  <c r="AA358" i="2"/>
  <c r="AB349" i="2"/>
  <c r="AC344" i="2"/>
  <c r="AA342" i="2"/>
  <c r="AB333" i="2"/>
  <c r="AC328" i="2"/>
  <c r="AA326" i="2"/>
  <c r="AA366" i="2"/>
  <c r="AB353" i="2"/>
  <c r="AC348" i="2"/>
  <c r="AA346" i="2"/>
  <c r="AB337" i="2"/>
  <c r="AC332" i="2"/>
  <c r="AA330" i="2"/>
  <c r="AB321" i="2"/>
  <c r="AB316" i="2"/>
  <c r="AA313" i="2"/>
  <c r="AC311" i="2"/>
  <c r="AB308" i="2"/>
  <c r="AA305" i="2"/>
  <c r="AC303" i="2"/>
  <c r="AB300" i="2"/>
  <c r="AA297" i="2"/>
  <c r="AC295" i="2"/>
  <c r="AB292" i="2"/>
  <c r="AA289" i="2"/>
  <c r="AC287" i="2"/>
  <c r="AB284" i="2"/>
  <c r="AA281" i="2"/>
  <c r="AC279" i="2"/>
  <c r="AB276" i="2"/>
  <c r="AA273" i="2"/>
  <c r="AC271" i="2"/>
  <c r="AB268" i="2"/>
  <c r="AA265" i="2"/>
  <c r="AC263" i="2"/>
  <c r="AB260" i="2"/>
  <c r="AA257" i="2"/>
  <c r="AC255" i="2"/>
  <c r="AB252" i="2"/>
  <c r="AA249" i="2"/>
  <c r="AC247" i="2"/>
  <c r="AB244" i="2"/>
  <c r="AA241" i="2"/>
  <c r="AC239" i="2"/>
  <c r="AB236" i="2"/>
  <c r="AA233" i="2"/>
  <c r="AC231" i="2"/>
  <c r="AB228" i="2"/>
  <c r="AA225" i="2"/>
  <c r="AC223" i="2"/>
  <c r="AB220" i="2"/>
  <c r="AA217" i="2"/>
  <c r="AB212" i="2"/>
  <c r="AA317" i="2"/>
  <c r="AC315" i="2"/>
  <c r="AB312" i="2"/>
  <c r="AA309" i="2"/>
  <c r="AC307" i="2"/>
  <c r="AB304" i="2"/>
  <c r="AA301" i="2"/>
  <c r="AC299" i="2"/>
  <c r="AB296" i="2"/>
  <c r="AA293" i="2"/>
  <c r="AC291" i="2"/>
  <c r="AB288" i="2"/>
  <c r="AA285" i="2"/>
  <c r="AC283" i="2"/>
  <c r="AB280" i="2"/>
  <c r="AA277" i="2"/>
  <c r="AC275" i="2"/>
  <c r="AB272" i="2"/>
  <c r="AA269" i="2"/>
  <c r="AC267" i="2"/>
  <c r="AB264" i="2"/>
  <c r="AA261" i="2"/>
  <c r="AC259" i="2"/>
  <c r="AB256" i="2"/>
  <c r="AA253" i="2"/>
  <c r="AC251" i="2"/>
  <c r="AB248" i="2"/>
  <c r="AA245" i="2"/>
  <c r="AC243" i="2"/>
  <c r="AB240" i="2"/>
  <c r="AA237" i="2"/>
  <c r="AC235" i="2"/>
  <c r="AB232" i="2"/>
  <c r="AA229" i="2"/>
  <c r="AC227" i="2"/>
  <c r="AB224" i="2"/>
  <c r="AA221" i="2"/>
  <c r="AC219" i="2"/>
  <c r="AB216" i="2"/>
  <c r="AA213" i="2"/>
  <c r="AC211" i="2"/>
  <c r="AB208" i="2"/>
  <c r="AC196" i="2"/>
  <c r="AB196" i="2"/>
  <c r="AB195" i="2"/>
  <c r="AA194" i="2"/>
  <c r="AA188" i="2"/>
  <c r="AC187" i="2"/>
  <c r="AC191" i="2"/>
  <c r="AA189" i="2"/>
  <c r="AC195" i="2"/>
  <c r="AA193" i="2"/>
  <c r="AB188" i="2"/>
  <c r="O188" i="8"/>
  <c r="P188" i="8"/>
  <c r="Q188" i="8"/>
  <c r="R188" i="8"/>
  <c r="S188" i="8"/>
  <c r="O189" i="8"/>
  <c r="P189" i="8"/>
  <c r="T189" i="8"/>
  <c r="Q189" i="8"/>
  <c r="R189" i="8"/>
  <c r="S189" i="8"/>
  <c r="T188" i="8"/>
  <c r="O45" i="8"/>
  <c r="P45" i="8"/>
  <c r="Q45" i="8"/>
  <c r="R45" i="8"/>
  <c r="T45" i="8"/>
  <c r="S45" i="8"/>
  <c r="O46" i="8"/>
  <c r="P46" i="8"/>
  <c r="Q46" i="8"/>
  <c r="S46" i="8"/>
  <c r="R46" i="8"/>
  <c r="T46" i="8"/>
  <c r="O47" i="8"/>
  <c r="P47" i="8"/>
  <c r="Q47" i="8"/>
  <c r="R47" i="8"/>
  <c r="S47" i="8"/>
  <c r="O48" i="8"/>
  <c r="P48" i="8"/>
  <c r="T48" i="8"/>
  <c r="Q48" i="8"/>
  <c r="R48" i="8"/>
  <c r="O49" i="8"/>
  <c r="P49" i="8"/>
  <c r="Q49" i="8"/>
  <c r="R49" i="8"/>
  <c r="S49" i="8"/>
  <c r="O50" i="8"/>
  <c r="P50" i="8"/>
  <c r="Q50" i="8"/>
  <c r="R50" i="8"/>
  <c r="O51" i="8"/>
  <c r="P51" i="8"/>
  <c r="Q51" i="8"/>
  <c r="R51" i="8"/>
  <c r="T51" i="8"/>
  <c r="S51" i="8"/>
  <c r="O52" i="8"/>
  <c r="P52" i="8"/>
  <c r="Q52" i="8"/>
  <c r="S52" i="8"/>
  <c r="R52" i="8"/>
  <c r="O53" i="8"/>
  <c r="P53" i="8"/>
  <c r="Q53" i="8"/>
  <c r="S53" i="8"/>
  <c r="R53" i="8"/>
  <c r="T53" i="8"/>
  <c r="O54" i="8"/>
  <c r="P54" i="8"/>
  <c r="T54" i="8"/>
  <c r="Q54" i="8"/>
  <c r="S54" i="8"/>
  <c r="R54" i="8"/>
  <c r="O55" i="8"/>
  <c r="P55" i="8"/>
  <c r="Q55" i="8"/>
  <c r="S55" i="8"/>
  <c r="R55" i="8"/>
  <c r="O56" i="8"/>
  <c r="P56" i="8"/>
  <c r="T56" i="8"/>
  <c r="Q56" i="8"/>
  <c r="R56" i="8"/>
  <c r="O57" i="8"/>
  <c r="P57" i="8"/>
  <c r="Q57" i="8"/>
  <c r="R57" i="8"/>
  <c r="S57" i="8"/>
  <c r="O58" i="8"/>
  <c r="P58" i="8"/>
  <c r="Q58" i="8"/>
  <c r="R58" i="8"/>
  <c r="O59" i="8"/>
  <c r="P59" i="8"/>
  <c r="Q59" i="8"/>
  <c r="R59" i="8"/>
  <c r="T59" i="8"/>
  <c r="S59" i="8"/>
  <c r="O60" i="8"/>
  <c r="P60" i="8"/>
  <c r="Q60" i="8"/>
  <c r="S60" i="8"/>
  <c r="R60" i="8"/>
  <c r="O61" i="8"/>
  <c r="P61" i="8"/>
  <c r="Q61" i="8"/>
  <c r="S61" i="8"/>
  <c r="R61" i="8"/>
  <c r="T61" i="8"/>
  <c r="O62" i="8"/>
  <c r="P62" i="8"/>
  <c r="T62" i="8"/>
  <c r="Q62" i="8"/>
  <c r="S62" i="8"/>
  <c r="R62" i="8"/>
  <c r="O63" i="8"/>
  <c r="P63" i="8"/>
  <c r="Q63" i="8"/>
  <c r="S63" i="8"/>
  <c r="R63" i="8"/>
  <c r="O64" i="8"/>
  <c r="P64" i="8"/>
  <c r="T64" i="8"/>
  <c r="Q64" i="8"/>
  <c r="R64" i="8"/>
  <c r="O65" i="8"/>
  <c r="P65" i="8"/>
  <c r="Q65" i="8"/>
  <c r="R65" i="8"/>
  <c r="S65" i="8"/>
  <c r="O66" i="8"/>
  <c r="P66" i="8"/>
  <c r="Q66" i="8"/>
  <c r="R66" i="8"/>
  <c r="T66" i="8"/>
  <c r="O67" i="8"/>
  <c r="P67" i="8"/>
  <c r="Q67" i="8"/>
  <c r="S67" i="8"/>
  <c r="R67" i="8"/>
  <c r="T67" i="8"/>
  <c r="O68" i="8"/>
  <c r="P68" i="8"/>
  <c r="T68" i="8"/>
  <c r="Q68" i="8"/>
  <c r="S68" i="8"/>
  <c r="R68" i="8"/>
  <c r="O69" i="8"/>
  <c r="P69" i="8"/>
  <c r="Q69" i="8"/>
  <c r="S69" i="8"/>
  <c r="R69" i="8"/>
  <c r="O70" i="8"/>
  <c r="P70" i="8"/>
  <c r="T70" i="8"/>
  <c r="Q70" i="8"/>
  <c r="R70" i="8"/>
  <c r="O71" i="8"/>
  <c r="P71" i="8"/>
  <c r="Q71" i="8"/>
  <c r="R71" i="8"/>
  <c r="S71" i="8"/>
  <c r="O72" i="8"/>
  <c r="P72" i="8"/>
  <c r="Q72" i="8"/>
  <c r="R72" i="8"/>
  <c r="O73" i="8"/>
  <c r="P73" i="8"/>
  <c r="Q73" i="8"/>
  <c r="R73" i="8"/>
  <c r="T73" i="8"/>
  <c r="S73" i="8"/>
  <c r="O74" i="8"/>
  <c r="P74" i="8"/>
  <c r="Q74" i="8"/>
  <c r="S74" i="8"/>
  <c r="R74" i="8"/>
  <c r="O75" i="8"/>
  <c r="P75" i="8"/>
  <c r="Q75" i="8"/>
  <c r="S75" i="8"/>
  <c r="R75" i="8"/>
  <c r="T75" i="8"/>
  <c r="O76" i="8"/>
  <c r="P76" i="8"/>
  <c r="T76" i="8"/>
  <c r="Q76" i="8"/>
  <c r="S76" i="8"/>
  <c r="R76" i="8"/>
  <c r="O77" i="8"/>
  <c r="P77" i="8"/>
  <c r="Q77" i="8"/>
  <c r="S77" i="8"/>
  <c r="R77" i="8"/>
  <c r="O78" i="8"/>
  <c r="P78" i="8"/>
  <c r="T78" i="8"/>
  <c r="Q78" i="8"/>
  <c r="R78" i="8"/>
  <c r="O79" i="8"/>
  <c r="P79" i="8"/>
  <c r="Q79" i="8"/>
  <c r="R79" i="8"/>
  <c r="S79" i="8"/>
  <c r="O80" i="8"/>
  <c r="P80" i="8"/>
  <c r="Q80" i="8"/>
  <c r="R80" i="8"/>
  <c r="O81" i="8"/>
  <c r="P81" i="8"/>
  <c r="Q81" i="8"/>
  <c r="R81" i="8"/>
  <c r="T81" i="8"/>
  <c r="S81" i="8"/>
  <c r="O82" i="8"/>
  <c r="P82" i="8"/>
  <c r="Q82" i="8"/>
  <c r="S82" i="8"/>
  <c r="R82" i="8"/>
  <c r="O83" i="8"/>
  <c r="P83" i="8"/>
  <c r="Q83" i="8"/>
  <c r="S83" i="8"/>
  <c r="R83" i="8"/>
  <c r="T83" i="8"/>
  <c r="O84" i="8"/>
  <c r="P84" i="8"/>
  <c r="T84" i="8"/>
  <c r="Q84" i="8"/>
  <c r="S84" i="8"/>
  <c r="R84" i="8"/>
  <c r="O85" i="8"/>
  <c r="P85" i="8"/>
  <c r="Q85" i="8"/>
  <c r="S85" i="8"/>
  <c r="R85" i="8"/>
  <c r="O86" i="8"/>
  <c r="P86" i="8"/>
  <c r="T86" i="8"/>
  <c r="Q86" i="8"/>
  <c r="R86" i="8"/>
  <c r="O87" i="8"/>
  <c r="P87" i="8"/>
  <c r="Q87" i="8"/>
  <c r="R87" i="8"/>
  <c r="S87" i="8"/>
  <c r="O88" i="8"/>
  <c r="P88" i="8"/>
  <c r="Q88" i="8"/>
  <c r="R88" i="8"/>
  <c r="O89" i="8"/>
  <c r="P89" i="8"/>
  <c r="Q89" i="8"/>
  <c r="R89" i="8"/>
  <c r="T89" i="8"/>
  <c r="S89" i="8"/>
  <c r="O90" i="8"/>
  <c r="P90" i="8"/>
  <c r="Q90" i="8"/>
  <c r="S90" i="8"/>
  <c r="R90" i="8"/>
  <c r="O91" i="8"/>
  <c r="P91" i="8"/>
  <c r="Q91" i="8"/>
  <c r="S91" i="8"/>
  <c r="R91" i="8"/>
  <c r="T91" i="8"/>
  <c r="O92" i="8"/>
  <c r="P92" i="8"/>
  <c r="T92" i="8"/>
  <c r="Q92" i="8"/>
  <c r="S92" i="8"/>
  <c r="R92" i="8"/>
  <c r="O93" i="8"/>
  <c r="P93" i="8"/>
  <c r="Q93" i="8"/>
  <c r="S93" i="8"/>
  <c r="R93" i="8"/>
  <c r="O94" i="8"/>
  <c r="P94" i="8"/>
  <c r="Q94" i="8"/>
  <c r="R94" i="8"/>
  <c r="T94" i="8"/>
  <c r="O95" i="8"/>
  <c r="P95" i="8"/>
  <c r="Q95" i="8"/>
  <c r="R95" i="8"/>
  <c r="T95" i="8"/>
  <c r="S95" i="8"/>
  <c r="O96" i="8"/>
  <c r="P96" i="8"/>
  <c r="Q96" i="8"/>
  <c r="S96" i="8"/>
  <c r="R96" i="8"/>
  <c r="O97" i="8"/>
  <c r="P97" i="8"/>
  <c r="Q97" i="8"/>
  <c r="S97" i="8"/>
  <c r="R97" i="8"/>
  <c r="T97" i="8"/>
  <c r="O98" i="8"/>
  <c r="P98" i="8"/>
  <c r="T98" i="8"/>
  <c r="Q98" i="8"/>
  <c r="S98" i="8"/>
  <c r="R98" i="8"/>
  <c r="O99" i="8"/>
  <c r="P99" i="8"/>
  <c r="Q99" i="8"/>
  <c r="R99" i="8"/>
  <c r="S99" i="8"/>
  <c r="O100" i="8"/>
  <c r="P100" i="8"/>
  <c r="Q100" i="8"/>
  <c r="R100" i="8"/>
  <c r="O101" i="8"/>
  <c r="P101" i="8"/>
  <c r="Q101" i="8"/>
  <c r="R101" i="8"/>
  <c r="T101" i="8"/>
  <c r="S101" i="8"/>
  <c r="O102" i="8"/>
  <c r="P102" i="8"/>
  <c r="Q102" i="8"/>
  <c r="S102" i="8"/>
  <c r="R102" i="8"/>
  <c r="T102" i="8"/>
  <c r="O103" i="8"/>
  <c r="P103" i="8"/>
  <c r="Q103" i="8"/>
  <c r="S103" i="8"/>
  <c r="R103" i="8"/>
  <c r="O104" i="8"/>
  <c r="P104" i="8"/>
  <c r="T104" i="8"/>
  <c r="Q104" i="8"/>
  <c r="R104" i="8"/>
  <c r="O105" i="8"/>
  <c r="P105" i="8"/>
  <c r="Q105" i="8"/>
  <c r="R105" i="8"/>
  <c r="S105" i="8"/>
  <c r="O106" i="8"/>
  <c r="P106" i="8"/>
  <c r="Q106" i="8"/>
  <c r="R106" i="8"/>
  <c r="T106" i="8"/>
  <c r="O107" i="8"/>
  <c r="P107" i="8"/>
  <c r="Q107" i="8"/>
  <c r="S107" i="8"/>
  <c r="R107" i="8"/>
  <c r="T107" i="8"/>
  <c r="O108" i="8"/>
  <c r="P108" i="8"/>
  <c r="T108" i="8"/>
  <c r="Q108" i="8"/>
  <c r="S108" i="8"/>
  <c r="R108" i="8"/>
  <c r="O109" i="8"/>
  <c r="P109" i="8"/>
  <c r="Q109" i="8"/>
  <c r="S109" i="8"/>
  <c r="R109" i="8"/>
  <c r="O110" i="8"/>
  <c r="P110" i="8"/>
  <c r="Q110" i="8"/>
  <c r="R110" i="8"/>
  <c r="T110" i="8"/>
  <c r="O111" i="8"/>
  <c r="P111" i="8"/>
  <c r="Q111" i="8"/>
  <c r="R111" i="8"/>
  <c r="T111" i="8"/>
  <c r="S111" i="8"/>
  <c r="O112" i="8"/>
  <c r="P112" i="8"/>
  <c r="Q112" i="8"/>
  <c r="S112" i="8"/>
  <c r="R112" i="8"/>
  <c r="O113" i="8"/>
  <c r="P113" i="8"/>
  <c r="Q113" i="8"/>
  <c r="S113" i="8"/>
  <c r="R113" i="8"/>
  <c r="T113" i="8"/>
  <c r="O114" i="8"/>
  <c r="P114" i="8"/>
  <c r="T114" i="8"/>
  <c r="Q114" i="8"/>
  <c r="S114" i="8"/>
  <c r="R114" i="8"/>
  <c r="O115" i="8"/>
  <c r="P115" i="8"/>
  <c r="Q115" i="8"/>
  <c r="R115" i="8"/>
  <c r="S115" i="8"/>
  <c r="O116" i="8"/>
  <c r="P116" i="8"/>
  <c r="Q116" i="8"/>
  <c r="R116" i="8"/>
  <c r="O117" i="8"/>
  <c r="P117" i="8"/>
  <c r="Q117" i="8"/>
  <c r="R117" i="8"/>
  <c r="T117" i="8"/>
  <c r="S117" i="8"/>
  <c r="O118" i="8"/>
  <c r="P118" i="8"/>
  <c r="Q118" i="8"/>
  <c r="S118" i="8"/>
  <c r="R118" i="8"/>
  <c r="T118" i="8"/>
  <c r="O119" i="8"/>
  <c r="P119" i="8"/>
  <c r="Q119" i="8"/>
  <c r="S119" i="8"/>
  <c r="R119" i="8"/>
  <c r="O120" i="8"/>
  <c r="P120" i="8"/>
  <c r="T120" i="8"/>
  <c r="Q120" i="8"/>
  <c r="R120" i="8"/>
  <c r="O121" i="8"/>
  <c r="S121" i="8"/>
  <c r="P121" i="8"/>
  <c r="Q121" i="8"/>
  <c r="R121" i="8"/>
  <c r="O122" i="8"/>
  <c r="P122" i="8"/>
  <c r="Q122" i="8"/>
  <c r="R122" i="8"/>
  <c r="T122" i="8"/>
  <c r="O123" i="8"/>
  <c r="P123" i="8"/>
  <c r="Q123" i="8"/>
  <c r="S123" i="8"/>
  <c r="R123" i="8"/>
  <c r="T123" i="8"/>
  <c r="O124" i="8"/>
  <c r="P124" i="8"/>
  <c r="T124" i="8"/>
  <c r="Q124" i="8"/>
  <c r="S124" i="8"/>
  <c r="R124" i="8"/>
  <c r="O125" i="8"/>
  <c r="P125" i="8"/>
  <c r="Q125" i="8"/>
  <c r="S125" i="8"/>
  <c r="R125" i="8"/>
  <c r="O126" i="8"/>
  <c r="P126" i="8"/>
  <c r="Q126" i="8"/>
  <c r="R126" i="8"/>
  <c r="T126" i="8"/>
  <c r="O127" i="8"/>
  <c r="P127" i="8"/>
  <c r="Q127" i="8"/>
  <c r="R127" i="8"/>
  <c r="T127" i="8"/>
  <c r="S127" i="8"/>
  <c r="O128" i="8"/>
  <c r="P128" i="8"/>
  <c r="Q128" i="8"/>
  <c r="S128" i="8"/>
  <c r="R128" i="8"/>
  <c r="O129" i="8"/>
  <c r="P129" i="8"/>
  <c r="Q129" i="8"/>
  <c r="S129" i="8"/>
  <c r="R129" i="8"/>
  <c r="T129" i="8"/>
  <c r="O130" i="8"/>
  <c r="P130" i="8"/>
  <c r="T130" i="8"/>
  <c r="Q130" i="8"/>
  <c r="S130" i="8"/>
  <c r="R130" i="8"/>
  <c r="O131" i="8"/>
  <c r="P131" i="8"/>
  <c r="Q131" i="8"/>
  <c r="R131" i="8"/>
  <c r="S131" i="8"/>
  <c r="O132" i="8"/>
  <c r="P132" i="8"/>
  <c r="Q132" i="8"/>
  <c r="R132" i="8"/>
  <c r="O133" i="8"/>
  <c r="P133" i="8"/>
  <c r="Q133" i="8"/>
  <c r="R133" i="8"/>
  <c r="T133" i="8"/>
  <c r="S133" i="8"/>
  <c r="O134" i="8"/>
  <c r="P134" i="8"/>
  <c r="T134" i="8"/>
  <c r="Q134" i="8"/>
  <c r="S134" i="8"/>
  <c r="R134" i="8"/>
  <c r="O135" i="8"/>
  <c r="P135" i="8"/>
  <c r="Q135" i="8"/>
  <c r="S135" i="8"/>
  <c r="R135" i="8"/>
  <c r="O136" i="8"/>
  <c r="P136" i="8"/>
  <c r="T136" i="8"/>
  <c r="Q136" i="8"/>
  <c r="R136" i="8"/>
  <c r="O137" i="8"/>
  <c r="P137" i="8"/>
  <c r="Q137" i="8"/>
  <c r="R137" i="8"/>
  <c r="S137" i="8"/>
  <c r="O138" i="8"/>
  <c r="P138" i="8"/>
  <c r="Q138" i="8"/>
  <c r="R138" i="8"/>
  <c r="T138" i="8"/>
  <c r="O139" i="8"/>
  <c r="P139" i="8"/>
  <c r="Q139" i="8"/>
  <c r="S139" i="8"/>
  <c r="R139" i="8"/>
  <c r="T139" i="8"/>
  <c r="O140" i="8"/>
  <c r="P140" i="8"/>
  <c r="T140" i="8"/>
  <c r="Q140" i="8"/>
  <c r="S140" i="8"/>
  <c r="R140" i="8"/>
  <c r="O141" i="8"/>
  <c r="P141" i="8"/>
  <c r="Q141" i="8"/>
  <c r="S141" i="8"/>
  <c r="R141" i="8"/>
  <c r="O142" i="8"/>
  <c r="P142" i="8"/>
  <c r="Q142" i="8"/>
  <c r="R142" i="8"/>
  <c r="T142" i="8"/>
  <c r="O143" i="8"/>
  <c r="P143" i="8"/>
  <c r="Q143" i="8"/>
  <c r="R143" i="8"/>
  <c r="T143" i="8"/>
  <c r="S143" i="8"/>
  <c r="O144" i="8"/>
  <c r="P144" i="8"/>
  <c r="Q144" i="8"/>
  <c r="S144" i="8"/>
  <c r="R144" i="8"/>
  <c r="O145" i="8"/>
  <c r="P145" i="8"/>
  <c r="Q145" i="8"/>
  <c r="S145" i="8"/>
  <c r="R145" i="8"/>
  <c r="T145" i="8"/>
  <c r="O146" i="8"/>
  <c r="P146" i="8"/>
  <c r="T146" i="8"/>
  <c r="Q146" i="8"/>
  <c r="R146" i="8"/>
  <c r="O147" i="8"/>
  <c r="S147" i="8"/>
  <c r="P147" i="8"/>
  <c r="Q147" i="8"/>
  <c r="R147" i="8"/>
  <c r="O148" i="8"/>
  <c r="P148" i="8"/>
  <c r="Q148" i="8"/>
  <c r="R148" i="8"/>
  <c r="O149" i="8"/>
  <c r="P149" i="8"/>
  <c r="Q149" i="8"/>
  <c r="R149" i="8"/>
  <c r="T149" i="8"/>
  <c r="O150" i="8"/>
  <c r="P150" i="8"/>
  <c r="Q150" i="8"/>
  <c r="R150" i="8"/>
  <c r="O151" i="8"/>
  <c r="P151" i="8"/>
  <c r="Q151" i="8"/>
  <c r="R151" i="8"/>
  <c r="S151" i="8"/>
  <c r="O152" i="8"/>
  <c r="P152" i="8"/>
  <c r="Q152" i="8"/>
  <c r="R152" i="8"/>
  <c r="O153" i="8"/>
  <c r="P153" i="8"/>
  <c r="Q153" i="8"/>
  <c r="S153" i="8"/>
  <c r="R153" i="8"/>
  <c r="T153" i="8"/>
  <c r="O154" i="8"/>
  <c r="P154" i="8"/>
  <c r="Q154" i="8"/>
  <c r="S154" i="8"/>
  <c r="R154" i="8"/>
  <c r="O155" i="8"/>
  <c r="P155" i="8"/>
  <c r="Q155" i="8"/>
  <c r="S155" i="8"/>
  <c r="R155" i="8"/>
  <c r="O156" i="8"/>
  <c r="P156" i="8"/>
  <c r="T156" i="8"/>
  <c r="Q156" i="8"/>
  <c r="R156" i="8"/>
  <c r="O157" i="8"/>
  <c r="P157" i="8"/>
  <c r="Q157" i="8"/>
  <c r="S157" i="8"/>
  <c r="R157" i="8"/>
  <c r="O158" i="8"/>
  <c r="P158" i="8"/>
  <c r="T158" i="8"/>
  <c r="Q158" i="8"/>
  <c r="R158" i="8"/>
  <c r="O159" i="8"/>
  <c r="P159" i="8"/>
  <c r="Q159" i="8"/>
  <c r="R159" i="8"/>
  <c r="O160" i="8"/>
  <c r="P160" i="8"/>
  <c r="T160" i="8"/>
  <c r="Q160" i="8"/>
  <c r="R160" i="8"/>
  <c r="O161" i="8"/>
  <c r="P161" i="8"/>
  <c r="Q161" i="8"/>
  <c r="R161" i="8"/>
  <c r="O162" i="8"/>
  <c r="P162" i="8"/>
  <c r="Q162" i="8"/>
  <c r="R162" i="8"/>
  <c r="T162" i="8"/>
  <c r="O163" i="8"/>
  <c r="P163" i="8"/>
  <c r="Q163" i="8"/>
  <c r="R163" i="8"/>
  <c r="T163" i="8"/>
  <c r="S163" i="8"/>
  <c r="O164" i="8"/>
  <c r="P164" i="8"/>
  <c r="Q164" i="8"/>
  <c r="S164" i="8"/>
  <c r="R164" i="8"/>
  <c r="O165" i="8"/>
  <c r="P165" i="8"/>
  <c r="Q165" i="8"/>
  <c r="S165" i="8"/>
  <c r="R165" i="8"/>
  <c r="T165" i="8"/>
  <c r="O166" i="8"/>
  <c r="P166" i="8"/>
  <c r="Q166" i="8"/>
  <c r="S166" i="8"/>
  <c r="R166" i="8"/>
  <c r="O167" i="8"/>
  <c r="P167" i="8"/>
  <c r="Q167" i="8"/>
  <c r="S167" i="8"/>
  <c r="R167" i="8"/>
  <c r="O168" i="8"/>
  <c r="P168" i="8"/>
  <c r="Q168" i="8"/>
  <c r="R168" i="8"/>
  <c r="O169" i="8"/>
  <c r="P169" i="8"/>
  <c r="Q169" i="8"/>
  <c r="S169" i="8"/>
  <c r="R169" i="8"/>
  <c r="O170" i="8"/>
  <c r="P170" i="8"/>
  <c r="Q170" i="8"/>
  <c r="R170" i="8"/>
  <c r="O171" i="8"/>
  <c r="P171" i="8"/>
  <c r="Q171" i="8"/>
  <c r="R171" i="8"/>
  <c r="O172" i="8"/>
  <c r="P172" i="8"/>
  <c r="T172" i="8"/>
  <c r="Q172" i="8"/>
  <c r="R172" i="8"/>
  <c r="O173" i="8"/>
  <c r="S173" i="8"/>
  <c r="P173" i="8"/>
  <c r="Q173" i="8"/>
  <c r="R173" i="8"/>
  <c r="O174" i="8"/>
  <c r="P174" i="8"/>
  <c r="Q174" i="8"/>
  <c r="R174" i="8"/>
  <c r="T174" i="8"/>
  <c r="O175" i="8"/>
  <c r="P175" i="8"/>
  <c r="Q175" i="8"/>
  <c r="R175" i="8"/>
  <c r="T175" i="8"/>
  <c r="O176" i="8"/>
  <c r="P176" i="8"/>
  <c r="Q176" i="8"/>
  <c r="R176" i="8"/>
  <c r="O177" i="8"/>
  <c r="P177" i="8"/>
  <c r="Q177" i="8"/>
  <c r="R177" i="8"/>
  <c r="O178" i="8"/>
  <c r="P178" i="8"/>
  <c r="Q178" i="8"/>
  <c r="R178" i="8"/>
  <c r="T178" i="8"/>
  <c r="O179" i="8"/>
  <c r="P179" i="8"/>
  <c r="Q179" i="8"/>
  <c r="S179" i="8"/>
  <c r="R179" i="8"/>
  <c r="T179" i="8"/>
  <c r="O180" i="8"/>
  <c r="P180" i="8"/>
  <c r="Q180" i="8"/>
  <c r="S180" i="8"/>
  <c r="R180" i="8"/>
  <c r="O181" i="8"/>
  <c r="P181" i="8"/>
  <c r="Q181" i="8"/>
  <c r="S181" i="8"/>
  <c r="R181" i="8"/>
  <c r="O182" i="8"/>
  <c r="P182" i="8"/>
  <c r="T182" i="8"/>
  <c r="Q182" i="8"/>
  <c r="S182" i="8"/>
  <c r="R182" i="8"/>
  <c r="O183" i="8"/>
  <c r="P183" i="8"/>
  <c r="Q183" i="8"/>
  <c r="S183" i="8"/>
  <c r="R183" i="8"/>
  <c r="O184" i="8"/>
  <c r="P184" i="8"/>
  <c r="Q184" i="8"/>
  <c r="R184" i="8"/>
  <c r="O185" i="8"/>
  <c r="P185" i="8"/>
  <c r="Q185" i="8"/>
  <c r="R185" i="8"/>
  <c r="S185" i="8"/>
  <c r="O186" i="8"/>
  <c r="P186" i="8"/>
  <c r="Q186" i="8"/>
  <c r="R186" i="8"/>
  <c r="T186" i="8"/>
  <c r="O187" i="8"/>
  <c r="P187" i="8"/>
  <c r="Q187" i="8"/>
  <c r="R187" i="8"/>
  <c r="T187" i="8"/>
  <c r="S187" i="8"/>
  <c r="O39" i="8"/>
  <c r="P39" i="8"/>
  <c r="Q39" i="8"/>
  <c r="S39" i="8"/>
  <c r="R39" i="8"/>
  <c r="T39" i="8"/>
  <c r="O40" i="8"/>
  <c r="P40" i="8"/>
  <c r="Q40" i="8"/>
  <c r="R40" i="8"/>
  <c r="O41" i="8"/>
  <c r="P41" i="8"/>
  <c r="Q41" i="8"/>
  <c r="R41" i="8"/>
  <c r="S41" i="8"/>
  <c r="T41" i="8"/>
  <c r="O42" i="8"/>
  <c r="P42" i="8"/>
  <c r="Q42" i="8"/>
  <c r="S42" i="8"/>
  <c r="R42" i="8"/>
  <c r="T42" i="8"/>
  <c r="O43" i="8"/>
  <c r="P43" i="8"/>
  <c r="T43" i="8"/>
  <c r="Q43" i="8"/>
  <c r="S43" i="8"/>
  <c r="R43" i="8"/>
  <c r="O44" i="8"/>
  <c r="P44" i="8"/>
  <c r="Q44" i="8"/>
  <c r="R44" i="8"/>
  <c r="T44" i="8"/>
  <c r="O28" i="8"/>
  <c r="P28" i="8"/>
  <c r="Q28" i="8"/>
  <c r="R28" i="8"/>
  <c r="T28" i="8"/>
  <c r="S28" i="8"/>
  <c r="O29" i="8"/>
  <c r="P29" i="8"/>
  <c r="Q29" i="8"/>
  <c r="S29" i="8"/>
  <c r="R29" i="8"/>
  <c r="T29" i="8"/>
  <c r="O30" i="8"/>
  <c r="P30" i="8"/>
  <c r="Q30" i="8"/>
  <c r="S30" i="8"/>
  <c r="R30" i="8"/>
  <c r="O31" i="8"/>
  <c r="P31" i="8"/>
  <c r="T31" i="8"/>
  <c r="Q31" i="8"/>
  <c r="R31" i="8"/>
  <c r="S31" i="8"/>
  <c r="O32" i="8"/>
  <c r="S32" i="8"/>
  <c r="P32" i="8"/>
  <c r="Q32" i="8"/>
  <c r="R32" i="8"/>
  <c r="T32" i="8"/>
  <c r="O33" i="8"/>
  <c r="P33" i="8"/>
  <c r="Q33" i="8"/>
  <c r="S33" i="8"/>
  <c r="R33" i="8"/>
  <c r="O34" i="8"/>
  <c r="P34" i="8"/>
  <c r="Q34" i="8"/>
  <c r="S34" i="8"/>
  <c r="R34" i="8"/>
  <c r="O35" i="8"/>
  <c r="P35" i="8"/>
  <c r="T35" i="8"/>
  <c r="Q35" i="8"/>
  <c r="R35" i="8"/>
  <c r="S35" i="8"/>
  <c r="O36" i="8"/>
  <c r="P36" i="8"/>
  <c r="Q36" i="8"/>
  <c r="R36" i="8"/>
  <c r="T36" i="8"/>
  <c r="S36" i="8"/>
  <c r="O37" i="8"/>
  <c r="P37" i="8"/>
  <c r="Q37" i="8"/>
  <c r="S37" i="8"/>
  <c r="R37" i="8"/>
  <c r="O38" i="8"/>
  <c r="P38" i="8"/>
  <c r="Q38" i="8"/>
  <c r="S38" i="8"/>
  <c r="R38" i="8"/>
  <c r="T37" i="8"/>
  <c r="T33" i="8"/>
  <c r="S44" i="8"/>
  <c r="T40" i="8"/>
  <c r="S186" i="8"/>
  <c r="T185" i="8"/>
  <c r="S177" i="8"/>
  <c r="S176" i="8"/>
  <c r="S175" i="8"/>
  <c r="T170" i="8"/>
  <c r="T166" i="8"/>
  <c r="T159" i="8"/>
  <c r="S150" i="8"/>
  <c r="S149" i="8"/>
  <c r="S148" i="8"/>
  <c r="T147" i="8"/>
  <c r="T144" i="8"/>
  <c r="S138" i="8"/>
  <c r="T137" i="8"/>
  <c r="S132" i="8"/>
  <c r="T131" i="8"/>
  <c r="T128" i="8"/>
  <c r="S122" i="8"/>
  <c r="T121" i="8"/>
  <c r="S116" i="8"/>
  <c r="T115" i="8"/>
  <c r="T112" i="8"/>
  <c r="S106" i="8"/>
  <c r="T105" i="8"/>
  <c r="S100" i="8"/>
  <c r="T99" i="8"/>
  <c r="T96" i="8"/>
  <c r="T90" i="8"/>
  <c r="S88" i="8"/>
  <c r="T87" i="8"/>
  <c r="T82" i="8"/>
  <c r="S80" i="8"/>
  <c r="T79" i="8"/>
  <c r="T74" i="8"/>
  <c r="S72" i="8"/>
  <c r="T71" i="8"/>
  <c r="S66" i="8"/>
  <c r="T65" i="8"/>
  <c r="T60" i="8"/>
  <c r="S58" i="8"/>
  <c r="T57" i="8"/>
  <c r="T52" i="8"/>
  <c r="S50" i="8"/>
  <c r="T49" i="8"/>
  <c r="T38" i="8"/>
  <c r="T34" i="8"/>
  <c r="T30" i="8"/>
  <c r="S40" i="8"/>
  <c r="T181" i="8"/>
  <c r="T176" i="8"/>
  <c r="S171" i="8"/>
  <c r="S170" i="8"/>
  <c r="T169" i="8"/>
  <c r="S161" i="8"/>
  <c r="S160" i="8"/>
  <c r="S159" i="8"/>
  <c r="T154" i="8"/>
  <c r="T150" i="8"/>
  <c r="S142" i="8"/>
  <c r="T141" i="8"/>
  <c r="S136" i="8"/>
  <c r="T135" i="8"/>
  <c r="T132" i="8"/>
  <c r="S126" i="8"/>
  <c r="T125" i="8"/>
  <c r="S120" i="8"/>
  <c r="T119" i="8"/>
  <c r="T116" i="8"/>
  <c r="S110" i="8"/>
  <c r="T109" i="8"/>
  <c r="S104" i="8"/>
  <c r="T103" i="8"/>
  <c r="T100" i="8"/>
  <c r="S94" i="8"/>
  <c r="T93" i="8"/>
  <c r="T88" i="8"/>
  <c r="S86" i="8"/>
  <c r="T85" i="8"/>
  <c r="T80" i="8"/>
  <c r="S78" i="8"/>
  <c r="T77" i="8"/>
  <c r="T72" i="8"/>
  <c r="S70" i="8"/>
  <c r="T69" i="8"/>
  <c r="S64" i="8"/>
  <c r="T63" i="8"/>
  <c r="T58" i="8"/>
  <c r="S56" i="8"/>
  <c r="T55" i="8"/>
  <c r="T50" i="8"/>
  <c r="S48" i="8"/>
  <c r="T47" i="8"/>
  <c r="S184" i="8"/>
  <c r="T183" i="8"/>
  <c r="T180" i="8"/>
  <c r="S174" i="8"/>
  <c r="T173" i="8"/>
  <c r="S168" i="8"/>
  <c r="T167" i="8"/>
  <c r="T164" i="8"/>
  <c r="S158" i="8"/>
  <c r="T157" i="8"/>
  <c r="S152" i="8"/>
  <c r="T151" i="8"/>
  <c r="T148" i="8"/>
  <c r="T184" i="8"/>
  <c r="S178" i="8"/>
  <c r="T177" i="8"/>
  <c r="S172" i="8"/>
  <c r="T171" i="8"/>
  <c r="T168" i="8"/>
  <c r="S162" i="8"/>
  <c r="T161" i="8"/>
  <c r="S156" i="8"/>
  <c r="T155" i="8"/>
  <c r="T152" i="8"/>
  <c r="S146" i="8"/>
  <c r="D1000" i="2"/>
  <c r="O27" i="8"/>
  <c r="P27" i="8"/>
  <c r="Q27" i="8"/>
  <c r="R27" i="8"/>
  <c r="O26" i="8"/>
  <c r="P26" i="8"/>
  <c r="Q26" i="8"/>
  <c r="R26" i="8"/>
  <c r="S26" i="8"/>
  <c r="T26" i="8"/>
  <c r="T27" i="8"/>
  <c r="S27" i="8"/>
  <c r="O25" i="8"/>
  <c r="P25" i="8"/>
  <c r="Q25" i="8"/>
  <c r="R25" i="8"/>
  <c r="T25" i="8"/>
  <c r="S25" i="8"/>
  <c r="O24" i="8"/>
  <c r="P24" i="8"/>
  <c r="Q24" i="8"/>
  <c r="S24" i="8"/>
  <c r="R24" i="8"/>
  <c r="O4" i="8"/>
  <c r="P4" i="8"/>
  <c r="T4" i="8"/>
  <c r="Q4" i="8"/>
  <c r="R4" i="8"/>
  <c r="S4" i="8"/>
  <c r="O5" i="8"/>
  <c r="P5" i="8"/>
  <c r="Q5" i="8"/>
  <c r="R5" i="8"/>
  <c r="T5" i="8"/>
  <c r="O6" i="8"/>
  <c r="S6" i="8"/>
  <c r="P6" i="8"/>
  <c r="Q6" i="8"/>
  <c r="R6" i="8"/>
  <c r="T6" i="8"/>
  <c r="O7" i="8"/>
  <c r="P7" i="8"/>
  <c r="Q7" i="8"/>
  <c r="S7" i="8"/>
  <c r="R7" i="8"/>
  <c r="O8" i="8"/>
  <c r="P8" i="8"/>
  <c r="Q8" i="8"/>
  <c r="S8" i="8"/>
  <c r="R8" i="8"/>
  <c r="O9" i="8"/>
  <c r="P9" i="8"/>
  <c r="Q9" i="8"/>
  <c r="R9" i="8"/>
  <c r="T9" i="8"/>
  <c r="O10" i="8"/>
  <c r="P10" i="8"/>
  <c r="Q10" i="8"/>
  <c r="R10" i="8"/>
  <c r="O11" i="8"/>
  <c r="P11" i="8"/>
  <c r="Q11" i="8"/>
  <c r="R11" i="8"/>
  <c r="T11" i="8"/>
  <c r="O12" i="8"/>
  <c r="P12" i="8"/>
  <c r="Q12" i="8"/>
  <c r="R12" i="8"/>
  <c r="S12" i="8"/>
  <c r="O13" i="8"/>
  <c r="P13" i="8"/>
  <c r="Q13" i="8"/>
  <c r="R13" i="8"/>
  <c r="T13" i="8"/>
  <c r="O14" i="8"/>
  <c r="P14" i="8"/>
  <c r="Q14" i="8"/>
  <c r="R14" i="8"/>
  <c r="O15" i="8"/>
  <c r="P15" i="8"/>
  <c r="Q15" i="8"/>
  <c r="S15" i="8"/>
  <c r="R15" i="8"/>
  <c r="T15" i="8"/>
  <c r="O16" i="8"/>
  <c r="P16" i="8"/>
  <c r="Q16" i="8"/>
  <c r="S16" i="8"/>
  <c r="R16" i="8"/>
  <c r="O17" i="8"/>
  <c r="P17" i="8"/>
  <c r="Q17" i="8"/>
  <c r="S17" i="8"/>
  <c r="R17" i="8"/>
  <c r="O18" i="8"/>
  <c r="P18" i="8"/>
  <c r="Q18" i="8"/>
  <c r="S18" i="8"/>
  <c r="R18" i="8"/>
  <c r="O19" i="8"/>
  <c r="P19" i="8"/>
  <c r="Q19" i="8"/>
  <c r="R19" i="8"/>
  <c r="O20" i="8"/>
  <c r="P20" i="8"/>
  <c r="Q20" i="8"/>
  <c r="S20" i="8"/>
  <c r="R20" i="8"/>
  <c r="O21" i="8"/>
  <c r="P21" i="8"/>
  <c r="Q21" i="8"/>
  <c r="R21" i="8"/>
  <c r="O22" i="8"/>
  <c r="P22" i="8"/>
  <c r="Q22" i="8"/>
  <c r="R22" i="8"/>
  <c r="O23" i="8"/>
  <c r="P23" i="8"/>
  <c r="Q23" i="8"/>
  <c r="R23" i="8"/>
  <c r="R3" i="8"/>
  <c r="Q3" i="8"/>
  <c r="P3" i="8"/>
  <c r="O3" i="8"/>
  <c r="S5" i="8"/>
  <c r="S10" i="8"/>
  <c r="S11" i="8"/>
  <c r="T23" i="8"/>
  <c r="T21" i="8"/>
  <c r="S9" i="8"/>
  <c r="T7" i="8"/>
  <c r="T24" i="8"/>
  <c r="S3" i="8"/>
  <c r="S14" i="8"/>
  <c r="S22" i="8"/>
  <c r="S21" i="8"/>
  <c r="T19" i="8"/>
  <c r="S13" i="8"/>
  <c r="S23" i="8"/>
  <c r="S19" i="8"/>
  <c r="T17" i="8"/>
  <c r="T3" i="8"/>
  <c r="T20" i="8"/>
  <c r="T16" i="8"/>
  <c r="T12" i="8"/>
  <c r="T8" i="8"/>
  <c r="T22" i="8"/>
  <c r="T18" i="8"/>
  <c r="T14" i="8"/>
  <c r="T10" i="8"/>
  <c r="U180" i="2"/>
  <c r="V180" i="2"/>
  <c r="W180" i="2"/>
  <c r="X180" i="2"/>
  <c r="Y180" i="2"/>
  <c r="Z180" i="2"/>
  <c r="U181" i="2"/>
  <c r="V181" i="2"/>
  <c r="W181" i="2"/>
  <c r="X181" i="2"/>
  <c r="Y181" i="2"/>
  <c r="Z181" i="2"/>
  <c r="U182" i="2"/>
  <c r="V182" i="2"/>
  <c r="W182" i="2"/>
  <c r="X182" i="2"/>
  <c r="Y182" i="2"/>
  <c r="Z182" i="2"/>
  <c r="U183" i="2"/>
  <c r="V183" i="2"/>
  <c r="W183" i="2"/>
  <c r="X183" i="2"/>
  <c r="Y183" i="2"/>
  <c r="Z183" i="2"/>
  <c r="U184" i="2"/>
  <c r="V184" i="2"/>
  <c r="W184" i="2"/>
  <c r="X184" i="2"/>
  <c r="Y184" i="2"/>
  <c r="Z184" i="2"/>
  <c r="U185" i="2"/>
  <c r="V185" i="2"/>
  <c r="W185" i="2"/>
  <c r="X185" i="2"/>
  <c r="Y185" i="2"/>
  <c r="Z185" i="2"/>
  <c r="U171" i="2"/>
  <c r="V171" i="2"/>
  <c r="W171" i="2"/>
  <c r="X171" i="2"/>
  <c r="Y171" i="2"/>
  <c r="Z171" i="2"/>
  <c r="U172" i="2"/>
  <c r="V172" i="2"/>
  <c r="W172" i="2"/>
  <c r="X172" i="2"/>
  <c r="Y172" i="2"/>
  <c r="Z172" i="2"/>
  <c r="U173" i="2"/>
  <c r="V173" i="2"/>
  <c r="W173" i="2"/>
  <c r="X173" i="2"/>
  <c r="Y173" i="2"/>
  <c r="Z173" i="2"/>
  <c r="U174" i="2"/>
  <c r="V174" i="2"/>
  <c r="W174" i="2"/>
  <c r="X174" i="2"/>
  <c r="Y174" i="2"/>
  <c r="Z174" i="2"/>
  <c r="U175" i="2"/>
  <c r="V175" i="2"/>
  <c r="W175" i="2"/>
  <c r="X175" i="2"/>
  <c r="Y175" i="2"/>
  <c r="Z175" i="2"/>
  <c r="U176" i="2"/>
  <c r="V176" i="2"/>
  <c r="W176" i="2"/>
  <c r="X176" i="2"/>
  <c r="Y176" i="2"/>
  <c r="Z176" i="2"/>
  <c r="U177" i="2"/>
  <c r="V177" i="2"/>
  <c r="W177" i="2"/>
  <c r="X177" i="2"/>
  <c r="Y177" i="2"/>
  <c r="Z177" i="2"/>
  <c r="U178" i="2"/>
  <c r="V178" i="2"/>
  <c r="W178" i="2"/>
  <c r="X178" i="2"/>
  <c r="Y178" i="2"/>
  <c r="Z178" i="2"/>
  <c r="U179" i="2"/>
  <c r="V179" i="2"/>
  <c r="W179" i="2"/>
  <c r="X179" i="2"/>
  <c r="Y179" i="2"/>
  <c r="Z179" i="2"/>
  <c r="Z170" i="2"/>
  <c r="Y170" i="2"/>
  <c r="X170" i="2"/>
  <c r="W170" i="2"/>
  <c r="V170" i="2"/>
  <c r="U170" i="2"/>
  <c r="AA177" i="2"/>
  <c r="AA176" i="2"/>
  <c r="AB171" i="2"/>
  <c r="AA185" i="2"/>
  <c r="AC184" i="2"/>
  <c r="AB181" i="2"/>
  <c r="AC180" i="2"/>
  <c r="AB180" i="2"/>
  <c r="AB175" i="2"/>
  <c r="AC175" i="2"/>
  <c r="AA170" i="2"/>
  <c r="AC170" i="2"/>
  <c r="AC178" i="2"/>
  <c r="AA173" i="2"/>
  <c r="AB178" i="2"/>
  <c r="AC177" i="2"/>
  <c r="AC171" i="2"/>
  <c r="AA175" i="2"/>
  <c r="AB185" i="2"/>
  <c r="AB184" i="2"/>
  <c r="AA184" i="2"/>
  <c r="AA183" i="2"/>
  <c r="AB170" i="2"/>
  <c r="AB176" i="2"/>
  <c r="AC176" i="2"/>
  <c r="AC174" i="2"/>
  <c r="AB174" i="2"/>
  <c r="AC173" i="2"/>
  <c r="AB172" i="2"/>
  <c r="AA182" i="2"/>
  <c r="AB182" i="2"/>
  <c r="AC181" i="2"/>
  <c r="AC179" i="2"/>
  <c r="AA178" i="2"/>
  <c r="AB177" i="2"/>
  <c r="AA174" i="2"/>
  <c r="AB173" i="2"/>
  <c r="AA172" i="2"/>
  <c r="AA171" i="2"/>
  <c r="AC185" i="2"/>
  <c r="AC183" i="2"/>
  <c r="AB183" i="2"/>
  <c r="AC182" i="2"/>
  <c r="AA181" i="2"/>
  <c r="AA180" i="2"/>
  <c r="AB179" i="2"/>
  <c r="AA179" i="2"/>
  <c r="AC17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/>
  <c r="B3" i="11"/>
  <c r="D3" i="11"/>
  <c r="A4" i="11"/>
  <c r="C4" i="11"/>
  <c r="B4" i="11"/>
  <c r="D4" i="11"/>
  <c r="A5" i="11"/>
  <c r="C5" i="11"/>
  <c r="B5" i="11"/>
  <c r="D5" i="11"/>
  <c r="A6" i="11"/>
  <c r="C6" i="11"/>
  <c r="B6" i="11"/>
  <c r="D6" i="11"/>
  <c r="A7" i="11"/>
  <c r="C7" i="11"/>
  <c r="B7" i="11"/>
  <c r="D7" i="11"/>
  <c r="A8" i="11"/>
  <c r="B8" i="11"/>
  <c r="D8" i="11"/>
  <c r="C8" i="11"/>
  <c r="A9" i="11"/>
  <c r="C9" i="11"/>
  <c r="B9" i="11"/>
  <c r="D9" i="11"/>
  <c r="A10" i="11"/>
  <c r="C10" i="11"/>
  <c r="B10" i="11"/>
  <c r="D10" i="11"/>
  <c r="A11" i="11"/>
  <c r="C11" i="11"/>
  <c r="B11" i="11"/>
  <c r="D11" i="11"/>
  <c r="A12" i="11"/>
  <c r="C12" i="11"/>
  <c r="B12" i="11"/>
  <c r="D12" i="11"/>
  <c r="A13" i="11"/>
  <c r="C13" i="11"/>
  <c r="B13" i="11"/>
  <c r="D13" i="11"/>
  <c r="A14" i="11"/>
  <c r="C14" i="11"/>
  <c r="B14" i="11"/>
  <c r="D14" i="11"/>
  <c r="A15" i="11"/>
  <c r="C15" i="11"/>
  <c r="B15" i="11"/>
  <c r="D15" i="11"/>
  <c r="A16" i="11"/>
  <c r="C16" i="11"/>
  <c r="B16" i="11"/>
  <c r="D16" i="11"/>
  <c r="A17" i="11"/>
  <c r="C17" i="11"/>
  <c r="B17" i="11"/>
  <c r="D17" i="11"/>
  <c r="A18" i="11"/>
  <c r="C18" i="11"/>
  <c r="B18" i="11"/>
  <c r="D18" i="11"/>
  <c r="A19" i="11"/>
  <c r="C19" i="11"/>
  <c r="B19" i="11"/>
  <c r="D19" i="11"/>
  <c r="A20" i="11"/>
  <c r="C20" i="11"/>
  <c r="B20" i="11"/>
  <c r="D20" i="11"/>
  <c r="A21" i="11"/>
  <c r="C21" i="11"/>
  <c r="B21" i="11"/>
  <c r="D21" i="11"/>
  <c r="A22" i="11"/>
  <c r="C22" i="11"/>
  <c r="B22" i="11"/>
  <c r="D22" i="11"/>
  <c r="A23" i="11"/>
  <c r="C23" i="11"/>
  <c r="B23" i="11"/>
  <c r="D23" i="11"/>
  <c r="A24" i="11"/>
  <c r="C24" i="11"/>
  <c r="B24" i="11"/>
  <c r="D24" i="11"/>
  <c r="A25" i="11"/>
  <c r="C25" i="11"/>
  <c r="B25" i="11"/>
  <c r="D25" i="11"/>
  <c r="A26" i="11"/>
  <c r="C26" i="11"/>
  <c r="B26" i="11"/>
  <c r="D26" i="11"/>
  <c r="A27" i="11"/>
  <c r="C27" i="11"/>
  <c r="B27" i="11"/>
  <c r="D27" i="11"/>
  <c r="A28" i="11"/>
  <c r="C28" i="11"/>
  <c r="B28" i="11"/>
  <c r="D28" i="11"/>
  <c r="A29" i="11"/>
  <c r="C29" i="11"/>
  <c r="B29" i="11"/>
  <c r="D29" i="11"/>
  <c r="A30" i="11"/>
  <c r="C30" i="11"/>
  <c r="B30" i="11"/>
  <c r="D30" i="11"/>
  <c r="A31" i="11"/>
  <c r="C31" i="11"/>
  <c r="B31" i="11"/>
  <c r="D31" i="11"/>
  <c r="A32" i="11"/>
  <c r="C32" i="11"/>
  <c r="B32" i="11"/>
  <c r="D32" i="11"/>
  <c r="A33" i="11"/>
  <c r="C33" i="11"/>
  <c r="B33" i="11"/>
  <c r="D33" i="11"/>
  <c r="A34" i="11"/>
  <c r="C34" i="11"/>
  <c r="B34" i="11"/>
  <c r="D34" i="11"/>
  <c r="A35" i="11"/>
  <c r="C35" i="11"/>
  <c r="B35" i="11"/>
  <c r="D35" i="11"/>
  <c r="A36" i="11"/>
  <c r="C36" i="11"/>
  <c r="B36" i="11"/>
  <c r="D36" i="11"/>
  <c r="A37" i="11"/>
  <c r="C37" i="11"/>
  <c r="B37" i="11"/>
  <c r="D37" i="11"/>
  <c r="A38" i="11"/>
  <c r="C38" i="11"/>
  <c r="B38" i="11"/>
  <c r="D38" i="11"/>
  <c r="A39" i="11"/>
  <c r="C39" i="11"/>
  <c r="B39" i="11"/>
  <c r="D39" i="11"/>
  <c r="A40" i="11"/>
  <c r="C40" i="11"/>
  <c r="B40" i="11"/>
  <c r="D40" i="11"/>
  <c r="A41" i="11"/>
  <c r="C41" i="11"/>
  <c r="B41" i="11"/>
  <c r="D41" i="11"/>
  <c r="A42" i="11"/>
  <c r="C42" i="11"/>
  <c r="B42" i="11"/>
  <c r="D42" i="11"/>
  <c r="A43" i="11"/>
  <c r="C43" i="11"/>
  <c r="B43" i="11"/>
  <c r="D43" i="11"/>
  <c r="A44" i="11"/>
  <c r="C44" i="11"/>
  <c r="B44" i="11"/>
  <c r="D44" i="11"/>
  <c r="A45" i="11"/>
  <c r="C45" i="11"/>
  <c r="B45" i="11"/>
  <c r="D45" i="11"/>
  <c r="A46" i="11"/>
  <c r="C46" i="11"/>
  <c r="B46" i="11"/>
  <c r="D46" i="11"/>
  <c r="A47" i="11"/>
  <c r="C47" i="11"/>
  <c r="B47" i="11"/>
  <c r="D47" i="11"/>
  <c r="A48" i="11"/>
  <c r="C48" i="11"/>
  <c r="B48" i="11"/>
  <c r="D48" i="11"/>
  <c r="A49" i="11"/>
  <c r="C49" i="11"/>
  <c r="B49" i="11"/>
  <c r="D49" i="11"/>
  <c r="A50" i="11"/>
  <c r="C50" i="11"/>
  <c r="B50" i="11"/>
  <c r="D50" i="11"/>
  <c r="A51" i="11"/>
  <c r="C51" i="11"/>
  <c r="B51" i="11"/>
  <c r="D51" i="11"/>
  <c r="A52" i="11"/>
  <c r="C52" i="11"/>
  <c r="B52" i="11"/>
  <c r="D52" i="11"/>
  <c r="A53" i="11"/>
  <c r="C53" i="11"/>
  <c r="B53" i="11"/>
  <c r="D53" i="11"/>
  <c r="A54" i="11"/>
  <c r="C54" i="11"/>
  <c r="B54" i="11"/>
  <c r="D54" i="11"/>
  <c r="A55" i="11"/>
  <c r="C55" i="11"/>
  <c r="B55" i="11"/>
  <c r="D55" i="11"/>
  <c r="A56" i="11"/>
  <c r="C56" i="11"/>
  <c r="B56" i="11"/>
  <c r="D56" i="11"/>
  <c r="A57" i="11"/>
  <c r="C57" i="11"/>
  <c r="B57" i="11"/>
  <c r="D57" i="11"/>
  <c r="A58" i="11"/>
  <c r="C58" i="11"/>
  <c r="B58" i="11"/>
  <c r="D58" i="11"/>
  <c r="A59" i="11"/>
  <c r="C59" i="11"/>
  <c r="B59" i="11"/>
  <c r="D59" i="11"/>
  <c r="A60" i="11"/>
  <c r="C60" i="11"/>
  <c r="B60" i="11"/>
  <c r="D60" i="11"/>
  <c r="A61" i="11"/>
  <c r="C61" i="11"/>
  <c r="B61" i="11"/>
  <c r="D61" i="11"/>
  <c r="A62" i="11"/>
  <c r="C62" i="11"/>
  <c r="B62" i="11"/>
  <c r="D62" i="11"/>
  <c r="A63" i="11"/>
  <c r="C63" i="11"/>
  <c r="B63" i="11"/>
  <c r="D63" i="11"/>
  <c r="A64" i="11"/>
  <c r="C64" i="11"/>
  <c r="B64" i="11"/>
  <c r="D64" i="11"/>
  <c r="A65" i="11"/>
  <c r="C65" i="11"/>
  <c r="B65" i="11"/>
  <c r="D65" i="11"/>
  <c r="A66" i="11"/>
  <c r="C66" i="11"/>
  <c r="B66" i="11"/>
  <c r="D66" i="11"/>
  <c r="A67" i="11"/>
  <c r="C67" i="11"/>
  <c r="B67" i="11"/>
  <c r="D67" i="11"/>
  <c r="A68" i="11"/>
  <c r="C68" i="11"/>
  <c r="B68" i="11"/>
  <c r="D68" i="11"/>
  <c r="A69" i="11"/>
  <c r="C69" i="11"/>
  <c r="B69" i="11"/>
  <c r="D69" i="11"/>
  <c r="A70" i="11"/>
  <c r="B70" i="11"/>
  <c r="D70" i="11"/>
  <c r="C70" i="11"/>
  <c r="A71" i="11"/>
  <c r="C71" i="11"/>
  <c r="B71" i="11"/>
  <c r="D71" i="11"/>
  <c r="A72" i="11"/>
  <c r="C72" i="11"/>
  <c r="B72" i="11"/>
  <c r="D72" i="11"/>
  <c r="A73" i="11"/>
  <c r="C73" i="11"/>
  <c r="B73" i="11"/>
  <c r="D73" i="11"/>
  <c r="A74" i="11"/>
  <c r="C74" i="11"/>
  <c r="B74" i="11"/>
  <c r="D74" i="11"/>
  <c r="A75" i="11"/>
  <c r="C75" i="11"/>
  <c r="B75" i="11"/>
  <c r="D75" i="11"/>
  <c r="A76" i="11"/>
  <c r="C76" i="11"/>
  <c r="B76" i="11"/>
  <c r="D76" i="11"/>
  <c r="A77" i="11"/>
  <c r="C77" i="11"/>
  <c r="B77" i="11"/>
  <c r="D77" i="11"/>
  <c r="A78" i="11"/>
  <c r="B78" i="11"/>
  <c r="D78" i="11"/>
  <c r="C78" i="11"/>
  <c r="A79" i="11"/>
  <c r="B79" i="11"/>
  <c r="D79" i="11"/>
  <c r="C79" i="11"/>
  <c r="A80" i="11"/>
  <c r="C80" i="11"/>
  <c r="B80" i="11"/>
  <c r="D80" i="11"/>
  <c r="A81" i="11"/>
  <c r="C81" i="11"/>
  <c r="B81" i="11"/>
  <c r="D81" i="11"/>
  <c r="A82" i="11"/>
  <c r="C82" i="11"/>
  <c r="B82" i="11"/>
  <c r="D82" i="11"/>
  <c r="A83" i="11"/>
  <c r="B83" i="11"/>
  <c r="D83" i="11"/>
  <c r="C83" i="11"/>
  <c r="A84" i="11"/>
  <c r="C84" i="11"/>
  <c r="B84" i="11"/>
  <c r="D84" i="11"/>
  <c r="A85" i="11"/>
  <c r="C85" i="11"/>
  <c r="B85" i="11"/>
  <c r="D85" i="11"/>
  <c r="A86" i="11"/>
  <c r="C86" i="11"/>
  <c r="B86" i="11"/>
  <c r="D86" i="11"/>
  <c r="A87" i="11"/>
  <c r="C87" i="11"/>
  <c r="B87" i="11"/>
  <c r="D87" i="11"/>
  <c r="A88" i="11"/>
  <c r="B88" i="11"/>
  <c r="D88" i="11"/>
  <c r="C88" i="11"/>
  <c r="A89" i="11"/>
  <c r="B89" i="11"/>
  <c r="D89" i="11"/>
  <c r="C89" i="11"/>
  <c r="A90" i="11"/>
  <c r="C90" i="11"/>
  <c r="B90" i="11"/>
  <c r="D90" i="11"/>
  <c r="A91" i="11"/>
  <c r="B91" i="11"/>
  <c r="D91" i="11"/>
  <c r="C91" i="11"/>
  <c r="A92" i="11"/>
  <c r="C92" i="11"/>
  <c r="B92" i="11"/>
  <c r="D92" i="11"/>
  <c r="A93" i="11"/>
  <c r="C93" i="11"/>
  <c r="B93" i="11"/>
  <c r="D93" i="11"/>
  <c r="A94" i="11"/>
  <c r="C94" i="11"/>
  <c r="B94" i="11"/>
  <c r="D94" i="11"/>
  <c r="A95" i="11"/>
  <c r="C95" i="11"/>
  <c r="B95" i="11"/>
  <c r="D95" i="11"/>
  <c r="A96" i="11"/>
  <c r="C96" i="11"/>
  <c r="B96" i="11"/>
  <c r="D96" i="11"/>
  <c r="A97" i="11"/>
  <c r="C97" i="11"/>
  <c r="B97" i="11"/>
  <c r="D97" i="11"/>
  <c r="A98" i="11"/>
  <c r="C98" i="11"/>
  <c r="B98" i="11"/>
  <c r="D98" i="11"/>
  <c r="A99" i="11"/>
  <c r="B99" i="11"/>
  <c r="D99" i="11"/>
  <c r="C99" i="11"/>
  <c r="A100" i="11"/>
  <c r="B100" i="11"/>
  <c r="D100" i="11"/>
  <c r="C100" i="11"/>
  <c r="A101" i="11"/>
  <c r="C101" i="11"/>
  <c r="B101" i="11"/>
  <c r="D101" i="11"/>
  <c r="A102" i="11"/>
  <c r="C102" i="11"/>
  <c r="B102" i="11"/>
  <c r="D102" i="11"/>
  <c r="A103" i="11"/>
  <c r="C103" i="11"/>
  <c r="B103" i="11"/>
  <c r="D103" i="11"/>
  <c r="A104" i="11"/>
  <c r="C104" i="11"/>
  <c r="B104" i="11"/>
  <c r="D104" i="11"/>
  <c r="A105" i="11"/>
  <c r="C105" i="11"/>
  <c r="B105" i="11"/>
  <c r="D105" i="11"/>
  <c r="A106" i="11"/>
  <c r="C106" i="11"/>
  <c r="B106" i="11"/>
  <c r="D106" i="11"/>
  <c r="A107" i="11"/>
  <c r="C107" i="11"/>
  <c r="B107" i="11"/>
  <c r="D107" i="11"/>
  <c r="A108" i="11"/>
  <c r="C108" i="11"/>
  <c r="B108" i="11"/>
  <c r="D108" i="11"/>
  <c r="A109" i="11"/>
  <c r="C109" i="11"/>
  <c r="B109" i="11"/>
  <c r="D109" i="11"/>
  <c r="A110" i="11"/>
  <c r="C110" i="11"/>
  <c r="B110" i="11"/>
  <c r="D110" i="11"/>
  <c r="A111" i="11"/>
  <c r="B111" i="11"/>
  <c r="D111" i="11"/>
  <c r="C111" i="11"/>
  <c r="A112" i="11"/>
  <c r="B112" i="11"/>
  <c r="D112" i="11"/>
  <c r="C112" i="11"/>
  <c r="A113" i="11"/>
  <c r="C113" i="11"/>
  <c r="B113" i="11"/>
  <c r="D113" i="11"/>
  <c r="A114" i="11"/>
  <c r="C114" i="11"/>
  <c r="B114" i="11"/>
  <c r="D114" i="11"/>
  <c r="A115" i="11"/>
  <c r="C115" i="11"/>
  <c r="B115" i="11"/>
  <c r="D115" i="11"/>
  <c r="A116" i="11"/>
  <c r="C116" i="11"/>
  <c r="B116" i="11"/>
  <c r="D116" i="11"/>
  <c r="A117" i="11"/>
  <c r="C117" i="11"/>
  <c r="B117" i="11"/>
  <c r="D117" i="11"/>
  <c r="A118" i="11"/>
  <c r="C118" i="11"/>
  <c r="B118" i="11"/>
  <c r="D118" i="11"/>
  <c r="A119" i="11"/>
  <c r="B119" i="11"/>
  <c r="D119" i="11"/>
  <c r="C119" i="11"/>
  <c r="A120" i="11"/>
  <c r="B120" i="11"/>
  <c r="D120" i="11"/>
  <c r="C120" i="11"/>
  <c r="A121" i="11"/>
  <c r="C121" i="11"/>
  <c r="B121" i="11"/>
  <c r="D121" i="11"/>
  <c r="A122" i="11"/>
  <c r="C122" i="11"/>
  <c r="B122" i="11"/>
  <c r="D122" i="11"/>
  <c r="A123" i="11"/>
  <c r="C123" i="11"/>
  <c r="B123" i="11"/>
  <c r="D123" i="11"/>
  <c r="A124" i="11"/>
  <c r="C124" i="11"/>
  <c r="B124" i="11"/>
  <c r="D124" i="11"/>
  <c r="A125" i="11"/>
  <c r="C125" i="11"/>
  <c r="B125" i="11"/>
  <c r="D125" i="11"/>
  <c r="A126" i="11"/>
  <c r="B126" i="11"/>
  <c r="D126" i="11"/>
  <c r="C126" i="11"/>
  <c r="A127" i="11"/>
  <c r="C127" i="11"/>
  <c r="B127" i="11"/>
  <c r="D127" i="11"/>
  <c r="A128" i="11"/>
  <c r="C128" i="11"/>
  <c r="B128" i="11"/>
  <c r="D128" i="11"/>
  <c r="A129" i="11"/>
  <c r="B129" i="11"/>
  <c r="D129" i="11"/>
  <c r="C129" i="11"/>
  <c r="A130" i="11"/>
  <c r="C130" i="11"/>
  <c r="B130" i="11"/>
  <c r="D130" i="11"/>
  <c r="A131" i="11"/>
  <c r="C131" i="11"/>
  <c r="B131" i="11"/>
  <c r="D131" i="11"/>
  <c r="A132" i="11"/>
  <c r="B132" i="11"/>
  <c r="D132" i="11"/>
  <c r="C132" i="11"/>
  <c r="A133" i="11"/>
  <c r="C133" i="11"/>
  <c r="B133" i="11"/>
  <c r="D133" i="11"/>
  <c r="A134" i="11"/>
  <c r="C134" i="11"/>
  <c r="B134" i="11"/>
  <c r="D134" i="11"/>
  <c r="A135" i="11"/>
  <c r="C135" i="11"/>
  <c r="B135" i="11"/>
  <c r="D135" i="11"/>
  <c r="A136" i="11"/>
  <c r="B136" i="11"/>
  <c r="D136" i="11"/>
  <c r="C136" i="11"/>
  <c r="A137" i="11"/>
  <c r="C137" i="11"/>
  <c r="B137" i="11"/>
  <c r="D137" i="11"/>
  <c r="A138" i="11"/>
  <c r="C138" i="11"/>
  <c r="B138" i="11"/>
  <c r="D138" i="11"/>
  <c r="A139" i="11"/>
  <c r="B139" i="11"/>
  <c r="D139" i="11"/>
  <c r="C139" i="11"/>
  <c r="A140" i="11"/>
  <c r="B140" i="11"/>
  <c r="D140" i="11"/>
  <c r="C140" i="11"/>
  <c r="A141" i="11"/>
  <c r="C141" i="11"/>
  <c r="B141" i="11"/>
  <c r="D141" i="11"/>
  <c r="A142" i="11"/>
  <c r="C142" i="11"/>
  <c r="B142" i="11"/>
  <c r="D142" i="11"/>
  <c r="A143" i="11"/>
  <c r="C143" i="11"/>
  <c r="B143" i="11"/>
  <c r="D143" i="11"/>
  <c r="A144" i="11"/>
  <c r="C144" i="11"/>
  <c r="B144" i="11"/>
  <c r="D144" i="11"/>
  <c r="A145" i="11"/>
  <c r="C145" i="11"/>
  <c r="B145" i="11"/>
  <c r="D145" i="11"/>
  <c r="A146" i="11"/>
  <c r="B146" i="11"/>
  <c r="D146" i="11"/>
  <c r="C146" i="11"/>
  <c r="A147" i="11"/>
  <c r="C147" i="11"/>
  <c r="B147" i="11"/>
  <c r="D147" i="11"/>
  <c r="A148" i="11"/>
  <c r="C148" i="11"/>
  <c r="B148" i="11"/>
  <c r="D148" i="11"/>
  <c r="A149" i="11"/>
  <c r="C149" i="11"/>
  <c r="B149" i="11"/>
  <c r="D149" i="11"/>
  <c r="A150" i="11"/>
  <c r="C150" i="11"/>
  <c r="B150" i="11"/>
  <c r="D150" i="11"/>
  <c r="A151" i="11"/>
  <c r="C151" i="11"/>
  <c r="B151" i="11"/>
  <c r="D151" i="11"/>
  <c r="A152" i="11"/>
  <c r="C152" i="11"/>
  <c r="B152" i="11"/>
  <c r="D152" i="11"/>
  <c r="A153" i="11"/>
  <c r="C153" i="11"/>
  <c r="B153" i="11"/>
  <c r="D153" i="11"/>
  <c r="A154" i="11"/>
  <c r="C154" i="11"/>
  <c r="B154" i="11"/>
  <c r="D154" i="11"/>
  <c r="A155" i="11"/>
  <c r="C155" i="11"/>
  <c r="B155" i="11"/>
  <c r="D155" i="11"/>
  <c r="A156" i="11"/>
  <c r="C156" i="11"/>
  <c r="B156" i="11"/>
  <c r="D156" i="11"/>
  <c r="A157" i="11"/>
  <c r="C157" i="11"/>
  <c r="B157" i="11"/>
  <c r="D157" i="11"/>
  <c r="A158" i="11"/>
  <c r="C158" i="11"/>
  <c r="B158" i="11"/>
  <c r="D158" i="11"/>
  <c r="A159" i="11"/>
  <c r="C159" i="11"/>
  <c r="B159" i="11"/>
  <c r="D159" i="11"/>
  <c r="A160" i="11"/>
  <c r="C160" i="11"/>
  <c r="B160" i="11"/>
  <c r="D160" i="11"/>
  <c r="A161" i="11"/>
  <c r="C161" i="11"/>
  <c r="B161" i="11"/>
  <c r="D161" i="11"/>
  <c r="A162" i="11"/>
  <c r="C162" i="11"/>
  <c r="B162" i="11"/>
  <c r="D162" i="11"/>
  <c r="A163" i="11"/>
  <c r="C163" i="11"/>
  <c r="B163" i="11"/>
  <c r="D163" i="11"/>
  <c r="A164" i="11"/>
  <c r="C164" i="11"/>
  <c r="B164" i="11"/>
  <c r="D164" i="11"/>
  <c r="A165" i="11"/>
  <c r="C165" i="11"/>
  <c r="B165" i="11"/>
  <c r="D165" i="11"/>
  <c r="A166" i="11"/>
  <c r="C166" i="11"/>
  <c r="B166" i="11"/>
  <c r="D166" i="11"/>
  <c r="A167" i="11"/>
  <c r="C167" i="11"/>
  <c r="B167" i="11"/>
  <c r="D167" i="11"/>
  <c r="A168" i="11"/>
  <c r="C168" i="11"/>
  <c r="B168" i="11"/>
  <c r="D168" i="11"/>
  <c r="A169" i="11"/>
  <c r="C169" i="11"/>
  <c r="B169" i="11"/>
  <c r="D169" i="11"/>
  <c r="A170" i="11"/>
  <c r="B170" i="11"/>
  <c r="D170" i="11"/>
  <c r="C170" i="11"/>
  <c r="A171" i="11"/>
  <c r="C171" i="11"/>
  <c r="B171" i="11"/>
  <c r="D171" i="11"/>
  <c r="A172" i="11"/>
  <c r="C172" i="11"/>
  <c r="B172" i="11"/>
  <c r="D172" i="11"/>
  <c r="A173" i="11"/>
  <c r="C173" i="11"/>
  <c r="B173" i="11"/>
  <c r="D173" i="11"/>
  <c r="A174" i="11"/>
  <c r="C174" i="11"/>
  <c r="B174" i="11"/>
  <c r="D174" i="11"/>
  <c r="A175" i="11"/>
  <c r="C175" i="11"/>
  <c r="B175" i="11"/>
  <c r="D175" i="11"/>
  <c r="A176" i="11"/>
  <c r="C176" i="11"/>
  <c r="B176" i="11"/>
  <c r="D176" i="11"/>
  <c r="A177" i="11"/>
  <c r="C177" i="11"/>
  <c r="B177" i="11"/>
  <c r="D177" i="11"/>
  <c r="A178" i="11"/>
  <c r="C178" i="11"/>
  <c r="B178" i="11"/>
  <c r="D178" i="11"/>
  <c r="A179" i="11"/>
  <c r="C179" i="11"/>
  <c r="B179" i="11"/>
  <c r="D179" i="11"/>
  <c r="A180" i="11"/>
  <c r="C180" i="11"/>
  <c r="B180" i="11"/>
  <c r="D180" i="11"/>
  <c r="A181" i="11"/>
  <c r="C181" i="11"/>
  <c r="B181" i="11"/>
  <c r="D181" i="11"/>
  <c r="A182" i="11"/>
  <c r="C182" i="11"/>
  <c r="B182" i="11"/>
  <c r="D182" i="11"/>
  <c r="A183" i="11"/>
  <c r="C183" i="11"/>
  <c r="B183" i="11"/>
  <c r="D183" i="11"/>
  <c r="A184" i="11"/>
  <c r="C184" i="11"/>
  <c r="B184" i="11"/>
  <c r="D184" i="11"/>
  <c r="A185" i="11"/>
  <c r="C185" i="11"/>
  <c r="B185" i="11"/>
  <c r="D185" i="11"/>
  <c r="A186" i="11"/>
  <c r="C186" i="11"/>
  <c r="B186" i="11"/>
  <c r="D186" i="11"/>
  <c r="A187" i="11"/>
  <c r="C187" i="11"/>
  <c r="B187" i="11"/>
  <c r="D187" i="11"/>
  <c r="A188" i="11"/>
  <c r="C188" i="11"/>
  <c r="B188" i="11"/>
  <c r="D188" i="11"/>
  <c r="A189" i="11"/>
  <c r="C189" i="11"/>
  <c r="B189" i="11"/>
  <c r="D189" i="11"/>
  <c r="A190" i="11"/>
  <c r="C190" i="11"/>
  <c r="B190" i="11"/>
  <c r="D190" i="11"/>
  <c r="A191" i="11"/>
  <c r="C191" i="11"/>
  <c r="B191" i="11"/>
  <c r="D191" i="11"/>
  <c r="A192" i="11"/>
  <c r="B192" i="11"/>
  <c r="D192" i="11"/>
  <c r="C192" i="11"/>
  <c r="A193" i="11"/>
  <c r="B193" i="11"/>
  <c r="D193" i="11"/>
  <c r="C193" i="11"/>
  <c r="A194" i="11"/>
  <c r="C194" i="11"/>
  <c r="B194" i="11"/>
  <c r="D194" i="11"/>
  <c r="A195" i="11"/>
  <c r="C195" i="11"/>
  <c r="B195" i="11"/>
  <c r="D195" i="11"/>
  <c r="A196" i="11"/>
  <c r="C196" i="11"/>
  <c r="B196" i="11"/>
  <c r="D196" i="11"/>
  <c r="A197" i="11"/>
  <c r="C197" i="11"/>
  <c r="B197" i="11"/>
  <c r="D197" i="11"/>
  <c r="A198" i="11"/>
  <c r="C198" i="11"/>
  <c r="B198" i="11"/>
  <c r="D198" i="11"/>
  <c r="A199" i="11"/>
  <c r="C199" i="11"/>
  <c r="B199" i="11"/>
  <c r="D199" i="11"/>
  <c r="A200" i="11"/>
  <c r="C200" i="11"/>
  <c r="B200" i="11"/>
  <c r="D200" i="11"/>
  <c r="A201" i="11"/>
  <c r="C201" i="11"/>
  <c r="B201" i="11"/>
  <c r="D201" i="11"/>
  <c r="A202" i="11"/>
  <c r="C202" i="11"/>
  <c r="B202" i="11"/>
  <c r="D202" i="11"/>
  <c r="A203" i="11"/>
  <c r="C203" i="11"/>
  <c r="B203" i="11"/>
  <c r="D203" i="11"/>
  <c r="A204" i="11"/>
  <c r="C204" i="11"/>
  <c r="B204" i="11"/>
  <c r="D204" i="11"/>
  <c r="A205" i="11"/>
  <c r="C205" i="11"/>
  <c r="B205" i="11"/>
  <c r="D205" i="11"/>
  <c r="A206" i="11"/>
  <c r="C206" i="11"/>
  <c r="B206" i="11"/>
  <c r="D206" i="11"/>
  <c r="A207" i="11"/>
  <c r="C207" i="11"/>
  <c r="B207" i="11"/>
  <c r="D207" i="11"/>
  <c r="A208" i="11"/>
  <c r="C208" i="11"/>
  <c r="B208" i="11"/>
  <c r="D208" i="11"/>
  <c r="A209" i="11"/>
  <c r="B209" i="11"/>
  <c r="D209" i="11"/>
  <c r="C209" i="11"/>
  <c r="A210" i="11"/>
  <c r="B210" i="11"/>
  <c r="C210" i="11"/>
  <c r="D210" i="11"/>
  <c r="A211" i="11"/>
  <c r="C211" i="11"/>
  <c r="B211" i="11"/>
  <c r="D211" i="11"/>
  <c r="A212" i="11"/>
  <c r="C212" i="11"/>
  <c r="B212" i="11"/>
  <c r="D212" i="11"/>
  <c r="A213" i="11"/>
  <c r="C213" i="11"/>
  <c r="B213" i="11"/>
  <c r="D213" i="11"/>
  <c r="A214" i="11"/>
  <c r="C214" i="11"/>
  <c r="B214" i="11"/>
  <c r="D214" i="11"/>
  <c r="A215" i="11"/>
  <c r="B215" i="11"/>
  <c r="D215" i="11"/>
  <c r="C215" i="11"/>
  <c r="A216" i="11"/>
  <c r="C216" i="11"/>
  <c r="B216" i="11"/>
  <c r="D216" i="11"/>
  <c r="A217" i="11"/>
  <c r="C217" i="11"/>
  <c r="B217" i="11"/>
  <c r="D217" i="11"/>
  <c r="A218" i="11"/>
  <c r="B218" i="11"/>
  <c r="D218" i="11"/>
  <c r="C218" i="11"/>
  <c r="A219" i="11"/>
  <c r="C219" i="11"/>
  <c r="B219" i="11"/>
  <c r="D219" i="11"/>
  <c r="A220" i="11"/>
  <c r="C220" i="11"/>
  <c r="B220" i="11"/>
  <c r="D220" i="11"/>
  <c r="A221" i="11"/>
  <c r="C221" i="11"/>
  <c r="B221" i="11"/>
  <c r="D221" i="11"/>
  <c r="A222" i="11"/>
  <c r="C222" i="11"/>
  <c r="B222" i="11"/>
  <c r="D222" i="11"/>
  <c r="A223" i="11"/>
  <c r="C223" i="11"/>
  <c r="B223" i="11"/>
  <c r="D223" i="11"/>
  <c r="A224" i="11"/>
  <c r="B224" i="11"/>
  <c r="D224" i="11"/>
  <c r="C224" i="11"/>
  <c r="A225" i="11"/>
  <c r="C225" i="11"/>
  <c r="B225" i="11"/>
  <c r="D225" i="11"/>
  <c r="A226" i="11"/>
  <c r="C226" i="11"/>
  <c r="B226" i="11"/>
  <c r="D226" i="11"/>
  <c r="A227" i="11"/>
  <c r="C227" i="11"/>
  <c r="B227" i="11"/>
  <c r="D227" i="11"/>
  <c r="A228" i="11"/>
  <c r="C228" i="11"/>
  <c r="B228" i="11"/>
  <c r="D228" i="11"/>
  <c r="A229" i="11"/>
  <c r="C229" i="11"/>
  <c r="B229" i="11"/>
  <c r="D229" i="11"/>
  <c r="A230" i="11"/>
  <c r="C230" i="11"/>
  <c r="B230" i="11"/>
  <c r="D230" i="11"/>
  <c r="A231" i="11"/>
  <c r="C231" i="11"/>
  <c r="B231" i="11"/>
  <c r="D231" i="11"/>
  <c r="A232" i="11"/>
  <c r="C232" i="11"/>
  <c r="B232" i="11"/>
  <c r="D232" i="11"/>
  <c r="A233" i="11"/>
  <c r="C233" i="11"/>
  <c r="B233" i="11"/>
  <c r="D233" i="11"/>
  <c r="A234" i="11"/>
  <c r="B234" i="11"/>
  <c r="D234" i="11"/>
  <c r="C234" i="11"/>
  <c r="A235" i="11"/>
  <c r="B235" i="11"/>
  <c r="D235" i="11"/>
  <c r="C235" i="11"/>
  <c r="A236" i="11"/>
  <c r="C236" i="11"/>
  <c r="B236" i="11"/>
  <c r="D236" i="11"/>
  <c r="A237" i="11"/>
  <c r="C237" i="11"/>
  <c r="B237" i="11"/>
  <c r="D237" i="11"/>
  <c r="A238" i="11"/>
  <c r="C238" i="11"/>
  <c r="B238" i="11"/>
  <c r="D238" i="11"/>
  <c r="A239" i="11"/>
  <c r="C239" i="11"/>
  <c r="B239" i="11"/>
  <c r="D239" i="11"/>
  <c r="A240" i="11"/>
  <c r="C240" i="11"/>
  <c r="B240" i="11"/>
  <c r="D240" i="11"/>
  <c r="A241" i="11"/>
  <c r="C241" i="11"/>
  <c r="B241" i="11"/>
  <c r="D241" i="11"/>
  <c r="A242" i="11"/>
  <c r="C242" i="11"/>
  <c r="B242" i="11"/>
  <c r="D242" i="11"/>
  <c r="A243" i="11"/>
  <c r="C243" i="11"/>
  <c r="B243" i="11"/>
  <c r="D243" i="11"/>
  <c r="A244" i="11"/>
  <c r="C244" i="11"/>
  <c r="B244" i="11"/>
  <c r="D244" i="11"/>
  <c r="A245" i="11"/>
  <c r="C245" i="11"/>
  <c r="B245" i="11"/>
  <c r="D245" i="11"/>
  <c r="A246" i="11"/>
  <c r="C246" i="11"/>
  <c r="B246" i="11"/>
  <c r="D246" i="11"/>
  <c r="A247" i="11"/>
  <c r="C247" i="11"/>
  <c r="B247" i="11"/>
  <c r="D247" i="11"/>
  <c r="A248" i="11"/>
  <c r="C248" i="11"/>
  <c r="B248" i="11"/>
  <c r="D248" i="11"/>
  <c r="A249" i="11"/>
  <c r="C249" i="11"/>
  <c r="B249" i="11"/>
  <c r="D249" i="11"/>
  <c r="A250" i="11"/>
  <c r="C250" i="11"/>
  <c r="B250" i="11"/>
  <c r="D250" i="11"/>
  <c r="A251" i="11"/>
  <c r="C251" i="11"/>
  <c r="B251" i="11"/>
  <c r="D251" i="11"/>
  <c r="A252" i="11"/>
  <c r="C252" i="11"/>
  <c r="B252" i="11"/>
  <c r="D252" i="11"/>
  <c r="A253" i="11"/>
  <c r="B253" i="11"/>
  <c r="D253" i="11"/>
  <c r="C253" i="11"/>
  <c r="A254" i="11"/>
  <c r="C254" i="11"/>
  <c r="B254" i="11"/>
  <c r="D254" i="11"/>
  <c r="A255" i="11"/>
  <c r="C255" i="11"/>
  <c r="B255" i="11"/>
  <c r="D255" i="11"/>
  <c r="A256" i="11"/>
  <c r="C256" i="11"/>
  <c r="B256" i="11"/>
  <c r="D256" i="11"/>
  <c r="A257" i="11"/>
  <c r="C257" i="11"/>
  <c r="B257" i="11"/>
  <c r="D257" i="11"/>
  <c r="A258" i="11"/>
  <c r="C258" i="11"/>
  <c r="B258" i="11"/>
  <c r="D258" i="11"/>
  <c r="A259" i="11"/>
  <c r="C259" i="11"/>
  <c r="B259" i="11"/>
  <c r="D259" i="11"/>
  <c r="A260" i="11"/>
  <c r="C260" i="11"/>
  <c r="B260" i="11"/>
  <c r="D260" i="11"/>
  <c r="A261" i="11"/>
  <c r="C261" i="11"/>
  <c r="B261" i="11"/>
  <c r="D261" i="11"/>
  <c r="A262" i="11"/>
  <c r="C262" i="11"/>
  <c r="B262" i="11"/>
  <c r="D262" i="11"/>
  <c r="A263" i="11"/>
  <c r="C263" i="11"/>
  <c r="B263" i="11"/>
  <c r="D263" i="11"/>
  <c r="A264" i="11"/>
  <c r="C264" i="11"/>
  <c r="B264" i="11"/>
  <c r="D264" i="11"/>
  <c r="A265" i="11"/>
  <c r="C265" i="11"/>
  <c r="B265" i="11"/>
  <c r="D265" i="11"/>
  <c r="A266" i="11"/>
  <c r="C266" i="11"/>
  <c r="B266" i="11"/>
  <c r="D266" i="11"/>
  <c r="A267" i="11"/>
  <c r="C267" i="11"/>
  <c r="B267" i="11"/>
  <c r="D267" i="11"/>
  <c r="A268" i="11"/>
  <c r="C268" i="11"/>
  <c r="B268" i="11"/>
  <c r="D268" i="11"/>
  <c r="A269" i="11"/>
  <c r="C269" i="11"/>
  <c r="B269" i="11"/>
  <c r="D269" i="11"/>
  <c r="A270" i="11"/>
  <c r="C270" i="11"/>
  <c r="B270" i="11"/>
  <c r="D270" i="11"/>
  <c r="A271" i="11"/>
  <c r="C271" i="11"/>
  <c r="B271" i="11"/>
  <c r="D271" i="11"/>
  <c r="A272" i="11"/>
  <c r="C272" i="11"/>
  <c r="B272" i="11"/>
  <c r="D272" i="11"/>
  <c r="A273" i="11"/>
  <c r="C273" i="11"/>
  <c r="B273" i="11"/>
  <c r="D273" i="11"/>
  <c r="A274" i="11"/>
  <c r="C274" i="11"/>
  <c r="B274" i="11"/>
  <c r="D274" i="11"/>
  <c r="A275" i="11"/>
  <c r="C275" i="11"/>
  <c r="B275" i="11"/>
  <c r="D275" i="11"/>
  <c r="A276" i="11"/>
  <c r="C276" i="11"/>
  <c r="B276" i="11"/>
  <c r="D276" i="11"/>
  <c r="A277" i="11"/>
  <c r="C277" i="11"/>
  <c r="B277" i="11"/>
  <c r="D277" i="11"/>
  <c r="A278" i="11"/>
  <c r="C278" i="11"/>
  <c r="B278" i="11"/>
  <c r="D278" i="11"/>
  <c r="A279" i="11"/>
  <c r="C279" i="11"/>
  <c r="B279" i="11"/>
  <c r="D279" i="11"/>
  <c r="A280" i="11"/>
  <c r="C280" i="11"/>
  <c r="B280" i="11"/>
  <c r="D280" i="11"/>
  <c r="A281" i="11"/>
  <c r="C281" i="11"/>
  <c r="B281" i="11"/>
  <c r="D281" i="11"/>
  <c r="A282" i="11"/>
  <c r="C282" i="11"/>
  <c r="B282" i="11"/>
  <c r="D282" i="11"/>
  <c r="A283" i="11"/>
  <c r="C283" i="11"/>
  <c r="B283" i="11"/>
  <c r="D283" i="11"/>
  <c r="A284" i="11"/>
  <c r="C284" i="11"/>
  <c r="B284" i="11"/>
  <c r="D284" i="11"/>
  <c r="A285" i="11"/>
  <c r="C285" i="11"/>
  <c r="B285" i="11"/>
  <c r="D285" i="11"/>
  <c r="A286" i="11"/>
  <c r="C286" i="11"/>
  <c r="B286" i="11"/>
  <c r="D286" i="11"/>
  <c r="A287" i="11"/>
  <c r="C287" i="11"/>
  <c r="B287" i="11"/>
  <c r="D287" i="11"/>
  <c r="A288" i="11"/>
  <c r="C288" i="11"/>
  <c r="B288" i="11"/>
  <c r="D288" i="11"/>
  <c r="A289" i="11"/>
  <c r="C289" i="11"/>
  <c r="B289" i="11"/>
  <c r="D289" i="11"/>
  <c r="A290" i="11"/>
  <c r="C290" i="11"/>
  <c r="B290" i="11"/>
  <c r="D290" i="11"/>
  <c r="A291" i="11"/>
  <c r="C291" i="11"/>
  <c r="B291" i="11"/>
  <c r="D291" i="11"/>
  <c r="A292" i="11"/>
  <c r="C292" i="11"/>
  <c r="B292" i="11"/>
  <c r="D292" i="11"/>
  <c r="A293" i="11"/>
  <c r="C293" i="11"/>
  <c r="B293" i="11"/>
  <c r="D293" i="11"/>
  <c r="A294" i="11"/>
  <c r="C294" i="11"/>
  <c r="B294" i="11"/>
  <c r="D294" i="11"/>
  <c r="A295" i="11"/>
  <c r="C295" i="11"/>
  <c r="B295" i="11"/>
  <c r="D295" i="11"/>
  <c r="A296" i="11"/>
  <c r="C296" i="11"/>
  <c r="B296" i="11"/>
  <c r="D296" i="11"/>
  <c r="A297" i="11"/>
  <c r="C297" i="11"/>
  <c r="B297" i="11"/>
  <c r="D297" i="11"/>
  <c r="A298" i="11"/>
  <c r="B298" i="11"/>
  <c r="D298" i="11"/>
  <c r="C298" i="11"/>
  <c r="A299" i="11"/>
  <c r="C299" i="11"/>
  <c r="B299" i="11"/>
  <c r="D299" i="11"/>
  <c r="A300" i="11"/>
  <c r="C300" i="11"/>
  <c r="B300" i="11"/>
  <c r="D300" i="11"/>
  <c r="A301" i="11"/>
  <c r="C301" i="11"/>
  <c r="B301" i="11"/>
  <c r="D301" i="11"/>
  <c r="A302" i="11"/>
  <c r="C302" i="11"/>
  <c r="B302" i="11"/>
  <c r="D302" i="11"/>
  <c r="A303" i="11"/>
  <c r="C303" i="11"/>
  <c r="B303" i="11"/>
  <c r="D303" i="11"/>
  <c r="A304" i="11"/>
  <c r="C304" i="11"/>
  <c r="B304" i="11"/>
  <c r="D304" i="11"/>
  <c r="A305" i="11"/>
  <c r="B305" i="11"/>
  <c r="D305" i="11"/>
  <c r="C305" i="11"/>
  <c r="A306" i="11"/>
  <c r="B306" i="11"/>
  <c r="D306" i="11"/>
  <c r="C306" i="11"/>
  <c r="A307" i="11"/>
  <c r="C307" i="11"/>
  <c r="B307" i="11"/>
  <c r="D307" i="11"/>
  <c r="A308" i="11"/>
  <c r="B308" i="11"/>
  <c r="D308" i="11"/>
  <c r="C308" i="11"/>
  <c r="A309" i="11"/>
  <c r="B309" i="11"/>
  <c r="D309" i="11"/>
  <c r="C309" i="11"/>
  <c r="A310" i="11"/>
  <c r="C310" i="11"/>
  <c r="B310" i="11"/>
  <c r="D310" i="11"/>
  <c r="A311" i="11"/>
  <c r="C311" i="11"/>
  <c r="B311" i="11"/>
  <c r="D311" i="11"/>
  <c r="A312" i="11"/>
  <c r="C312" i="11"/>
  <c r="B312" i="11"/>
  <c r="D312" i="11"/>
  <c r="A313" i="11"/>
  <c r="C313" i="11"/>
  <c r="B313" i="11"/>
  <c r="D313" i="11"/>
  <c r="A314" i="11"/>
  <c r="C314" i="11"/>
  <c r="B314" i="11"/>
  <c r="D314" i="11"/>
  <c r="A315" i="11"/>
  <c r="C315" i="11"/>
  <c r="B315" i="11"/>
  <c r="D315" i="11"/>
  <c r="A316" i="11"/>
  <c r="C316" i="11"/>
  <c r="B316" i="11"/>
  <c r="D316" i="11"/>
  <c r="A317" i="11"/>
  <c r="B317" i="11"/>
  <c r="D317" i="11"/>
  <c r="C317" i="11"/>
  <c r="A318" i="11"/>
  <c r="C318" i="11"/>
  <c r="B318" i="11"/>
  <c r="D318" i="11"/>
  <c r="A319" i="11"/>
  <c r="C319" i="11"/>
  <c r="B319" i="11"/>
  <c r="D319" i="11"/>
  <c r="A320" i="11"/>
  <c r="B320" i="11"/>
  <c r="D320" i="11"/>
  <c r="C320" i="11"/>
  <c r="A321" i="11"/>
  <c r="C321" i="11"/>
  <c r="B321" i="11"/>
  <c r="D321" i="11"/>
  <c r="A322" i="11"/>
  <c r="C322" i="11"/>
  <c r="B322" i="11"/>
  <c r="D322" i="11"/>
  <c r="A323" i="11"/>
  <c r="C323" i="11"/>
  <c r="B323" i="11"/>
  <c r="D323" i="11"/>
  <c r="A324" i="11"/>
  <c r="C324" i="11"/>
  <c r="B324" i="11"/>
  <c r="D324" i="11"/>
  <c r="A325" i="11"/>
  <c r="C325" i="11"/>
  <c r="B325" i="11"/>
  <c r="D325" i="11"/>
  <c r="A326" i="11"/>
  <c r="C326" i="11"/>
  <c r="B326" i="11"/>
  <c r="D326" i="11"/>
  <c r="A327" i="11"/>
  <c r="C327" i="11"/>
  <c r="B327" i="11"/>
  <c r="D327" i="11"/>
  <c r="A328" i="11"/>
  <c r="C328" i="11"/>
  <c r="B328" i="11"/>
  <c r="D328" i="11"/>
  <c r="A329" i="11"/>
  <c r="C329" i="11"/>
  <c r="B329" i="11"/>
  <c r="D329" i="11"/>
  <c r="A330" i="11"/>
  <c r="C330" i="11"/>
  <c r="B330" i="11"/>
  <c r="D330" i="11"/>
  <c r="A331" i="11"/>
  <c r="C331" i="11"/>
  <c r="B331" i="11"/>
  <c r="D331" i="11"/>
  <c r="A332" i="11"/>
  <c r="C332" i="11"/>
  <c r="B332" i="11"/>
  <c r="D332" i="11"/>
  <c r="A333" i="11"/>
  <c r="C333" i="11"/>
  <c r="B333" i="11"/>
  <c r="D333" i="11"/>
  <c r="A334" i="11"/>
  <c r="C334" i="11"/>
  <c r="B334" i="11"/>
  <c r="D334" i="11"/>
  <c r="A335" i="11"/>
  <c r="C335" i="11"/>
  <c r="B335" i="11"/>
  <c r="D335" i="11"/>
  <c r="A336" i="11"/>
  <c r="C336" i="11"/>
  <c r="B336" i="11"/>
  <c r="D336" i="11"/>
  <c r="A337" i="11"/>
  <c r="C337" i="11"/>
  <c r="B337" i="11"/>
  <c r="D337" i="11"/>
  <c r="A338" i="11"/>
  <c r="C338" i="11"/>
  <c r="B338" i="11"/>
  <c r="D338" i="11"/>
  <c r="A339" i="11"/>
  <c r="C339" i="11"/>
  <c r="B339" i="11"/>
  <c r="D339" i="11"/>
  <c r="A340" i="11"/>
  <c r="C340" i="11"/>
  <c r="B340" i="11"/>
  <c r="D340" i="11"/>
  <c r="A341" i="11"/>
  <c r="C341" i="11"/>
  <c r="B341" i="11"/>
  <c r="D341" i="11"/>
  <c r="A342" i="11"/>
  <c r="C342" i="11"/>
  <c r="B342" i="11"/>
  <c r="D342" i="11"/>
  <c r="A343" i="11"/>
  <c r="C343" i="11"/>
  <c r="B343" i="11"/>
  <c r="D343" i="11"/>
  <c r="A344" i="11"/>
  <c r="C344" i="11"/>
  <c r="B344" i="11"/>
  <c r="D344" i="11"/>
  <c r="A345" i="11"/>
  <c r="C345" i="11"/>
  <c r="B345" i="11"/>
  <c r="D345" i="11"/>
  <c r="A346" i="11"/>
  <c r="B346" i="11"/>
  <c r="D346" i="11"/>
  <c r="C346" i="11"/>
  <c r="A347" i="11"/>
  <c r="C347" i="11"/>
  <c r="B347" i="11"/>
  <c r="D347" i="11"/>
  <c r="A348" i="11"/>
  <c r="C348" i="11"/>
  <c r="B348" i="11"/>
  <c r="D348" i="11"/>
  <c r="A349" i="11"/>
  <c r="B349" i="11"/>
  <c r="D349" i="11"/>
  <c r="C349" i="11"/>
  <c r="A350" i="11"/>
  <c r="C350" i="11"/>
  <c r="B350" i="11"/>
  <c r="D350" i="11"/>
  <c r="A351" i="11"/>
  <c r="C351" i="11"/>
  <c r="B351" i="11"/>
  <c r="D351" i="11"/>
  <c r="A352" i="11"/>
  <c r="C352" i="11"/>
  <c r="B352" i="11"/>
  <c r="D352" i="11"/>
  <c r="A353" i="11"/>
  <c r="B353" i="11"/>
  <c r="D353" i="11"/>
  <c r="C353" i="11"/>
  <c r="A354" i="11"/>
  <c r="B354" i="11"/>
  <c r="D354" i="11"/>
  <c r="C354" i="11"/>
  <c r="A355" i="11"/>
  <c r="C355" i="11"/>
  <c r="B355" i="11"/>
  <c r="D355" i="11"/>
  <c r="A356" i="11"/>
  <c r="C356" i="11"/>
  <c r="B356" i="11"/>
  <c r="D356" i="11"/>
  <c r="A357" i="11"/>
  <c r="C357" i="11"/>
  <c r="B357" i="11"/>
  <c r="D357" i="11"/>
  <c r="A358" i="11"/>
  <c r="C358" i="11"/>
  <c r="B358" i="11"/>
  <c r="D358" i="11"/>
  <c r="A359" i="11"/>
  <c r="C359" i="11"/>
  <c r="B359" i="11"/>
  <c r="D359" i="11"/>
  <c r="A360" i="11"/>
  <c r="C360" i="11"/>
  <c r="B360" i="11"/>
  <c r="D360" i="11"/>
  <c r="A361" i="11"/>
  <c r="C361" i="11"/>
  <c r="B361" i="11"/>
  <c r="D361" i="11"/>
  <c r="A362" i="11"/>
  <c r="C362" i="11"/>
  <c r="B362" i="11"/>
  <c r="D362" i="11"/>
  <c r="A363" i="11"/>
  <c r="C363" i="11"/>
  <c r="B363" i="11"/>
  <c r="D363" i="11"/>
  <c r="A364" i="11"/>
  <c r="C364" i="11"/>
  <c r="B364" i="11"/>
  <c r="D364" i="11"/>
  <c r="A365" i="11"/>
  <c r="B365" i="11"/>
  <c r="D365" i="11"/>
  <c r="C365" i="11"/>
  <c r="A366" i="11"/>
  <c r="C366" i="11"/>
  <c r="B366" i="11"/>
  <c r="D366" i="11"/>
  <c r="A367" i="11"/>
  <c r="C367" i="11"/>
  <c r="B367" i="11"/>
  <c r="D367" i="11"/>
  <c r="A368" i="11"/>
  <c r="C368" i="11"/>
  <c r="B368" i="11"/>
  <c r="D368" i="11"/>
  <c r="A369" i="11"/>
  <c r="C369" i="11"/>
  <c r="B369" i="11"/>
  <c r="D369" i="11"/>
  <c r="A370" i="11"/>
  <c r="C370" i="11"/>
  <c r="B370" i="11"/>
  <c r="D370" i="11"/>
  <c r="A371" i="11"/>
  <c r="C371" i="11"/>
  <c r="B371" i="11"/>
  <c r="D371" i="11"/>
  <c r="A372" i="11"/>
  <c r="C372" i="11"/>
  <c r="B372" i="11"/>
  <c r="D372" i="11"/>
  <c r="A373" i="11"/>
  <c r="C373" i="11"/>
  <c r="B373" i="11"/>
  <c r="D373" i="11"/>
  <c r="A374" i="11"/>
  <c r="C374" i="11"/>
  <c r="B374" i="11"/>
  <c r="D374" i="11"/>
  <c r="A375" i="11"/>
  <c r="C375" i="11"/>
  <c r="B375" i="11"/>
  <c r="D375" i="11"/>
  <c r="A376" i="11"/>
  <c r="C376" i="11"/>
  <c r="B376" i="11"/>
  <c r="D376" i="11"/>
  <c r="A377" i="11"/>
  <c r="C377" i="11"/>
  <c r="B377" i="11"/>
  <c r="D377" i="11"/>
  <c r="A378" i="11"/>
  <c r="C378" i="11"/>
  <c r="B378" i="11"/>
  <c r="D378" i="11"/>
  <c r="A379" i="11"/>
  <c r="C379" i="11"/>
  <c r="B379" i="11"/>
  <c r="D379" i="11"/>
  <c r="A380" i="11"/>
  <c r="C380" i="11"/>
  <c r="B380" i="11"/>
  <c r="D380" i="11"/>
  <c r="A381" i="11"/>
  <c r="C381" i="11"/>
  <c r="B381" i="11"/>
  <c r="D381" i="11"/>
  <c r="A382" i="11"/>
  <c r="C382" i="11"/>
  <c r="B382" i="11"/>
  <c r="D382" i="11"/>
  <c r="A383" i="11"/>
  <c r="C383" i="11"/>
  <c r="B383" i="11"/>
  <c r="D383" i="11"/>
  <c r="A384" i="11"/>
  <c r="C384" i="11"/>
  <c r="B384" i="11"/>
  <c r="D384" i="11"/>
  <c r="A385" i="11"/>
  <c r="C385" i="11"/>
  <c r="B385" i="11"/>
  <c r="D385" i="11"/>
  <c r="A386" i="11"/>
  <c r="C386" i="11"/>
  <c r="B386" i="11"/>
  <c r="D386" i="11"/>
  <c r="A387" i="11"/>
  <c r="C387" i="11"/>
  <c r="B387" i="11"/>
  <c r="D387" i="11"/>
  <c r="A388" i="11"/>
  <c r="C388" i="11"/>
  <c r="B388" i="11"/>
  <c r="D388" i="11"/>
  <c r="A389" i="11"/>
  <c r="C389" i="11"/>
  <c r="B389" i="11"/>
  <c r="D389" i="11"/>
  <c r="A390" i="11"/>
  <c r="C390" i="11"/>
  <c r="B390" i="11"/>
  <c r="D390" i="11"/>
  <c r="A391" i="11"/>
  <c r="C391" i="11"/>
  <c r="B391" i="11"/>
  <c r="D391" i="11"/>
  <c r="A392" i="11"/>
  <c r="C392" i="11"/>
  <c r="B392" i="11"/>
  <c r="D392" i="11"/>
  <c r="A393" i="11"/>
  <c r="C393" i="11"/>
  <c r="B393" i="11"/>
  <c r="D393" i="11"/>
  <c r="A394" i="11"/>
  <c r="C394" i="11"/>
  <c r="B394" i="11"/>
  <c r="D394" i="11"/>
  <c r="A395" i="11"/>
  <c r="C395" i="11"/>
  <c r="B395" i="11"/>
  <c r="D395" i="11"/>
  <c r="A396" i="11"/>
  <c r="C396" i="11"/>
  <c r="B396" i="11"/>
  <c r="D396" i="11"/>
  <c r="A397" i="11"/>
  <c r="C397" i="11"/>
  <c r="B397" i="11"/>
  <c r="D397" i="11"/>
  <c r="A398" i="11"/>
  <c r="C398" i="11"/>
  <c r="B398" i="11"/>
  <c r="D398" i="11"/>
  <c r="A399" i="11"/>
  <c r="C399" i="11"/>
  <c r="B399" i="11"/>
  <c r="D399" i="11"/>
  <c r="A400" i="11"/>
  <c r="C400" i="11"/>
  <c r="B400" i="11"/>
  <c r="D400" i="11"/>
  <c r="A401" i="11"/>
  <c r="C401" i="11"/>
  <c r="B401" i="11"/>
  <c r="D401" i="11"/>
  <c r="A402" i="11"/>
  <c r="C402" i="11"/>
  <c r="B402" i="11"/>
  <c r="D402" i="11"/>
  <c r="A403" i="11"/>
  <c r="C403" i="11"/>
  <c r="B403" i="11"/>
  <c r="D403" i="11"/>
  <c r="A404" i="11"/>
  <c r="C404" i="11"/>
  <c r="B404" i="11"/>
  <c r="D404" i="11"/>
  <c r="A405" i="11"/>
  <c r="C405" i="11"/>
  <c r="B405" i="11"/>
  <c r="D405" i="11"/>
  <c r="A406" i="11"/>
  <c r="C406" i="11"/>
  <c r="B406" i="11"/>
  <c r="D406" i="11"/>
  <c r="A407" i="11"/>
  <c r="C407" i="11"/>
  <c r="B407" i="11"/>
  <c r="D407" i="11"/>
  <c r="A408" i="11"/>
  <c r="C408" i="11"/>
  <c r="B408" i="11"/>
  <c r="D408" i="11"/>
  <c r="A409" i="11"/>
  <c r="C409" i="11"/>
  <c r="B409" i="11"/>
  <c r="D409" i="11"/>
  <c r="A410" i="11"/>
  <c r="C410" i="11"/>
  <c r="B410" i="11"/>
  <c r="D410" i="11"/>
  <c r="A411" i="11"/>
  <c r="C411" i="11"/>
  <c r="B411" i="11"/>
  <c r="D411" i="11"/>
  <c r="A412" i="11"/>
  <c r="C412" i="11"/>
  <c r="B412" i="11"/>
  <c r="D412" i="11"/>
  <c r="A413" i="11"/>
  <c r="C413" i="11"/>
  <c r="B413" i="11"/>
  <c r="D413" i="11"/>
  <c r="A414" i="11"/>
  <c r="C414" i="11"/>
  <c r="B414" i="11"/>
  <c r="D414" i="11"/>
  <c r="A415" i="11"/>
  <c r="C415" i="11"/>
  <c r="B415" i="11"/>
  <c r="D415" i="11"/>
  <c r="A416" i="11"/>
  <c r="C416" i="11"/>
  <c r="B416" i="11"/>
  <c r="D416" i="11"/>
  <c r="A417" i="11"/>
  <c r="C417" i="11"/>
  <c r="B417" i="11"/>
  <c r="D417" i="11"/>
  <c r="A418" i="11"/>
  <c r="C418" i="11"/>
  <c r="B418" i="11"/>
  <c r="D418" i="11"/>
  <c r="A419" i="11"/>
  <c r="C419" i="11"/>
  <c r="B419" i="11"/>
  <c r="D419" i="11"/>
  <c r="A420" i="11"/>
  <c r="C420" i="11"/>
  <c r="B420" i="11"/>
  <c r="D420" i="11"/>
  <c r="A421" i="11"/>
  <c r="C421" i="11"/>
  <c r="B421" i="11"/>
  <c r="D421" i="11"/>
  <c r="A422" i="11"/>
  <c r="C422" i="11"/>
  <c r="B422" i="11"/>
  <c r="D422" i="11"/>
  <c r="A423" i="11"/>
  <c r="C423" i="11"/>
  <c r="B423" i="11"/>
  <c r="D423" i="11"/>
  <c r="A424" i="11"/>
  <c r="C424" i="11"/>
  <c r="B424" i="11"/>
  <c r="D424" i="11"/>
  <c r="A425" i="11"/>
  <c r="C425" i="11"/>
  <c r="B425" i="11"/>
  <c r="D425" i="11"/>
  <c r="A426" i="11"/>
  <c r="C426" i="11"/>
  <c r="B426" i="11"/>
  <c r="D426" i="11"/>
  <c r="A427" i="11"/>
  <c r="C427" i="11"/>
  <c r="B427" i="11"/>
  <c r="D427" i="11"/>
  <c r="A428" i="11"/>
  <c r="C428" i="11"/>
  <c r="B428" i="11"/>
  <c r="D428" i="11"/>
  <c r="A429" i="11"/>
  <c r="C429" i="11"/>
  <c r="B429" i="11"/>
  <c r="D429" i="11"/>
  <c r="A430" i="11"/>
  <c r="C430" i="11"/>
  <c r="B430" i="11"/>
  <c r="D430" i="11"/>
  <c r="A431" i="11"/>
  <c r="C431" i="11"/>
  <c r="B431" i="11"/>
  <c r="D431" i="11"/>
  <c r="A432" i="11"/>
  <c r="C432" i="11"/>
  <c r="B432" i="11"/>
  <c r="D432" i="11"/>
  <c r="A433" i="11"/>
  <c r="C433" i="11"/>
  <c r="B433" i="11"/>
  <c r="D433" i="11"/>
  <c r="A434" i="11"/>
  <c r="C434" i="11"/>
  <c r="B434" i="11"/>
  <c r="D434" i="11"/>
  <c r="A435" i="11"/>
  <c r="C435" i="11"/>
  <c r="B435" i="11"/>
  <c r="D435" i="11"/>
  <c r="A436" i="11"/>
  <c r="C436" i="11"/>
  <c r="B436" i="11"/>
  <c r="D436" i="11"/>
  <c r="A437" i="11"/>
  <c r="C437" i="11"/>
  <c r="B437" i="11"/>
  <c r="D437" i="11"/>
  <c r="A438" i="11"/>
  <c r="C438" i="11"/>
  <c r="B438" i="11"/>
  <c r="D438" i="11"/>
  <c r="A439" i="11"/>
  <c r="C439" i="11"/>
  <c r="B439" i="11"/>
  <c r="D439" i="11"/>
  <c r="A440" i="11"/>
  <c r="C440" i="11"/>
  <c r="B440" i="11"/>
  <c r="D440" i="11"/>
  <c r="A441" i="11"/>
  <c r="C441" i="11"/>
  <c r="B441" i="11"/>
  <c r="D441" i="11"/>
  <c r="A442" i="11"/>
  <c r="C442" i="11"/>
  <c r="B442" i="11"/>
  <c r="D442" i="11"/>
  <c r="A443" i="11"/>
  <c r="C443" i="11"/>
  <c r="B443" i="11"/>
  <c r="D443" i="11"/>
  <c r="A444" i="11"/>
  <c r="C444" i="11"/>
  <c r="B444" i="11"/>
  <c r="D444" i="11"/>
  <c r="A445" i="11"/>
  <c r="C445" i="11"/>
  <c r="B445" i="11"/>
  <c r="D445" i="11"/>
  <c r="A446" i="11"/>
  <c r="C446" i="11"/>
  <c r="B446" i="11"/>
  <c r="D446" i="11"/>
  <c r="A447" i="11"/>
  <c r="C447" i="11"/>
  <c r="B447" i="11"/>
  <c r="D447" i="11"/>
  <c r="A448" i="11"/>
  <c r="C448" i="11"/>
  <c r="B448" i="11"/>
  <c r="D448" i="11"/>
  <c r="A449" i="11"/>
  <c r="C449" i="11"/>
  <c r="B449" i="11"/>
  <c r="D449" i="11"/>
  <c r="A450" i="11"/>
  <c r="C450" i="11"/>
  <c r="B450" i="11"/>
  <c r="D450" i="11"/>
  <c r="A451" i="11"/>
  <c r="C451" i="11"/>
  <c r="B451" i="11"/>
  <c r="D451" i="11"/>
  <c r="A452" i="11"/>
  <c r="C452" i="11"/>
  <c r="B452" i="11"/>
  <c r="D452" i="11"/>
  <c r="A453" i="11"/>
  <c r="C453" i="11"/>
  <c r="B453" i="11"/>
  <c r="D453" i="11"/>
  <c r="A454" i="11"/>
  <c r="C454" i="11"/>
  <c r="B454" i="11"/>
  <c r="D454" i="11"/>
  <c r="A455" i="11"/>
  <c r="C455" i="11"/>
  <c r="B455" i="11"/>
  <c r="D455" i="11"/>
  <c r="A456" i="11"/>
  <c r="C456" i="11"/>
  <c r="B456" i="11"/>
  <c r="D456" i="11"/>
  <c r="A457" i="11"/>
  <c r="C457" i="11"/>
  <c r="B457" i="11"/>
  <c r="D457" i="11"/>
  <c r="A458" i="11"/>
  <c r="C458" i="11"/>
  <c r="B458" i="11"/>
  <c r="D458" i="11"/>
  <c r="A459" i="11"/>
  <c r="C459" i="11"/>
  <c r="B459" i="11"/>
  <c r="D459" i="11"/>
  <c r="A460" i="11"/>
  <c r="C460" i="11"/>
  <c r="B460" i="11"/>
  <c r="D460" i="11"/>
  <c r="A461" i="11"/>
  <c r="C461" i="11"/>
  <c r="B461" i="11"/>
  <c r="D461" i="11"/>
  <c r="A462" i="11"/>
  <c r="C462" i="11"/>
  <c r="B462" i="11"/>
  <c r="D462" i="11"/>
  <c r="A463" i="11"/>
  <c r="C463" i="11"/>
  <c r="B463" i="11"/>
  <c r="D463" i="11"/>
  <c r="A464" i="11"/>
  <c r="C464" i="11"/>
  <c r="B464" i="11"/>
  <c r="D464" i="11"/>
  <c r="A465" i="11"/>
  <c r="C465" i="11"/>
  <c r="B465" i="11"/>
  <c r="D465" i="11"/>
  <c r="A466" i="11"/>
  <c r="C466" i="11"/>
  <c r="B466" i="11"/>
  <c r="D466" i="11"/>
  <c r="A467" i="11"/>
  <c r="C467" i="11"/>
  <c r="B467" i="11"/>
  <c r="D467" i="11"/>
  <c r="A468" i="11"/>
  <c r="C468" i="11"/>
  <c r="B468" i="11"/>
  <c r="D468" i="11"/>
  <c r="A469" i="11"/>
  <c r="C469" i="11"/>
  <c r="B469" i="11"/>
  <c r="D469" i="11"/>
  <c r="A470" i="11"/>
  <c r="C470" i="11"/>
  <c r="B470" i="11"/>
  <c r="D470" i="11"/>
  <c r="A471" i="11"/>
  <c r="C471" i="11"/>
  <c r="B471" i="11"/>
  <c r="D471" i="11"/>
  <c r="A472" i="11"/>
  <c r="C472" i="11"/>
  <c r="B472" i="11"/>
  <c r="D472" i="11"/>
  <c r="A473" i="11"/>
  <c r="C473" i="11"/>
  <c r="B473" i="11"/>
  <c r="D473" i="11"/>
  <c r="A474" i="11"/>
  <c r="C474" i="11"/>
  <c r="B474" i="11"/>
  <c r="D474" i="11"/>
  <c r="A475" i="11"/>
  <c r="C475" i="11"/>
  <c r="B475" i="11"/>
  <c r="D475" i="11"/>
  <c r="A476" i="11"/>
  <c r="C476" i="11"/>
  <c r="B476" i="11"/>
  <c r="D476" i="11"/>
  <c r="A477" i="11"/>
  <c r="C477" i="11"/>
  <c r="B477" i="11"/>
  <c r="D477" i="11"/>
  <c r="A478" i="11"/>
  <c r="C478" i="11"/>
  <c r="B478" i="11"/>
  <c r="D478" i="11"/>
  <c r="A479" i="11"/>
  <c r="C479" i="11"/>
  <c r="B479" i="11"/>
  <c r="D479" i="11"/>
  <c r="A480" i="11"/>
  <c r="C480" i="11"/>
  <c r="B480" i="11"/>
  <c r="D480" i="11"/>
  <c r="A481" i="11"/>
  <c r="C481" i="11"/>
  <c r="B481" i="11"/>
  <c r="D481" i="11"/>
  <c r="A482" i="11"/>
  <c r="C482" i="11"/>
  <c r="B482" i="11"/>
  <c r="D482" i="11"/>
  <c r="A483" i="11"/>
  <c r="C483" i="11"/>
  <c r="B483" i="11"/>
  <c r="D483" i="11"/>
  <c r="A484" i="11"/>
  <c r="C484" i="11"/>
  <c r="B484" i="11"/>
  <c r="D484" i="11"/>
  <c r="A485" i="11"/>
  <c r="C485" i="11"/>
  <c r="B485" i="11"/>
  <c r="D485" i="11"/>
  <c r="A486" i="11"/>
  <c r="C486" i="11"/>
  <c r="B486" i="11"/>
  <c r="D486" i="11"/>
  <c r="A487" i="11"/>
  <c r="C487" i="11"/>
  <c r="B487" i="11"/>
  <c r="D487" i="11"/>
  <c r="A488" i="11"/>
  <c r="C488" i="11"/>
  <c r="B488" i="11"/>
  <c r="D488" i="11"/>
  <c r="A489" i="11"/>
  <c r="C489" i="11"/>
  <c r="B489" i="11"/>
  <c r="D489" i="11"/>
  <c r="A490" i="11"/>
  <c r="C490" i="11"/>
  <c r="B490" i="11"/>
  <c r="D490" i="11"/>
  <c r="A491" i="11"/>
  <c r="C491" i="11"/>
  <c r="B491" i="11"/>
  <c r="D491" i="11"/>
  <c r="A492" i="11"/>
  <c r="C492" i="11"/>
  <c r="B492" i="11"/>
  <c r="D492" i="11"/>
  <c r="A493" i="11"/>
  <c r="C493" i="11"/>
  <c r="B493" i="11"/>
  <c r="D493" i="11"/>
  <c r="A494" i="11"/>
  <c r="C494" i="11"/>
  <c r="B494" i="11"/>
  <c r="D494" i="11"/>
  <c r="A495" i="11"/>
  <c r="C495" i="11"/>
  <c r="B495" i="11"/>
  <c r="D495" i="11"/>
  <c r="A496" i="11"/>
  <c r="C496" i="11"/>
  <c r="B496" i="11"/>
  <c r="D496" i="11"/>
  <c r="A497" i="11"/>
  <c r="C497" i="11"/>
  <c r="B497" i="11"/>
  <c r="D497" i="11"/>
  <c r="A498" i="11"/>
  <c r="C498" i="11"/>
  <c r="B498" i="11"/>
  <c r="D498" i="11"/>
  <c r="A499" i="11"/>
  <c r="C499" i="11"/>
  <c r="B499" i="11"/>
  <c r="D499" i="11"/>
  <c r="A500" i="11"/>
  <c r="B500" i="11"/>
  <c r="D500" i="11"/>
  <c r="C500" i="11"/>
  <c r="A501" i="11"/>
  <c r="B501" i="11"/>
  <c r="D501" i="11"/>
  <c r="C501" i="11"/>
  <c r="A502" i="11"/>
  <c r="B502" i="11"/>
  <c r="D502" i="11"/>
  <c r="C502" i="11"/>
  <c r="A503" i="11"/>
  <c r="B503" i="11"/>
  <c r="D503" i="11"/>
  <c r="C503" i="11"/>
  <c r="A504" i="11"/>
  <c r="C504" i="11"/>
  <c r="B504" i="11"/>
  <c r="D504" i="11"/>
  <c r="A505" i="11"/>
  <c r="B505" i="11"/>
  <c r="D505" i="11"/>
  <c r="C505" i="11"/>
  <c r="A506" i="11"/>
  <c r="C506" i="11"/>
  <c r="B506" i="11"/>
  <c r="D506" i="11"/>
  <c r="A507" i="11"/>
  <c r="C507" i="11"/>
  <c r="B507" i="11"/>
  <c r="D507" i="11"/>
  <c r="A508" i="11"/>
  <c r="C508" i="11"/>
  <c r="B508" i="11"/>
  <c r="D508" i="11"/>
  <c r="A509" i="11"/>
  <c r="B509" i="11"/>
  <c r="D509" i="11"/>
  <c r="C509" i="11"/>
  <c r="A510" i="11"/>
  <c r="C510" i="11"/>
  <c r="B510" i="11"/>
  <c r="D510" i="11"/>
  <c r="A511" i="11"/>
  <c r="C511" i="11"/>
  <c r="B511" i="11"/>
  <c r="D511" i="11"/>
  <c r="A512" i="11"/>
  <c r="C512" i="11"/>
  <c r="B512" i="11"/>
  <c r="D512" i="11"/>
  <c r="A513" i="11"/>
  <c r="C513" i="11"/>
  <c r="B513" i="11"/>
  <c r="D513" i="11"/>
  <c r="A514" i="11"/>
  <c r="C514" i="11"/>
  <c r="B514" i="11"/>
  <c r="D514" i="11"/>
  <c r="A515" i="11"/>
  <c r="C515" i="11"/>
  <c r="B515" i="11"/>
  <c r="D515" i="11"/>
  <c r="A516" i="11"/>
  <c r="B516" i="11"/>
  <c r="D516" i="11"/>
  <c r="C516" i="11"/>
  <c r="A517" i="11"/>
  <c r="C517" i="11"/>
  <c r="B517" i="11"/>
  <c r="D517" i="11"/>
  <c r="A518" i="11"/>
  <c r="B518" i="11"/>
  <c r="D518" i="11"/>
  <c r="C518" i="11"/>
  <c r="A519" i="11"/>
  <c r="B519" i="11"/>
  <c r="D519" i="11"/>
  <c r="C519" i="11"/>
  <c r="A520" i="11"/>
  <c r="B520" i="11"/>
  <c r="D520" i="11"/>
  <c r="C520" i="11"/>
  <c r="A521" i="11"/>
  <c r="C521" i="11"/>
  <c r="B521" i="11"/>
  <c r="D521" i="11"/>
  <c r="A522" i="11"/>
  <c r="C522" i="11"/>
  <c r="B522" i="11"/>
  <c r="D522" i="11"/>
  <c r="A523" i="11"/>
  <c r="C523" i="11"/>
  <c r="B523" i="11"/>
  <c r="D523" i="11"/>
  <c r="A524" i="11"/>
  <c r="C524" i="11"/>
  <c r="B524" i="11"/>
  <c r="D524" i="11"/>
  <c r="A525" i="11"/>
  <c r="C525" i="11"/>
  <c r="B525" i="11"/>
  <c r="D525" i="11"/>
  <c r="A526" i="11"/>
  <c r="C526" i="11"/>
  <c r="B526" i="11"/>
  <c r="D526" i="11"/>
  <c r="A527" i="11"/>
  <c r="C527" i="11"/>
  <c r="B527" i="11"/>
  <c r="D527" i="11"/>
  <c r="A528" i="11"/>
  <c r="C528" i="11"/>
  <c r="B528" i="11"/>
  <c r="D528" i="11"/>
  <c r="A529" i="11"/>
  <c r="B529" i="11"/>
  <c r="D529" i="11"/>
  <c r="C529" i="11"/>
  <c r="A530" i="11"/>
  <c r="C530" i="11"/>
  <c r="B530" i="11"/>
  <c r="D530" i="11"/>
  <c r="A531" i="11"/>
  <c r="C531" i="11"/>
  <c r="B531" i="11"/>
  <c r="D531" i="11"/>
  <c r="A532" i="11"/>
  <c r="C532" i="11"/>
  <c r="B532" i="11"/>
  <c r="D532" i="11"/>
  <c r="A533" i="11"/>
  <c r="B533" i="11"/>
  <c r="D533" i="11"/>
  <c r="C533" i="11"/>
  <c r="A534" i="11"/>
  <c r="B534" i="11"/>
  <c r="D534" i="11"/>
  <c r="C534" i="11"/>
  <c r="A535" i="11"/>
  <c r="B535" i="11"/>
  <c r="D535" i="11"/>
  <c r="C535" i="11"/>
  <c r="A536" i="11"/>
  <c r="B536" i="11"/>
  <c r="D536" i="11"/>
  <c r="C536" i="11"/>
  <c r="A537" i="11"/>
  <c r="C537" i="11"/>
  <c r="B537" i="11"/>
  <c r="D537" i="11"/>
  <c r="A538" i="11"/>
  <c r="C538" i="11"/>
  <c r="B538" i="11"/>
  <c r="D538" i="11"/>
  <c r="A539" i="11"/>
  <c r="C539" i="11"/>
  <c r="B539" i="11"/>
  <c r="D539" i="11"/>
  <c r="A540" i="11"/>
  <c r="C540" i="11"/>
  <c r="B540" i="11"/>
  <c r="D540" i="11"/>
  <c r="A541" i="11"/>
  <c r="C541" i="11"/>
  <c r="B541" i="11"/>
  <c r="D541" i="11"/>
  <c r="A542" i="11"/>
  <c r="C542" i="11"/>
  <c r="B542" i="11"/>
  <c r="D542" i="11"/>
  <c r="A543" i="11"/>
  <c r="B543" i="11"/>
  <c r="D543" i="11"/>
  <c r="C543" i="11"/>
  <c r="A544" i="11"/>
  <c r="B544" i="11"/>
  <c r="D544" i="11"/>
  <c r="C544" i="11"/>
  <c r="A545" i="11"/>
  <c r="B545" i="11"/>
  <c r="D545" i="11"/>
  <c r="C545" i="11"/>
  <c r="A546" i="11"/>
  <c r="B546" i="11"/>
  <c r="D546" i="11"/>
  <c r="C546" i="11"/>
  <c r="A547" i="11"/>
  <c r="B547" i="11"/>
  <c r="D547" i="11"/>
  <c r="C547" i="11"/>
  <c r="A548" i="11"/>
  <c r="B548" i="11"/>
  <c r="D548" i="11"/>
  <c r="C548" i="11"/>
  <c r="A549" i="11"/>
  <c r="B549" i="11"/>
  <c r="D549" i="11"/>
  <c r="C549" i="11"/>
  <c r="A550" i="11"/>
  <c r="B550" i="11"/>
  <c r="D550" i="11"/>
  <c r="C550" i="11"/>
  <c r="A551" i="11"/>
  <c r="B551" i="11"/>
  <c r="D551" i="11"/>
  <c r="C551" i="11"/>
  <c r="A552" i="11"/>
  <c r="B552" i="11"/>
  <c r="D552" i="11"/>
  <c r="C552" i="11"/>
  <c r="A553" i="11"/>
  <c r="B553" i="11"/>
  <c r="D553" i="11"/>
  <c r="C553" i="11"/>
  <c r="A554" i="11"/>
  <c r="B554" i="11"/>
  <c r="D554" i="11"/>
  <c r="C554" i="11"/>
  <c r="A555" i="11"/>
  <c r="B555" i="11"/>
  <c r="D555" i="11"/>
  <c r="C555" i="11"/>
  <c r="A556" i="11"/>
  <c r="B556" i="11"/>
  <c r="D556" i="11"/>
  <c r="C556" i="11"/>
  <c r="A557" i="11"/>
  <c r="B557" i="11"/>
  <c r="D557" i="11"/>
  <c r="C557" i="11"/>
  <c r="A558" i="11"/>
  <c r="C558" i="11"/>
  <c r="B558" i="11"/>
  <c r="D558" i="11"/>
  <c r="A559" i="11"/>
  <c r="C559" i="11"/>
  <c r="B559" i="11"/>
  <c r="D559" i="11"/>
  <c r="A560" i="11"/>
  <c r="B560" i="11"/>
  <c r="D560" i="11"/>
  <c r="C560" i="11"/>
  <c r="A561" i="11"/>
  <c r="B561" i="11"/>
  <c r="D561" i="11"/>
  <c r="C561" i="11"/>
  <c r="A562" i="11"/>
  <c r="B562" i="11"/>
  <c r="D562" i="11"/>
  <c r="C562" i="11"/>
  <c r="A563" i="11"/>
  <c r="C563" i="11"/>
  <c r="B563" i="11"/>
  <c r="D563" i="11"/>
  <c r="A564" i="11"/>
  <c r="C564" i="11"/>
  <c r="B564" i="11"/>
  <c r="D564" i="11"/>
  <c r="A565" i="11"/>
  <c r="C565" i="11"/>
  <c r="B565" i="11"/>
  <c r="D565" i="11"/>
  <c r="A566" i="11"/>
  <c r="C566" i="11"/>
  <c r="B566" i="11"/>
  <c r="D566" i="11"/>
  <c r="A567" i="11"/>
  <c r="C567" i="11"/>
  <c r="B567" i="11"/>
  <c r="D567" i="11"/>
  <c r="A568" i="11"/>
  <c r="B568" i="11"/>
  <c r="D568" i="11"/>
  <c r="C568" i="11"/>
  <c r="A569" i="11"/>
  <c r="B569" i="11"/>
  <c r="D569" i="11"/>
  <c r="C569" i="11"/>
  <c r="A570" i="11"/>
  <c r="B570" i="11"/>
  <c r="D570" i="11"/>
  <c r="C570" i="11"/>
  <c r="A571" i="11"/>
  <c r="B571" i="11"/>
  <c r="D571" i="11"/>
  <c r="C571" i="11"/>
  <c r="A572" i="11"/>
  <c r="B572" i="11"/>
  <c r="D572" i="11"/>
  <c r="C572" i="11"/>
  <c r="A573" i="11"/>
  <c r="B573" i="11"/>
  <c r="D573" i="11"/>
  <c r="C573" i="11"/>
  <c r="A574" i="11"/>
  <c r="B574" i="11"/>
  <c r="D574" i="11"/>
  <c r="C574" i="11"/>
  <c r="A575" i="11"/>
  <c r="B575" i="11"/>
  <c r="D575" i="11"/>
  <c r="C575" i="11"/>
  <c r="A576" i="11"/>
  <c r="C576" i="11"/>
  <c r="B576" i="11"/>
  <c r="D576" i="11"/>
  <c r="A577" i="11"/>
  <c r="B577" i="11"/>
  <c r="D577" i="11"/>
  <c r="C577" i="11"/>
  <c r="A578" i="11"/>
  <c r="C578" i="11"/>
  <c r="B578" i="11"/>
  <c r="D578" i="11"/>
  <c r="A579" i="11"/>
  <c r="B579" i="11"/>
  <c r="D579" i="11"/>
  <c r="C579" i="11"/>
  <c r="A580" i="11"/>
  <c r="B580" i="11"/>
  <c r="D580" i="11"/>
  <c r="C580" i="11"/>
  <c r="A581" i="11"/>
  <c r="B581" i="11"/>
  <c r="D581" i="11"/>
  <c r="C581" i="11"/>
  <c r="A582" i="11"/>
  <c r="B582" i="11"/>
  <c r="D582" i="11"/>
  <c r="C582" i="11"/>
  <c r="A583" i="11"/>
  <c r="C583" i="11"/>
  <c r="B583" i="11"/>
  <c r="D583" i="11"/>
  <c r="A584" i="11"/>
  <c r="B584" i="11"/>
  <c r="D584" i="11"/>
  <c r="C584" i="11"/>
  <c r="A585" i="11"/>
  <c r="C585" i="11"/>
  <c r="B585" i="11"/>
  <c r="D585" i="11"/>
  <c r="A586" i="11"/>
  <c r="B586" i="11"/>
  <c r="D586" i="11"/>
  <c r="C586" i="11"/>
  <c r="A587" i="11"/>
  <c r="C587" i="11"/>
  <c r="B587" i="11"/>
  <c r="D587" i="11"/>
  <c r="A588" i="11"/>
  <c r="B588" i="11"/>
  <c r="D588" i="11"/>
  <c r="C588" i="11"/>
  <c r="A589" i="11"/>
  <c r="C589" i="11"/>
  <c r="B589" i="11"/>
  <c r="D589" i="11"/>
  <c r="A590" i="11"/>
  <c r="B590" i="11"/>
  <c r="D590" i="11"/>
  <c r="C590" i="11"/>
  <c r="A591" i="11"/>
  <c r="B591" i="11"/>
  <c r="D591" i="11"/>
  <c r="C591" i="11"/>
  <c r="A592" i="11"/>
  <c r="B592" i="11"/>
  <c r="D592" i="11"/>
  <c r="C592" i="11"/>
  <c r="A593" i="11"/>
  <c r="B593" i="11"/>
  <c r="D593" i="11"/>
  <c r="C593" i="11"/>
  <c r="A594" i="11"/>
  <c r="C594" i="11"/>
  <c r="B594" i="11"/>
  <c r="D594" i="11"/>
  <c r="A595" i="11"/>
  <c r="C595" i="11"/>
  <c r="B595" i="11"/>
  <c r="D595" i="11"/>
  <c r="A596" i="11"/>
  <c r="B596" i="11"/>
  <c r="D596" i="11"/>
  <c r="C596" i="11"/>
  <c r="A597" i="11"/>
  <c r="B597" i="11"/>
  <c r="D597" i="11"/>
  <c r="C597" i="11"/>
  <c r="A598" i="11"/>
  <c r="B598" i="11"/>
  <c r="D598" i="11"/>
  <c r="C598" i="11"/>
  <c r="A599" i="11"/>
  <c r="B599" i="11"/>
  <c r="D599" i="11"/>
  <c r="C599" i="11"/>
  <c r="A600" i="11"/>
  <c r="B600" i="11"/>
  <c r="D600" i="11"/>
  <c r="C600" i="11"/>
  <c r="A601" i="11"/>
  <c r="B601" i="11"/>
  <c r="D601" i="11"/>
  <c r="C601" i="11"/>
  <c r="A602" i="11"/>
  <c r="B602" i="11"/>
  <c r="D602" i="11"/>
  <c r="C602" i="11"/>
  <c r="A603" i="11"/>
  <c r="B603" i="11"/>
  <c r="D603" i="11"/>
  <c r="C603" i="11"/>
  <c r="A604" i="11"/>
  <c r="C604" i="11"/>
  <c r="B604" i="11"/>
  <c r="D604" i="11"/>
  <c r="A605" i="11"/>
  <c r="C605" i="11"/>
  <c r="B605" i="11"/>
  <c r="D605" i="11"/>
  <c r="A606" i="11"/>
  <c r="B606" i="11"/>
  <c r="D606" i="11"/>
  <c r="C606" i="11"/>
  <c r="A607" i="11"/>
  <c r="B607" i="11"/>
  <c r="D607" i="11"/>
  <c r="C607" i="11"/>
  <c r="A608" i="11"/>
  <c r="C608" i="11"/>
  <c r="B608" i="11"/>
  <c r="D608" i="11"/>
  <c r="A609" i="11"/>
  <c r="C609" i="11"/>
  <c r="B609" i="11"/>
  <c r="D609" i="11"/>
  <c r="A610" i="11"/>
  <c r="B610" i="11"/>
  <c r="D610" i="11"/>
  <c r="C610" i="11"/>
  <c r="A611" i="11"/>
  <c r="C611" i="11"/>
  <c r="B611" i="11"/>
  <c r="D611" i="11"/>
  <c r="A612" i="11"/>
  <c r="C612" i="11"/>
  <c r="B612" i="11"/>
  <c r="D612" i="11"/>
  <c r="A613" i="11"/>
  <c r="C613" i="11"/>
  <c r="B613" i="11"/>
  <c r="D613" i="11"/>
  <c r="A614" i="11"/>
  <c r="B614" i="11"/>
  <c r="D614" i="11"/>
  <c r="C614" i="11"/>
  <c r="A615" i="11"/>
  <c r="B615" i="11"/>
  <c r="D615" i="11"/>
  <c r="C615" i="11"/>
  <c r="A616" i="11"/>
  <c r="C616" i="11"/>
  <c r="B616" i="11"/>
  <c r="D616" i="11"/>
  <c r="A617" i="11"/>
  <c r="C617" i="11"/>
  <c r="B617" i="11"/>
  <c r="D617" i="11"/>
  <c r="A618" i="11"/>
  <c r="B618" i="11"/>
  <c r="D618" i="11"/>
  <c r="C618" i="11"/>
  <c r="A619" i="11"/>
  <c r="B619" i="11"/>
  <c r="D619" i="11"/>
  <c r="C619" i="11"/>
  <c r="A620" i="11"/>
  <c r="C620" i="11"/>
  <c r="B620" i="11"/>
  <c r="D620" i="11"/>
  <c r="A621" i="11"/>
  <c r="C621" i="11"/>
  <c r="B621" i="11"/>
  <c r="D621" i="11"/>
  <c r="A622" i="11"/>
  <c r="B622" i="11"/>
  <c r="D622" i="11"/>
  <c r="C622" i="11"/>
  <c r="A623" i="11"/>
  <c r="C623" i="11"/>
  <c r="B623" i="11"/>
  <c r="D623" i="11"/>
  <c r="A624" i="11"/>
  <c r="B624" i="11"/>
  <c r="D624" i="11"/>
  <c r="C624" i="11"/>
  <c r="A625" i="11"/>
  <c r="B625" i="11"/>
  <c r="D625" i="11"/>
  <c r="C625" i="11"/>
  <c r="A626" i="11"/>
  <c r="B626" i="11"/>
  <c r="D626" i="11"/>
  <c r="C626" i="11"/>
  <c r="A627" i="11"/>
  <c r="C627" i="11"/>
  <c r="B627" i="11"/>
  <c r="D627" i="11"/>
  <c r="A628" i="11"/>
  <c r="B628" i="11"/>
  <c r="D628" i="11"/>
  <c r="C628" i="11"/>
  <c r="A629" i="11"/>
  <c r="C629" i="11"/>
  <c r="B629" i="11"/>
  <c r="D629" i="11"/>
  <c r="A630" i="11"/>
  <c r="B630" i="11"/>
  <c r="D630" i="11"/>
  <c r="C630" i="11"/>
  <c r="A631" i="11"/>
  <c r="C631" i="11"/>
  <c r="B631" i="11"/>
  <c r="D631" i="11"/>
  <c r="A632" i="11"/>
  <c r="B632" i="11"/>
  <c r="D632" i="11"/>
  <c r="C632" i="11"/>
  <c r="A633" i="11"/>
  <c r="B633" i="11"/>
  <c r="D633" i="11"/>
  <c r="C633" i="11"/>
  <c r="A634" i="11"/>
  <c r="B634" i="11"/>
  <c r="D634" i="11"/>
  <c r="C634" i="11"/>
  <c r="A635" i="11"/>
  <c r="B635" i="11"/>
  <c r="D635" i="11"/>
  <c r="C635" i="11"/>
  <c r="A636" i="11"/>
  <c r="B636" i="11"/>
  <c r="D636" i="11"/>
  <c r="C636" i="11"/>
  <c r="A637" i="11"/>
  <c r="B637" i="11"/>
  <c r="D637" i="11"/>
  <c r="C637" i="11"/>
  <c r="A638" i="11"/>
  <c r="B638" i="11"/>
  <c r="D638" i="11"/>
  <c r="C638" i="11"/>
  <c r="A639" i="11"/>
  <c r="B639" i="11"/>
  <c r="D639" i="11"/>
  <c r="C639" i="11"/>
  <c r="A640" i="11"/>
  <c r="C640" i="11"/>
  <c r="B640" i="11"/>
  <c r="D640" i="11"/>
  <c r="A641" i="11"/>
  <c r="C641" i="11"/>
  <c r="B641" i="11"/>
  <c r="D641" i="11"/>
  <c r="A642" i="11"/>
  <c r="C642" i="11"/>
  <c r="B642" i="11"/>
  <c r="D642" i="11"/>
  <c r="A643" i="11"/>
  <c r="C643" i="11"/>
  <c r="B643" i="11"/>
  <c r="D643" i="11"/>
  <c r="A644" i="11"/>
  <c r="C644" i="11"/>
  <c r="B644" i="11"/>
  <c r="D644" i="11"/>
  <c r="A645" i="11"/>
  <c r="C645" i="11"/>
  <c r="B645" i="11"/>
  <c r="D645" i="11"/>
  <c r="A646" i="11"/>
  <c r="C646" i="11"/>
  <c r="B646" i="11"/>
  <c r="D646" i="11"/>
  <c r="A647" i="11"/>
  <c r="B647" i="11"/>
  <c r="D647" i="11"/>
  <c r="C647" i="11"/>
  <c r="A648" i="11"/>
  <c r="C648" i="11"/>
  <c r="B648" i="11"/>
  <c r="D648" i="11"/>
  <c r="A649" i="11"/>
  <c r="B649" i="11"/>
  <c r="D649" i="11"/>
  <c r="C649" i="11"/>
  <c r="A650" i="11"/>
  <c r="B650" i="11"/>
  <c r="D650" i="11"/>
  <c r="C650" i="11"/>
  <c r="A651" i="11"/>
  <c r="B651" i="11"/>
  <c r="D651" i="11"/>
  <c r="C651" i="11"/>
  <c r="A652" i="11"/>
  <c r="B652" i="11"/>
  <c r="D652" i="11"/>
  <c r="C652" i="11"/>
  <c r="A653" i="11"/>
  <c r="B653" i="11"/>
  <c r="D653" i="11"/>
  <c r="C653" i="11"/>
  <c r="A654" i="11"/>
  <c r="B654" i="11"/>
  <c r="D654" i="11"/>
  <c r="C654" i="11"/>
  <c r="A655" i="11"/>
  <c r="B655" i="11"/>
  <c r="D655" i="11"/>
  <c r="C655" i="11"/>
  <c r="A656" i="11"/>
  <c r="B656" i="11"/>
  <c r="D656" i="11"/>
  <c r="C656" i="11"/>
  <c r="A657" i="11"/>
  <c r="C657" i="11"/>
  <c r="B657" i="11"/>
  <c r="D657" i="11"/>
  <c r="A658" i="11"/>
  <c r="C658" i="11"/>
  <c r="B658" i="11"/>
  <c r="D658" i="11"/>
  <c r="A659" i="11"/>
  <c r="C659" i="11"/>
  <c r="B659" i="11"/>
  <c r="D659" i="11"/>
  <c r="A660" i="11"/>
  <c r="C660" i="11"/>
  <c r="B660" i="11"/>
  <c r="D660" i="11"/>
  <c r="A661" i="11"/>
  <c r="C661" i="11"/>
  <c r="B661" i="11"/>
  <c r="D661" i="11"/>
  <c r="A662" i="11"/>
  <c r="C662" i="11"/>
  <c r="B662" i="11"/>
  <c r="D662" i="11"/>
  <c r="A663" i="11"/>
  <c r="B663" i="11"/>
  <c r="D663" i="11"/>
  <c r="C663" i="11"/>
  <c r="A664" i="11"/>
  <c r="B664" i="11"/>
  <c r="D664" i="11"/>
  <c r="C664" i="11"/>
  <c r="A665" i="11"/>
  <c r="B665" i="11"/>
  <c r="D665" i="11"/>
  <c r="C665" i="11"/>
  <c r="A666" i="11"/>
  <c r="C666" i="11"/>
  <c r="B666" i="11"/>
  <c r="D666" i="11"/>
  <c r="A667" i="11"/>
  <c r="C667" i="11"/>
  <c r="B667" i="11"/>
  <c r="D667" i="11"/>
  <c r="A668" i="11"/>
  <c r="C668" i="11"/>
  <c r="B668" i="11"/>
  <c r="D668" i="11"/>
  <c r="A669" i="11"/>
  <c r="C669" i="11"/>
  <c r="B669" i="11"/>
  <c r="D669" i="11"/>
  <c r="A670" i="11"/>
  <c r="C670" i="11"/>
  <c r="B670" i="11"/>
  <c r="D670" i="11"/>
  <c r="A671" i="11"/>
  <c r="B671" i="11"/>
  <c r="D671" i="11"/>
  <c r="C671" i="11"/>
  <c r="A672" i="11"/>
  <c r="B672" i="11"/>
  <c r="D672" i="11"/>
  <c r="C672" i="11"/>
  <c r="A673" i="11"/>
  <c r="B673" i="11"/>
  <c r="D673" i="11"/>
  <c r="C673" i="11"/>
  <c r="A674" i="11"/>
  <c r="B674" i="11"/>
  <c r="D674" i="11"/>
  <c r="C674" i="11"/>
  <c r="A675" i="11"/>
  <c r="C675" i="11"/>
  <c r="B675" i="11"/>
  <c r="D675" i="11"/>
  <c r="A676" i="11"/>
  <c r="B676" i="11"/>
  <c r="D676" i="11"/>
  <c r="C676" i="11"/>
  <c r="A677" i="11"/>
  <c r="B677" i="11"/>
  <c r="D677" i="11"/>
  <c r="C677" i="11"/>
  <c r="A678" i="11"/>
  <c r="B678" i="11"/>
  <c r="D678" i="11"/>
  <c r="C678" i="11"/>
  <c r="A679" i="11"/>
  <c r="B679" i="11"/>
  <c r="D679" i="11"/>
  <c r="C679" i="11"/>
  <c r="A680" i="11"/>
  <c r="C680" i="11"/>
  <c r="B680" i="11"/>
  <c r="D680" i="11"/>
  <c r="A681" i="11"/>
  <c r="C681" i="11"/>
  <c r="B681" i="11"/>
  <c r="D681" i="11"/>
  <c r="A682" i="11"/>
  <c r="B682" i="11"/>
  <c r="D682" i="11"/>
  <c r="C682" i="11"/>
  <c r="A683" i="11"/>
  <c r="B683" i="11"/>
  <c r="D683" i="11"/>
  <c r="C683" i="11"/>
  <c r="A684" i="11"/>
  <c r="B684" i="11"/>
  <c r="D684" i="11"/>
  <c r="C684" i="11"/>
  <c r="A685" i="11"/>
  <c r="B685" i="11"/>
  <c r="D685" i="11"/>
  <c r="C685" i="11"/>
  <c r="A686" i="11"/>
  <c r="B686" i="11"/>
  <c r="D686" i="11"/>
  <c r="C686" i="11"/>
  <c r="A687" i="11"/>
  <c r="B687" i="11"/>
  <c r="D687" i="11"/>
  <c r="C687" i="11"/>
  <c r="A688" i="11"/>
  <c r="B688" i="11"/>
  <c r="D688" i="11"/>
  <c r="C688" i="11"/>
  <c r="A689" i="11"/>
  <c r="B689" i="11"/>
  <c r="D689" i="11"/>
  <c r="C689" i="11"/>
  <c r="A690" i="11"/>
  <c r="B690" i="11"/>
  <c r="D690" i="11"/>
  <c r="C690" i="11"/>
  <c r="A691" i="11"/>
  <c r="C691" i="11"/>
  <c r="B691" i="11"/>
  <c r="D691" i="11"/>
  <c r="A692" i="11"/>
  <c r="C692" i="11"/>
  <c r="B692" i="11"/>
  <c r="D692" i="11"/>
  <c r="A693" i="11"/>
  <c r="C693" i="11"/>
  <c r="B693" i="11"/>
  <c r="D693" i="11"/>
  <c r="A694" i="11"/>
  <c r="C694" i="11"/>
  <c r="B694" i="11"/>
  <c r="D694" i="11"/>
  <c r="A695" i="11"/>
  <c r="C695" i="11"/>
  <c r="B695" i="11"/>
  <c r="D695" i="11"/>
  <c r="A696" i="11"/>
  <c r="B696" i="11"/>
  <c r="D696" i="11"/>
  <c r="C696" i="11"/>
  <c r="A697" i="11"/>
  <c r="C697" i="11"/>
  <c r="B697" i="11"/>
  <c r="D697" i="11"/>
  <c r="A698" i="11"/>
  <c r="C698" i="11"/>
  <c r="B698" i="11"/>
  <c r="D698" i="11"/>
  <c r="A699" i="11"/>
  <c r="B699" i="11"/>
  <c r="D699" i="11"/>
  <c r="C699" i="11"/>
  <c r="A700" i="11"/>
  <c r="C700" i="11"/>
  <c r="B700" i="11"/>
  <c r="D700" i="11"/>
  <c r="A701" i="11"/>
  <c r="C701" i="11"/>
  <c r="B701" i="11"/>
  <c r="D701" i="11"/>
  <c r="A702" i="11"/>
  <c r="C702" i="11"/>
  <c r="B702" i="11"/>
  <c r="D702" i="11"/>
  <c r="A703" i="11"/>
  <c r="C703" i="11"/>
  <c r="B703" i="11"/>
  <c r="D703" i="11"/>
  <c r="A704" i="11"/>
  <c r="C704" i="11"/>
  <c r="B704" i="11"/>
  <c r="D704" i="11"/>
  <c r="A705" i="11"/>
  <c r="C705" i="11"/>
  <c r="B705" i="11"/>
  <c r="D705" i="11"/>
  <c r="A706" i="11"/>
  <c r="C706" i="11"/>
  <c r="B706" i="11"/>
  <c r="D706" i="11"/>
  <c r="A707" i="11"/>
  <c r="C707" i="11"/>
  <c r="B707" i="11"/>
  <c r="D707" i="11"/>
  <c r="A708" i="11"/>
  <c r="C708" i="11"/>
  <c r="B708" i="11"/>
  <c r="D708" i="11"/>
  <c r="A709" i="11"/>
  <c r="B709" i="11"/>
  <c r="D709" i="11"/>
  <c r="C709" i="11"/>
  <c r="A710" i="11"/>
  <c r="B710" i="11"/>
  <c r="D710" i="11"/>
  <c r="C710" i="11"/>
  <c r="A711" i="11"/>
  <c r="C711" i="11"/>
  <c r="B711" i="11"/>
  <c r="D711" i="11"/>
  <c r="A712" i="11"/>
  <c r="B712" i="11"/>
  <c r="D712" i="11"/>
  <c r="C712" i="11"/>
  <c r="A713" i="11"/>
  <c r="C713" i="11"/>
  <c r="B713" i="11"/>
  <c r="D713" i="11"/>
  <c r="A714" i="11"/>
  <c r="B714" i="11"/>
  <c r="D714" i="11"/>
  <c r="C714" i="11"/>
  <c r="A715" i="11"/>
  <c r="B715" i="11"/>
  <c r="D715" i="11"/>
  <c r="C715" i="11"/>
  <c r="A716" i="11"/>
  <c r="B716" i="11"/>
  <c r="D716" i="11"/>
  <c r="C716" i="11"/>
  <c r="A717" i="11"/>
  <c r="C717" i="11"/>
  <c r="B717" i="11"/>
  <c r="D717" i="11"/>
  <c r="A718" i="11"/>
  <c r="C718" i="11"/>
  <c r="B718" i="11"/>
  <c r="D718" i="11"/>
  <c r="A719" i="11"/>
  <c r="B719" i="11"/>
  <c r="D719" i="11"/>
  <c r="C719" i="11"/>
  <c r="A720" i="11"/>
  <c r="B720" i="11"/>
  <c r="D720" i="11"/>
  <c r="C720" i="11"/>
  <c r="A721" i="11"/>
  <c r="B721" i="11"/>
  <c r="D721" i="11"/>
  <c r="C721" i="11"/>
  <c r="A722" i="11"/>
  <c r="B722" i="11"/>
  <c r="D722" i="11"/>
  <c r="C722" i="11"/>
  <c r="A723" i="11"/>
  <c r="B723" i="11"/>
  <c r="D723" i="11"/>
  <c r="C723" i="11"/>
  <c r="A724" i="11"/>
  <c r="C724" i="11"/>
  <c r="B724" i="11"/>
  <c r="D724" i="11"/>
  <c r="A725" i="11"/>
  <c r="B725" i="11"/>
  <c r="D725" i="11"/>
  <c r="C725" i="11"/>
  <c r="A726" i="11"/>
  <c r="C726" i="11"/>
  <c r="B726" i="11"/>
  <c r="D726" i="11"/>
  <c r="A727" i="11"/>
  <c r="B727" i="11"/>
  <c r="D727" i="11"/>
  <c r="C727" i="11"/>
  <c r="A728" i="11"/>
  <c r="B728" i="11"/>
  <c r="D728" i="11"/>
  <c r="C728" i="11"/>
  <c r="A729" i="11"/>
  <c r="B729" i="11"/>
  <c r="D729" i="11"/>
  <c r="C729" i="11"/>
  <c r="A730" i="11"/>
  <c r="B730" i="11"/>
  <c r="D730" i="11"/>
  <c r="C730" i="11"/>
  <c r="A731" i="11"/>
  <c r="C731" i="11"/>
  <c r="B731" i="11"/>
  <c r="D731" i="11"/>
  <c r="A732" i="11"/>
  <c r="C732" i="11"/>
  <c r="B732" i="11"/>
  <c r="D732" i="11"/>
  <c r="A733" i="11"/>
  <c r="C733" i="11"/>
  <c r="B733" i="11"/>
  <c r="D733" i="11"/>
  <c r="A734" i="11"/>
  <c r="B734" i="11"/>
  <c r="D734" i="11"/>
  <c r="C734" i="11"/>
  <c r="A735" i="11"/>
  <c r="B735" i="11"/>
  <c r="D735" i="11"/>
  <c r="C735" i="11"/>
  <c r="A736" i="11"/>
  <c r="B736" i="11"/>
  <c r="D736" i="11"/>
  <c r="C736" i="11"/>
  <c r="A737" i="11"/>
  <c r="B737" i="11"/>
  <c r="D737" i="11"/>
  <c r="C737" i="11"/>
  <c r="A738" i="11"/>
  <c r="C738" i="11"/>
  <c r="B738" i="11"/>
  <c r="D738" i="11"/>
  <c r="A739" i="11"/>
  <c r="C739" i="11"/>
  <c r="B739" i="11"/>
  <c r="D739" i="11"/>
  <c r="A740" i="11"/>
  <c r="C740" i="11"/>
  <c r="B740" i="11"/>
  <c r="D740" i="11"/>
  <c r="A741" i="11"/>
  <c r="C741" i="11"/>
  <c r="B741" i="11"/>
  <c r="D741" i="11"/>
  <c r="A742" i="11"/>
  <c r="C742" i="11"/>
  <c r="B742" i="11"/>
  <c r="D742" i="11"/>
  <c r="A743" i="11"/>
  <c r="C743" i="11"/>
  <c r="B743" i="11"/>
  <c r="D743" i="11"/>
  <c r="A744" i="11"/>
  <c r="C744" i="11"/>
  <c r="B744" i="11"/>
  <c r="D744" i="11"/>
  <c r="A745" i="11"/>
  <c r="C745" i="11"/>
  <c r="B745" i="11"/>
  <c r="D745" i="11"/>
  <c r="A746" i="11"/>
  <c r="C746" i="11"/>
  <c r="B746" i="11"/>
  <c r="D746" i="11"/>
  <c r="A747" i="11"/>
  <c r="C747" i="11"/>
  <c r="B747" i="11"/>
  <c r="D747" i="11"/>
  <c r="A748" i="11"/>
  <c r="C748" i="11"/>
  <c r="B748" i="11"/>
  <c r="D748" i="11"/>
  <c r="A749" i="11"/>
  <c r="C749" i="11"/>
  <c r="B749" i="11"/>
  <c r="D749" i="11"/>
  <c r="A750" i="11"/>
  <c r="C750" i="11"/>
  <c r="B750" i="11"/>
  <c r="D750" i="11"/>
  <c r="A751" i="11"/>
  <c r="C751" i="11"/>
  <c r="B751" i="11"/>
  <c r="D751" i="11"/>
  <c r="A752" i="11"/>
  <c r="C752" i="11"/>
  <c r="B752" i="11"/>
  <c r="D752" i="11"/>
  <c r="A753" i="11"/>
  <c r="C753" i="11"/>
  <c r="B753" i="11"/>
  <c r="D753" i="11"/>
  <c r="A754" i="11"/>
  <c r="C754" i="11"/>
  <c r="B754" i="11"/>
  <c r="D754" i="11"/>
  <c r="A755" i="11"/>
  <c r="C755" i="11"/>
  <c r="B755" i="11"/>
  <c r="D755" i="11"/>
  <c r="A756" i="11"/>
  <c r="C756" i="11"/>
  <c r="B756" i="11"/>
  <c r="D756" i="11"/>
  <c r="A757" i="11"/>
  <c r="C757" i="11"/>
  <c r="B757" i="11"/>
  <c r="D757" i="11"/>
  <c r="A758" i="11"/>
  <c r="C758" i="11"/>
  <c r="B758" i="11"/>
  <c r="D758" i="11"/>
  <c r="A759" i="11"/>
  <c r="C759" i="11"/>
  <c r="B759" i="11"/>
  <c r="D759" i="11"/>
  <c r="A760" i="11"/>
  <c r="C760" i="11"/>
  <c r="B760" i="11"/>
  <c r="D760" i="11"/>
  <c r="A761" i="11"/>
  <c r="C761" i="11"/>
  <c r="B761" i="11"/>
  <c r="D761" i="11"/>
  <c r="A762" i="11"/>
  <c r="C762" i="11"/>
  <c r="B762" i="11"/>
  <c r="D762" i="11"/>
  <c r="A763" i="11"/>
  <c r="C763" i="11"/>
  <c r="B763" i="11"/>
  <c r="D763" i="11"/>
  <c r="A764" i="11"/>
  <c r="C764" i="11"/>
  <c r="B764" i="11"/>
  <c r="D764" i="11"/>
  <c r="A765" i="11"/>
  <c r="C765" i="11"/>
  <c r="B765" i="11"/>
  <c r="D765" i="11"/>
  <c r="A766" i="11"/>
  <c r="C766" i="11"/>
  <c r="B766" i="11"/>
  <c r="D766" i="11"/>
  <c r="A767" i="11"/>
  <c r="C767" i="11"/>
  <c r="B767" i="11"/>
  <c r="D767" i="11"/>
  <c r="A768" i="11"/>
  <c r="C768" i="11"/>
  <c r="B768" i="11"/>
  <c r="D768" i="11"/>
  <c r="A769" i="11"/>
  <c r="C769" i="11"/>
  <c r="B769" i="11"/>
  <c r="D769" i="11"/>
  <c r="A770" i="11"/>
  <c r="C770" i="11"/>
  <c r="B770" i="11"/>
  <c r="D770" i="11"/>
  <c r="A771" i="11"/>
  <c r="C771" i="11"/>
  <c r="B771" i="11"/>
  <c r="D771" i="11"/>
  <c r="A772" i="11"/>
  <c r="C772" i="11"/>
  <c r="B772" i="11"/>
  <c r="D772" i="11"/>
  <c r="A773" i="11"/>
  <c r="C773" i="11"/>
  <c r="B773" i="11"/>
  <c r="D773" i="11"/>
  <c r="A774" i="11"/>
  <c r="C774" i="11"/>
  <c r="B774" i="11"/>
  <c r="D774" i="11"/>
  <c r="A775" i="11"/>
  <c r="C775" i="11"/>
  <c r="B775" i="11"/>
  <c r="D775" i="11"/>
  <c r="A776" i="11"/>
  <c r="C776" i="11"/>
  <c r="B776" i="11"/>
  <c r="D776" i="11"/>
  <c r="A777" i="11"/>
  <c r="C777" i="11"/>
  <c r="B777" i="11"/>
  <c r="D777" i="11"/>
  <c r="A778" i="11"/>
  <c r="C778" i="11"/>
  <c r="B778" i="11"/>
  <c r="D778" i="11"/>
  <c r="A779" i="11"/>
  <c r="C779" i="11"/>
  <c r="B779" i="11"/>
  <c r="D779" i="11"/>
  <c r="A780" i="11"/>
  <c r="C780" i="11"/>
  <c r="B780" i="11"/>
  <c r="D780" i="11"/>
  <c r="A781" i="11"/>
  <c r="C781" i="11"/>
  <c r="B781" i="11"/>
  <c r="D781" i="11"/>
  <c r="A782" i="11"/>
  <c r="C782" i="11"/>
  <c r="B782" i="11"/>
  <c r="D782" i="11"/>
  <c r="A783" i="11"/>
  <c r="C783" i="11"/>
  <c r="B783" i="11"/>
  <c r="D783" i="11"/>
  <c r="A784" i="11"/>
  <c r="C784" i="11"/>
  <c r="B784" i="11"/>
  <c r="D784" i="11"/>
  <c r="A785" i="11"/>
  <c r="C785" i="11"/>
  <c r="B785" i="11"/>
  <c r="D785" i="11"/>
  <c r="A786" i="11"/>
  <c r="C786" i="11"/>
  <c r="B786" i="11"/>
  <c r="D786" i="11"/>
  <c r="A787" i="11"/>
  <c r="B787" i="11"/>
  <c r="D787" i="11"/>
  <c r="C787" i="11"/>
  <c r="A788" i="11"/>
  <c r="C788" i="11"/>
  <c r="B788" i="11"/>
  <c r="D788" i="11"/>
  <c r="A789" i="11"/>
  <c r="B789" i="11"/>
  <c r="D789" i="11"/>
  <c r="C789" i="11"/>
  <c r="A790" i="11"/>
  <c r="B790" i="11"/>
  <c r="D790" i="11"/>
  <c r="C790" i="11"/>
  <c r="A791" i="11"/>
  <c r="B791" i="11"/>
  <c r="D791" i="11"/>
  <c r="C791" i="11"/>
  <c r="A792" i="11"/>
  <c r="B792" i="11"/>
  <c r="D792" i="11"/>
  <c r="C792" i="11"/>
  <c r="A793" i="11"/>
  <c r="C793" i="11"/>
  <c r="B793" i="11"/>
  <c r="D793" i="11"/>
  <c r="A794" i="11"/>
  <c r="C794" i="11"/>
  <c r="B794" i="11"/>
  <c r="D794" i="11"/>
  <c r="A795" i="11"/>
  <c r="C795" i="11"/>
  <c r="B795" i="11"/>
  <c r="D795" i="11"/>
  <c r="A796" i="11"/>
  <c r="C796" i="11"/>
  <c r="B796" i="11"/>
  <c r="D796" i="11"/>
  <c r="A797" i="11"/>
  <c r="B797" i="11"/>
  <c r="D797" i="11"/>
  <c r="C797" i="11"/>
  <c r="A798" i="11"/>
  <c r="B798" i="11"/>
  <c r="D798" i="11"/>
  <c r="C798" i="11"/>
  <c r="A799" i="11"/>
  <c r="B799" i="11"/>
  <c r="D799" i="11"/>
  <c r="C799" i="11"/>
  <c r="A800" i="11"/>
  <c r="B800" i="11"/>
  <c r="D800" i="11"/>
  <c r="C800" i="11"/>
  <c r="A801" i="11"/>
  <c r="B801" i="11"/>
  <c r="D801" i="11"/>
  <c r="C801" i="11"/>
  <c r="A802" i="11"/>
  <c r="B802" i="11"/>
  <c r="D802" i="11"/>
  <c r="C802" i="11"/>
  <c r="A803" i="11"/>
  <c r="B803" i="11"/>
  <c r="D803" i="11"/>
  <c r="C803" i="11"/>
  <c r="A804" i="11"/>
  <c r="B804" i="11"/>
  <c r="D804" i="11"/>
  <c r="C804" i="11"/>
  <c r="A805" i="11"/>
  <c r="C805" i="11"/>
  <c r="B805" i="11"/>
  <c r="D805" i="11"/>
  <c r="A806" i="11"/>
  <c r="C806" i="11"/>
  <c r="B806" i="11"/>
  <c r="D806" i="11"/>
  <c r="A807" i="11"/>
  <c r="B807" i="11"/>
  <c r="D807" i="11"/>
  <c r="C807" i="11"/>
  <c r="A808" i="11"/>
  <c r="B808" i="11"/>
  <c r="D808" i="11"/>
  <c r="C808" i="11"/>
  <c r="A809" i="11"/>
  <c r="B809" i="11"/>
  <c r="D809" i="11"/>
  <c r="C809" i="11"/>
  <c r="A810" i="11"/>
  <c r="C810" i="11"/>
  <c r="B810" i="11"/>
  <c r="D810" i="11"/>
  <c r="A811" i="11"/>
  <c r="B811" i="11"/>
  <c r="D811" i="11"/>
  <c r="C811" i="11"/>
  <c r="A812" i="11"/>
  <c r="C812" i="11"/>
  <c r="B812" i="11"/>
  <c r="D812" i="11"/>
  <c r="A813" i="11"/>
  <c r="C813" i="11"/>
  <c r="B813" i="11"/>
  <c r="D813" i="11"/>
  <c r="A814" i="11"/>
  <c r="C814" i="11"/>
  <c r="B814" i="11"/>
  <c r="D814" i="11"/>
  <c r="A815" i="11"/>
  <c r="C815" i="11"/>
  <c r="B815" i="11"/>
  <c r="D815" i="11"/>
  <c r="A816" i="11"/>
  <c r="C816" i="11"/>
  <c r="B816" i="11"/>
  <c r="D816" i="11"/>
  <c r="A817" i="11"/>
  <c r="C817" i="11"/>
  <c r="B817" i="11"/>
  <c r="D817" i="11"/>
  <c r="A818" i="11"/>
  <c r="C818" i="11"/>
  <c r="B818" i="11"/>
  <c r="D818" i="11"/>
  <c r="A819" i="11"/>
  <c r="C819" i="11"/>
  <c r="B819" i="11"/>
  <c r="D819" i="11"/>
  <c r="A820" i="11"/>
  <c r="C820" i="11"/>
  <c r="B820" i="11"/>
  <c r="D820" i="11"/>
  <c r="A821" i="11"/>
  <c r="C821" i="11"/>
  <c r="B821" i="11"/>
  <c r="D821" i="11"/>
  <c r="A822" i="11"/>
  <c r="C822" i="11"/>
  <c r="B822" i="11"/>
  <c r="D822" i="11"/>
  <c r="A823" i="11"/>
  <c r="C823" i="11"/>
  <c r="B823" i="11"/>
  <c r="D823" i="11"/>
  <c r="A824" i="11"/>
  <c r="C824" i="11"/>
  <c r="B824" i="11"/>
  <c r="D824" i="11"/>
  <c r="A825" i="11"/>
  <c r="C825" i="11"/>
  <c r="B825" i="11"/>
  <c r="D825" i="11"/>
  <c r="A826" i="11"/>
  <c r="C826" i="11"/>
  <c r="B826" i="11"/>
  <c r="D826" i="11"/>
  <c r="A827" i="11"/>
  <c r="C827" i="11"/>
  <c r="B827" i="11"/>
  <c r="D827" i="11"/>
  <c r="A828" i="11"/>
  <c r="C828" i="11"/>
  <c r="B828" i="11"/>
  <c r="D828" i="11"/>
  <c r="A829" i="11"/>
  <c r="C829" i="11"/>
  <c r="B829" i="11"/>
  <c r="D829" i="11"/>
  <c r="A830" i="11"/>
  <c r="C830" i="11"/>
  <c r="B830" i="11"/>
  <c r="D830" i="11"/>
  <c r="A831" i="11"/>
  <c r="C831" i="11"/>
  <c r="B831" i="11"/>
  <c r="D831" i="11"/>
  <c r="A832" i="11"/>
  <c r="C832" i="11"/>
  <c r="B832" i="11"/>
  <c r="D832" i="11"/>
  <c r="A833" i="11"/>
  <c r="C833" i="11"/>
  <c r="B833" i="11"/>
  <c r="D833" i="11"/>
  <c r="A834" i="11"/>
  <c r="C834" i="11"/>
  <c r="B834" i="11"/>
  <c r="D834" i="11"/>
  <c r="A835" i="11"/>
  <c r="C835" i="11"/>
  <c r="B835" i="11"/>
  <c r="D835" i="11"/>
  <c r="A836" i="11"/>
  <c r="C836" i="11"/>
  <c r="B836" i="11"/>
  <c r="D836" i="11"/>
  <c r="A837" i="11"/>
  <c r="C837" i="11"/>
  <c r="B837" i="11"/>
  <c r="D837" i="11"/>
  <c r="A838" i="11"/>
  <c r="C838" i="11"/>
  <c r="B838" i="11"/>
  <c r="D838" i="11"/>
  <c r="A839" i="11"/>
  <c r="C839" i="11"/>
  <c r="B839" i="11"/>
  <c r="D839" i="11"/>
  <c r="A840" i="11"/>
  <c r="C840" i="11"/>
  <c r="B840" i="11"/>
  <c r="D840" i="11"/>
  <c r="A841" i="11"/>
  <c r="C841" i="11"/>
  <c r="B841" i="11"/>
  <c r="D841" i="11"/>
  <c r="A842" i="11"/>
  <c r="C842" i="11"/>
  <c r="B842" i="11"/>
  <c r="D842" i="11"/>
  <c r="A843" i="11"/>
  <c r="C843" i="11"/>
  <c r="B843" i="11"/>
  <c r="D843" i="11"/>
  <c r="A844" i="11"/>
  <c r="C844" i="11"/>
  <c r="B844" i="11"/>
  <c r="D844" i="11"/>
  <c r="A845" i="11"/>
  <c r="C845" i="11"/>
  <c r="B845" i="11"/>
  <c r="D845" i="11"/>
  <c r="A846" i="11"/>
  <c r="C846" i="11"/>
  <c r="B846" i="11"/>
  <c r="D846" i="11"/>
  <c r="A847" i="11"/>
  <c r="C847" i="11"/>
  <c r="B847" i="11"/>
  <c r="D847" i="11"/>
  <c r="A848" i="11"/>
  <c r="C848" i="11"/>
  <c r="B848" i="11"/>
  <c r="D848" i="11"/>
  <c r="A849" i="11"/>
  <c r="C849" i="11"/>
  <c r="B849" i="11"/>
  <c r="D849" i="11"/>
  <c r="A850" i="11"/>
  <c r="C850" i="11"/>
  <c r="B850" i="11"/>
  <c r="D850" i="11"/>
  <c r="A851" i="11"/>
  <c r="C851" i="11"/>
  <c r="B851" i="11"/>
  <c r="D851" i="11"/>
  <c r="A852" i="11"/>
  <c r="C852" i="11"/>
  <c r="B852" i="11"/>
  <c r="D852" i="11"/>
  <c r="A853" i="11"/>
  <c r="C853" i="11"/>
  <c r="B853" i="11"/>
  <c r="D853" i="11"/>
  <c r="A854" i="11"/>
  <c r="C854" i="11"/>
  <c r="B854" i="11"/>
  <c r="D854" i="11"/>
  <c r="A855" i="11"/>
  <c r="C855" i="11"/>
  <c r="B855" i="11"/>
  <c r="D855" i="11"/>
  <c r="A856" i="11"/>
  <c r="C856" i="11"/>
  <c r="B856" i="11"/>
  <c r="D856" i="11"/>
  <c r="A857" i="11"/>
  <c r="C857" i="11"/>
  <c r="B857" i="11"/>
  <c r="D857" i="11"/>
  <c r="A858" i="11"/>
  <c r="C858" i="11"/>
  <c r="B858" i="11"/>
  <c r="D858" i="11"/>
  <c r="A859" i="11"/>
  <c r="C859" i="11"/>
  <c r="B859" i="11"/>
  <c r="D859" i="11"/>
  <c r="A860" i="11"/>
  <c r="C860" i="11"/>
  <c r="B860" i="11"/>
  <c r="D860" i="11"/>
  <c r="A861" i="11"/>
  <c r="B861" i="11"/>
  <c r="D861" i="11"/>
  <c r="C861" i="11"/>
  <c r="A862" i="11"/>
  <c r="C862" i="11"/>
  <c r="B862" i="11"/>
  <c r="D862" i="11"/>
  <c r="A863" i="11"/>
  <c r="B863" i="11"/>
  <c r="D863" i="11"/>
  <c r="C863" i="11"/>
  <c r="A864" i="11"/>
  <c r="C864" i="11"/>
  <c r="B864" i="11"/>
  <c r="D864" i="11"/>
  <c r="A865" i="11"/>
  <c r="B865" i="11"/>
  <c r="D865" i="11"/>
  <c r="C865" i="11"/>
  <c r="A866" i="11"/>
  <c r="C866" i="11"/>
  <c r="B866" i="11"/>
  <c r="D866" i="11"/>
  <c r="A867" i="11"/>
  <c r="B867" i="11"/>
  <c r="D867" i="11"/>
  <c r="C867" i="11"/>
  <c r="A868" i="11"/>
  <c r="C868" i="11"/>
  <c r="B868" i="11"/>
  <c r="D868" i="11"/>
  <c r="A869" i="11"/>
  <c r="C869" i="11"/>
  <c r="B869" i="11"/>
  <c r="D869" i="11"/>
  <c r="A870" i="11"/>
  <c r="C870" i="11"/>
  <c r="B870" i="11"/>
  <c r="D870" i="11"/>
  <c r="A871" i="11"/>
  <c r="B871" i="11"/>
  <c r="D871" i="11"/>
  <c r="C871" i="11"/>
  <c r="A872" i="11"/>
  <c r="C872" i="11"/>
  <c r="B872" i="11"/>
  <c r="D872" i="11"/>
  <c r="A873" i="11"/>
  <c r="C873" i="11"/>
  <c r="B873" i="11"/>
  <c r="D873" i="11"/>
  <c r="A874" i="11"/>
  <c r="C874" i="11"/>
  <c r="B874" i="11"/>
  <c r="D874" i="11"/>
  <c r="A875" i="11"/>
  <c r="C875" i="11"/>
  <c r="B875" i="11"/>
  <c r="D875" i="11"/>
  <c r="A876" i="11"/>
  <c r="C876" i="11"/>
  <c r="B876" i="11"/>
  <c r="D876" i="11"/>
  <c r="A877" i="11"/>
  <c r="C877" i="11"/>
  <c r="B877" i="11"/>
  <c r="D877" i="11"/>
  <c r="A878" i="11"/>
  <c r="B878" i="11"/>
  <c r="D878" i="11"/>
  <c r="C878" i="11"/>
  <c r="A879" i="11"/>
  <c r="B879" i="11"/>
  <c r="D879" i="11"/>
  <c r="C879" i="11"/>
  <c r="A880" i="11"/>
  <c r="C880" i="11"/>
  <c r="B880" i="11"/>
  <c r="D880" i="11"/>
  <c r="A881" i="11"/>
  <c r="B881" i="11"/>
  <c r="D881" i="11"/>
  <c r="C881" i="11"/>
  <c r="A882" i="11"/>
  <c r="B882" i="11"/>
  <c r="D882" i="11"/>
  <c r="C882" i="11"/>
  <c r="A883" i="11"/>
  <c r="B883" i="11"/>
  <c r="D883" i="11"/>
  <c r="C883" i="11"/>
  <c r="A884" i="11"/>
  <c r="C884" i="11"/>
  <c r="B884" i="11"/>
  <c r="D884" i="11"/>
  <c r="A885" i="11"/>
  <c r="C885" i="11"/>
  <c r="B885" i="11"/>
  <c r="D885" i="11"/>
  <c r="A886" i="11"/>
  <c r="B886" i="11"/>
  <c r="D886" i="11"/>
  <c r="C886" i="11"/>
  <c r="A887" i="11"/>
  <c r="C887" i="11"/>
  <c r="B887" i="11"/>
  <c r="D887" i="11"/>
  <c r="A888" i="11"/>
  <c r="C888" i="11"/>
  <c r="B888" i="11"/>
  <c r="D888" i="11"/>
  <c r="A889" i="11"/>
  <c r="B889" i="11"/>
  <c r="D889" i="11"/>
  <c r="C889" i="11"/>
  <c r="A890" i="11"/>
  <c r="C890" i="11"/>
  <c r="B890" i="11"/>
  <c r="D890" i="11"/>
  <c r="A891" i="11"/>
  <c r="C891" i="11"/>
  <c r="B891" i="11"/>
  <c r="D891" i="11"/>
  <c r="A892" i="11"/>
  <c r="C892" i="11"/>
  <c r="B892" i="11"/>
  <c r="D892" i="11"/>
  <c r="A893" i="11"/>
  <c r="C893" i="11"/>
  <c r="B893" i="11"/>
  <c r="D893" i="11"/>
  <c r="A894" i="11"/>
  <c r="C894" i="11"/>
  <c r="B894" i="11"/>
  <c r="D894" i="11"/>
  <c r="A895" i="11"/>
  <c r="C895" i="11"/>
  <c r="B895" i="11"/>
  <c r="D895" i="11"/>
  <c r="A896" i="11"/>
  <c r="C896" i="11"/>
  <c r="B896" i="11"/>
  <c r="D896" i="11"/>
  <c r="A897" i="11"/>
  <c r="C897" i="11"/>
  <c r="B897" i="11"/>
  <c r="D897" i="11"/>
  <c r="A898" i="11"/>
  <c r="C898" i="11"/>
  <c r="B898" i="11"/>
  <c r="D898" i="11"/>
  <c r="A899" i="11"/>
  <c r="C899" i="11"/>
  <c r="B899" i="11"/>
  <c r="D899" i="11"/>
  <c r="A900" i="11"/>
  <c r="C900" i="11"/>
  <c r="B900" i="11"/>
  <c r="D900" i="11"/>
  <c r="A901" i="11"/>
  <c r="C901" i="11"/>
  <c r="B901" i="11"/>
  <c r="D901" i="11"/>
  <c r="A902" i="11"/>
  <c r="C902" i="11"/>
  <c r="B902" i="11"/>
  <c r="D902" i="11"/>
  <c r="A903" i="11"/>
  <c r="C903" i="11"/>
  <c r="B903" i="11"/>
  <c r="D903" i="11"/>
  <c r="A904" i="11"/>
  <c r="B904" i="11"/>
  <c r="D904" i="11"/>
  <c r="C904" i="11"/>
  <c r="A905" i="11"/>
  <c r="B905" i="11"/>
  <c r="D905" i="11"/>
  <c r="C905" i="11"/>
  <c r="A906" i="11"/>
  <c r="B906" i="11"/>
  <c r="D906" i="11"/>
  <c r="C906" i="11"/>
  <c r="A907" i="11"/>
  <c r="B907" i="11"/>
  <c r="D907" i="11"/>
  <c r="C907" i="11"/>
  <c r="A908" i="11"/>
  <c r="C908" i="11"/>
  <c r="B908" i="11"/>
  <c r="D908" i="11"/>
  <c r="A909" i="11"/>
  <c r="B909" i="11"/>
  <c r="D909" i="11"/>
  <c r="C909" i="11"/>
  <c r="A910" i="11"/>
  <c r="B910" i="11"/>
  <c r="D910" i="11"/>
  <c r="C910" i="11"/>
  <c r="A911" i="11"/>
  <c r="B911" i="11"/>
  <c r="D911" i="11"/>
  <c r="C911" i="11"/>
  <c r="A912" i="11"/>
  <c r="B912" i="11"/>
  <c r="D912" i="11"/>
  <c r="C912" i="11"/>
  <c r="A913" i="11"/>
  <c r="C913" i="11"/>
  <c r="B913" i="11"/>
  <c r="D913" i="11"/>
  <c r="A914" i="11"/>
  <c r="C914" i="11"/>
  <c r="B914" i="11"/>
  <c r="D914" i="11"/>
  <c r="A915" i="11"/>
  <c r="C915" i="11"/>
  <c r="B915" i="11"/>
  <c r="D915" i="11"/>
  <c r="A916" i="11"/>
  <c r="C916" i="11"/>
  <c r="B916" i="11"/>
  <c r="D916" i="11"/>
  <c r="A917" i="11"/>
  <c r="C917" i="11"/>
  <c r="B917" i="11"/>
  <c r="D917" i="11"/>
  <c r="A918" i="11"/>
  <c r="C918" i="11"/>
  <c r="B918" i="11"/>
  <c r="D918" i="11"/>
  <c r="A919" i="11"/>
  <c r="C919" i="11"/>
  <c r="B919" i="11"/>
  <c r="D919" i="11"/>
  <c r="A920" i="11"/>
  <c r="C920" i="11"/>
  <c r="B920" i="11"/>
  <c r="D920" i="11"/>
  <c r="A921" i="11"/>
  <c r="C921" i="11"/>
  <c r="B921" i="11"/>
  <c r="D921" i="11"/>
  <c r="A922" i="11"/>
  <c r="C922" i="11"/>
  <c r="B922" i="11"/>
  <c r="D922" i="11"/>
  <c r="A923" i="11"/>
  <c r="C923" i="11"/>
  <c r="B923" i="11"/>
  <c r="D923" i="11"/>
  <c r="A924" i="11"/>
  <c r="C924" i="11"/>
  <c r="B924" i="11"/>
  <c r="D924" i="11"/>
  <c r="A925" i="11"/>
  <c r="C925" i="11"/>
  <c r="B925" i="11"/>
  <c r="D925" i="11"/>
  <c r="A926" i="11"/>
  <c r="C926" i="11"/>
  <c r="B926" i="11"/>
  <c r="D926" i="11"/>
  <c r="A927" i="11"/>
  <c r="C927" i="11"/>
  <c r="B927" i="11"/>
  <c r="D927" i="11"/>
  <c r="A928" i="11"/>
  <c r="C928" i="11"/>
  <c r="B928" i="11"/>
  <c r="D928" i="11"/>
  <c r="A929" i="11"/>
  <c r="C929" i="11"/>
  <c r="B929" i="11"/>
  <c r="D929" i="11"/>
  <c r="A930" i="11"/>
  <c r="C930" i="11"/>
  <c r="B930" i="11"/>
  <c r="D930" i="11"/>
  <c r="A931" i="11"/>
  <c r="C931" i="11"/>
  <c r="B931" i="11"/>
  <c r="D931" i="11"/>
  <c r="A932" i="11"/>
  <c r="C932" i="11"/>
  <c r="B932" i="11"/>
  <c r="D932" i="11"/>
  <c r="A933" i="11"/>
  <c r="C933" i="11"/>
  <c r="B933" i="11"/>
  <c r="D933" i="11"/>
  <c r="A934" i="11"/>
  <c r="C934" i="11"/>
  <c r="B934" i="11"/>
  <c r="D934" i="11"/>
  <c r="A935" i="11"/>
  <c r="C935" i="11"/>
  <c r="B935" i="11"/>
  <c r="D935" i="11"/>
  <c r="A936" i="11"/>
  <c r="C936" i="11"/>
  <c r="B936" i="11"/>
  <c r="D936" i="11"/>
  <c r="A937" i="11"/>
  <c r="C937" i="11"/>
  <c r="B937" i="11"/>
  <c r="D937" i="11"/>
  <c r="A938" i="11"/>
  <c r="C938" i="11"/>
  <c r="B938" i="11"/>
  <c r="D938" i="11"/>
  <c r="A939" i="11"/>
  <c r="C939" i="11"/>
  <c r="B939" i="11"/>
  <c r="D939" i="11"/>
  <c r="A940" i="11"/>
  <c r="C940" i="11"/>
  <c r="B940" i="11"/>
  <c r="D940" i="11"/>
  <c r="A941" i="11"/>
  <c r="C941" i="11"/>
  <c r="B941" i="11"/>
  <c r="D941" i="11"/>
  <c r="A942" i="11"/>
  <c r="C942" i="11"/>
  <c r="B942" i="11"/>
  <c r="D942" i="11"/>
  <c r="A943" i="11"/>
  <c r="C943" i="11"/>
  <c r="B943" i="11"/>
  <c r="D943" i="11"/>
  <c r="A944" i="11"/>
  <c r="C944" i="11"/>
  <c r="B944" i="11"/>
  <c r="D944" i="11"/>
  <c r="A945" i="11"/>
  <c r="C945" i="11"/>
  <c r="B945" i="11"/>
  <c r="D945" i="11"/>
  <c r="A946" i="11"/>
  <c r="C946" i="11"/>
  <c r="B946" i="11"/>
  <c r="D946" i="11"/>
  <c r="A947" i="11"/>
  <c r="C947" i="11"/>
  <c r="B947" i="11"/>
  <c r="D947" i="11"/>
  <c r="A948" i="11"/>
  <c r="C948" i="11"/>
  <c r="B948" i="11"/>
  <c r="D948" i="11"/>
  <c r="A949" i="11"/>
  <c r="C949" i="11"/>
  <c r="B949" i="11"/>
  <c r="D949" i="11"/>
  <c r="A950" i="11"/>
  <c r="C950" i="11"/>
  <c r="B950" i="11"/>
  <c r="D950" i="11"/>
  <c r="A951" i="11"/>
  <c r="C951" i="11"/>
  <c r="B951" i="11"/>
  <c r="D951" i="11"/>
  <c r="A952" i="11"/>
  <c r="C952" i="11"/>
  <c r="B952" i="11"/>
  <c r="D952" i="11"/>
  <c r="A953" i="11"/>
  <c r="C953" i="11"/>
  <c r="B953" i="11"/>
  <c r="D953" i="11"/>
  <c r="A954" i="11"/>
  <c r="C954" i="11"/>
  <c r="B954" i="11"/>
  <c r="D954" i="11"/>
  <c r="A955" i="11"/>
  <c r="C955" i="11"/>
  <c r="B955" i="11"/>
  <c r="D955" i="11"/>
  <c r="A956" i="11"/>
  <c r="C956" i="11"/>
  <c r="B956" i="11"/>
  <c r="D956" i="11"/>
  <c r="A957" i="11"/>
  <c r="C957" i="11"/>
  <c r="B957" i="11"/>
  <c r="D957" i="11"/>
  <c r="A958" i="11"/>
  <c r="C958" i="11"/>
  <c r="B958" i="11"/>
  <c r="D958" i="11"/>
  <c r="A959" i="11"/>
  <c r="C959" i="11"/>
  <c r="B959" i="11"/>
  <c r="D959" i="11"/>
  <c r="A960" i="11"/>
  <c r="C960" i="11"/>
  <c r="B960" i="11"/>
  <c r="D960" i="11"/>
  <c r="A961" i="11"/>
  <c r="C961" i="11"/>
  <c r="B961" i="11"/>
  <c r="D961" i="11"/>
  <c r="A962" i="11"/>
  <c r="C962" i="11"/>
  <c r="B962" i="11"/>
  <c r="D962" i="11"/>
  <c r="A963" i="11"/>
  <c r="C963" i="11"/>
  <c r="B963" i="11"/>
  <c r="D963" i="11"/>
  <c r="A964" i="11"/>
  <c r="C964" i="11"/>
  <c r="B964" i="11"/>
  <c r="D964" i="11"/>
  <c r="A965" i="11"/>
  <c r="C965" i="11"/>
  <c r="B965" i="11"/>
  <c r="D965" i="11"/>
  <c r="A966" i="11"/>
  <c r="C966" i="11"/>
  <c r="B966" i="11"/>
  <c r="D966" i="11"/>
  <c r="A967" i="11"/>
  <c r="B967" i="11"/>
  <c r="D967" i="11"/>
  <c r="C967" i="11"/>
  <c r="A968" i="11"/>
  <c r="C968" i="11"/>
  <c r="B968" i="11"/>
  <c r="D968" i="11"/>
  <c r="A969" i="11"/>
  <c r="C969" i="11"/>
  <c r="B969" i="11"/>
  <c r="D969" i="11"/>
  <c r="A970" i="11"/>
  <c r="C970" i="11"/>
  <c r="B970" i="11"/>
  <c r="D970" i="11"/>
  <c r="A971" i="11"/>
  <c r="C971" i="11"/>
  <c r="B971" i="11"/>
  <c r="D971" i="11"/>
  <c r="A972" i="11"/>
  <c r="C972" i="11"/>
  <c r="B972" i="11"/>
  <c r="D972" i="11"/>
  <c r="A973" i="11"/>
  <c r="C973" i="11"/>
  <c r="B973" i="11"/>
  <c r="D973" i="11"/>
  <c r="A974" i="11"/>
  <c r="C974" i="11"/>
  <c r="B974" i="11"/>
  <c r="D974" i="11"/>
  <c r="A975" i="11"/>
  <c r="B975" i="11"/>
  <c r="D975" i="11"/>
  <c r="C975" i="11"/>
  <c r="A976" i="11"/>
  <c r="C976" i="11"/>
  <c r="B976" i="11"/>
  <c r="D976" i="11"/>
  <c r="A977" i="11"/>
  <c r="C977" i="11"/>
  <c r="B977" i="11"/>
  <c r="D977" i="11"/>
  <c r="A978" i="11"/>
  <c r="C978" i="11"/>
  <c r="B978" i="11"/>
  <c r="D978" i="11"/>
  <c r="A979" i="11"/>
  <c r="B979" i="11"/>
  <c r="C979" i="11"/>
  <c r="A980" i="11"/>
  <c r="B980" i="11"/>
  <c r="A981" i="11"/>
  <c r="B981" i="11"/>
  <c r="D981" i="11"/>
  <c r="A982" i="11"/>
  <c r="C982" i="11"/>
  <c r="B982" i="11"/>
  <c r="A983" i="11"/>
  <c r="C983" i="1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/>
  <c r="B991" i="11"/>
  <c r="A992" i="11"/>
  <c r="B992" i="11"/>
  <c r="A993" i="11"/>
  <c r="B993" i="11"/>
  <c r="A994" i="11"/>
  <c r="B994" i="11"/>
  <c r="A995" i="11"/>
  <c r="C995" i="11"/>
  <c r="B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D362" i="10"/>
  <c r="D394" i="10"/>
  <c r="D426" i="10"/>
  <c r="D458" i="10"/>
  <c r="D490" i="10"/>
  <c r="D522" i="10"/>
  <c r="D554" i="10"/>
  <c r="D586" i="10"/>
  <c r="D618" i="10"/>
  <c r="D650" i="10"/>
  <c r="D682" i="10"/>
  <c r="D351" i="10"/>
  <c r="D383" i="10"/>
  <c r="D415" i="10"/>
  <c r="D447" i="10"/>
  <c r="D479" i="10"/>
  <c r="D511" i="10"/>
  <c r="D543" i="10"/>
  <c r="D575" i="10"/>
  <c r="D607" i="10"/>
  <c r="D639" i="10"/>
  <c r="D671" i="10"/>
  <c r="D703" i="10"/>
  <c r="D735" i="10"/>
  <c r="D767" i="10"/>
  <c r="D799" i="10"/>
  <c r="D831" i="10"/>
  <c r="D863" i="10"/>
  <c r="D895" i="10"/>
  <c r="D927" i="10"/>
  <c r="D959" i="10"/>
  <c r="D373" i="10"/>
  <c r="D366" i="10"/>
  <c r="D398" i="10"/>
  <c r="D430" i="10"/>
  <c r="D462" i="10"/>
  <c r="D494" i="10"/>
  <c r="D526" i="10"/>
  <c r="D558" i="10"/>
  <c r="D590" i="10"/>
  <c r="D622" i="10"/>
  <c r="D654" i="10"/>
  <c r="D686" i="10"/>
  <c r="D355" i="10"/>
  <c r="D387" i="10"/>
  <c r="D419" i="10"/>
  <c r="D451" i="10"/>
  <c r="D483" i="10"/>
  <c r="D515" i="10"/>
  <c r="D547" i="10"/>
  <c r="D579" i="10"/>
  <c r="D611" i="10"/>
  <c r="D643" i="10"/>
  <c r="D675" i="10"/>
  <c r="D707" i="10"/>
  <c r="D739" i="10"/>
  <c r="D771" i="10"/>
  <c r="D803" i="10"/>
  <c r="D835" i="10"/>
  <c r="D867" i="10"/>
  <c r="D899" i="10"/>
  <c r="D931" i="10"/>
  <c r="D963" i="10"/>
  <c r="D374" i="10"/>
  <c r="D406" i="10"/>
  <c r="D438" i="10"/>
  <c r="D470" i="10"/>
  <c r="D502" i="10"/>
  <c r="D534" i="10"/>
  <c r="D566" i="10"/>
  <c r="D598" i="10"/>
  <c r="D630" i="10"/>
  <c r="D662" i="10"/>
  <c r="D694" i="10"/>
  <c r="D379" i="10"/>
  <c r="D411" i="10"/>
  <c r="D443" i="10"/>
  <c r="D475" i="10"/>
  <c r="D507" i="10"/>
  <c r="D539" i="10"/>
  <c r="D571" i="10"/>
  <c r="D603" i="10"/>
  <c r="D635" i="10"/>
  <c r="D667" i="10"/>
  <c r="D699" i="10"/>
  <c r="D731" i="10"/>
  <c r="D763" i="10"/>
  <c r="D795" i="10"/>
  <c r="D827" i="10"/>
  <c r="D859" i="10"/>
  <c r="D891" i="10"/>
  <c r="D923" i="10"/>
  <c r="D955" i="10"/>
  <c r="D386" i="10"/>
  <c r="D514" i="10"/>
  <c r="D642" i="10"/>
  <c r="D455" i="10"/>
  <c r="D583" i="10"/>
  <c r="D711" i="10"/>
  <c r="D839" i="10"/>
  <c r="D967" i="10"/>
  <c r="D397" i="10"/>
  <c r="D461" i="10"/>
  <c r="D525" i="10"/>
  <c r="D589" i="10"/>
  <c r="D653" i="10"/>
  <c r="D712" i="10"/>
  <c r="D754" i="10"/>
  <c r="D797" i="10"/>
  <c r="D840" i="10"/>
  <c r="D882" i="10"/>
  <c r="D925" i="10"/>
  <c r="D968" i="10"/>
  <c r="D489" i="10"/>
  <c r="D709" i="10"/>
  <c r="D842" i="10"/>
  <c r="D992" i="10"/>
  <c r="D604" i="10"/>
  <c r="D806" i="10"/>
  <c r="D981" i="10"/>
  <c r="D360" i="10"/>
  <c r="D424" i="10"/>
  <c r="D488" i="10"/>
  <c r="D552" i="10"/>
  <c r="D616" i="10"/>
  <c r="D680" i="10"/>
  <c r="D729" i="10"/>
  <c r="D772" i="10"/>
  <c r="D814" i="10"/>
  <c r="D857" i="10"/>
  <c r="D900" i="10"/>
  <c r="D942" i="10"/>
  <c r="D983" i="10"/>
  <c r="D353" i="10"/>
  <c r="D545" i="10"/>
  <c r="D720" i="10"/>
  <c r="D853" i="10"/>
  <c r="D970" i="10"/>
  <c r="D556" i="10"/>
  <c r="D402" i="10"/>
  <c r="D530" i="10"/>
  <c r="D658" i="10"/>
  <c r="D407" i="10"/>
  <c r="D535" i="10"/>
  <c r="D663" i="10"/>
  <c r="D791" i="10"/>
  <c r="D919" i="10"/>
  <c r="D365" i="10"/>
  <c r="D437" i="10"/>
  <c r="D501" i="10"/>
  <c r="D565" i="10"/>
  <c r="D629" i="10"/>
  <c r="D693" i="10"/>
  <c r="D738" i="10"/>
  <c r="D781" i="10"/>
  <c r="D824" i="10"/>
  <c r="D866" i="10"/>
  <c r="D909" i="10"/>
  <c r="D952" i="10"/>
  <c r="D990" i="10"/>
  <c r="D417" i="10"/>
  <c r="D625" i="10"/>
  <c r="D794" i="10"/>
  <c r="D938" i="10"/>
  <c r="D380" i="10"/>
  <c r="D636" i="10"/>
  <c r="D828" i="10"/>
  <c r="D997" i="10"/>
  <c r="D378" i="10"/>
  <c r="D442" i="10"/>
  <c r="D506" i="10"/>
  <c r="D570" i="10"/>
  <c r="D634" i="10"/>
  <c r="D698" i="10"/>
  <c r="D399" i="10"/>
  <c r="D463" i="10"/>
  <c r="D527" i="10"/>
  <c r="D591" i="10"/>
  <c r="D655" i="10"/>
  <c r="D719" i="10"/>
  <c r="D783" i="10"/>
  <c r="D847" i="10"/>
  <c r="D911" i="10"/>
  <c r="D975" i="10"/>
  <c r="D382" i="10"/>
  <c r="D446" i="10"/>
  <c r="D510" i="10"/>
  <c r="D574" i="10"/>
  <c r="D638" i="10"/>
  <c r="D403" i="10"/>
  <c r="D467" i="10"/>
  <c r="D531" i="10"/>
  <c r="D595" i="10"/>
  <c r="D659" i="10"/>
  <c r="D723" i="10"/>
  <c r="D787" i="10"/>
  <c r="D851" i="10"/>
  <c r="D915" i="10"/>
  <c r="D358" i="10"/>
  <c r="D422" i="10"/>
  <c r="D486" i="10"/>
  <c r="D550" i="10"/>
  <c r="D614" i="10"/>
  <c r="D678" i="10"/>
  <c r="D363" i="10"/>
  <c r="D427" i="10"/>
  <c r="D491" i="10"/>
  <c r="D555" i="10"/>
  <c r="D619" i="10"/>
  <c r="D683" i="10"/>
  <c r="D747" i="10"/>
  <c r="D811" i="10"/>
  <c r="D875" i="10"/>
  <c r="D939" i="10"/>
  <c r="D578" i="10"/>
  <c r="D391" i="10"/>
  <c r="D647" i="10"/>
  <c r="D903" i="10"/>
  <c r="D357" i="10"/>
  <c r="D493" i="10"/>
  <c r="D621" i="10"/>
  <c r="D733" i="10"/>
  <c r="D818" i="10"/>
  <c r="D904" i="10"/>
  <c r="D986" i="10"/>
  <c r="D385" i="10"/>
  <c r="D778" i="10"/>
  <c r="D721" i="10"/>
  <c r="D392" i="10"/>
  <c r="D520" i="10"/>
  <c r="D648" i="10"/>
  <c r="D750" i="10"/>
  <c r="D836" i="10"/>
  <c r="D921" i="10"/>
  <c r="D999" i="10"/>
  <c r="D449" i="10"/>
  <c r="D784" i="10"/>
  <c r="D684" i="10"/>
  <c r="D594" i="10"/>
  <c r="D471" i="10"/>
  <c r="D727" i="10"/>
  <c r="D405" i="10"/>
  <c r="D533" i="10"/>
  <c r="D661" i="10"/>
  <c r="D760" i="10"/>
  <c r="D845" i="10"/>
  <c r="D930" i="10"/>
  <c r="D513" i="10"/>
  <c r="D869" i="10"/>
  <c r="D508" i="10"/>
  <c r="D913" i="10"/>
  <c r="D368" i="10"/>
  <c r="D432" i="10"/>
  <c r="D496" i="10"/>
  <c r="D560" i="10"/>
  <c r="D624" i="10"/>
  <c r="D688" i="10"/>
  <c r="D734" i="10"/>
  <c r="D777" i="10"/>
  <c r="D820" i="10"/>
  <c r="D862" i="10"/>
  <c r="D905" i="10"/>
  <c r="D948" i="10"/>
  <c r="D987" i="10"/>
  <c r="D473" i="10"/>
  <c r="D657" i="10"/>
  <c r="D800" i="10"/>
  <c r="D928" i="10"/>
  <c r="D418" i="10"/>
  <c r="D546" i="10"/>
  <c r="D674" i="10"/>
  <c r="D359" i="10"/>
  <c r="D487" i="10"/>
  <c r="D615" i="10"/>
  <c r="D743" i="10"/>
  <c r="D871" i="10"/>
  <c r="D381" i="10"/>
  <c r="D445" i="10"/>
  <c r="D509" i="10"/>
  <c r="D573" i="10"/>
  <c r="D637" i="10"/>
  <c r="D701" i="10"/>
  <c r="D744" i="10"/>
  <c r="D786" i="10"/>
  <c r="D829" i="10"/>
  <c r="D872" i="10"/>
  <c r="D914" i="10"/>
  <c r="D957" i="10"/>
  <c r="D994" i="10"/>
  <c r="D441" i="10"/>
  <c r="D649" i="10"/>
  <c r="D810" i="10"/>
  <c r="D960" i="10"/>
  <c r="D540" i="10"/>
  <c r="D764" i="10"/>
  <c r="D940" i="10"/>
  <c r="D408" i="10"/>
  <c r="D472" i="10"/>
  <c r="D536" i="10"/>
  <c r="D600" i="10"/>
  <c r="D664" i="10"/>
  <c r="D718" i="10"/>
  <c r="D761" i="10"/>
  <c r="D804" i="10"/>
  <c r="D846" i="10"/>
  <c r="D889" i="10"/>
  <c r="D932" i="10"/>
  <c r="D974" i="10"/>
  <c r="D401" i="10"/>
  <c r="D593" i="10"/>
  <c r="D752" i="10"/>
  <c r="D880" i="10"/>
  <c r="D1000" i="10"/>
  <c r="D364" i="10"/>
  <c r="D620" i="10"/>
  <c r="D434" i="10"/>
  <c r="D759" i="10"/>
  <c r="D421" i="10"/>
  <c r="D677" i="10"/>
  <c r="D856" i="10"/>
  <c r="D901" i="10"/>
  <c r="D870" i="10"/>
  <c r="D576" i="10"/>
  <c r="D788" i="10"/>
  <c r="D958" i="10"/>
  <c r="D617" i="10"/>
  <c r="D396" i="10"/>
  <c r="D774" i="10"/>
  <c r="D945" i="10"/>
  <c r="D457" i="10"/>
  <c r="D633" i="10"/>
  <c r="D773" i="10"/>
  <c r="D890" i="10"/>
  <c r="D996" i="10"/>
  <c r="D356" i="10"/>
  <c r="D612" i="10"/>
  <c r="D812" i="10"/>
  <c r="D966" i="10"/>
  <c r="D532" i="10"/>
  <c r="D758" i="10"/>
  <c r="D934" i="10"/>
  <c r="D626" i="10"/>
  <c r="D920" i="10"/>
  <c r="D766" i="10"/>
  <c r="D588" i="10"/>
  <c r="D874" i="10"/>
  <c r="D580" i="10"/>
  <c r="D918" i="10"/>
  <c r="D498" i="10"/>
  <c r="D823" i="10"/>
  <c r="D453" i="10"/>
  <c r="D706" i="10"/>
  <c r="D877" i="10"/>
  <c r="D980" i="10"/>
  <c r="D961" i="10"/>
  <c r="D352" i="10"/>
  <c r="D608" i="10"/>
  <c r="D809" i="10"/>
  <c r="D979" i="10"/>
  <c r="D704" i="10"/>
  <c r="D460" i="10"/>
  <c r="D796" i="10"/>
  <c r="D972" i="10"/>
  <c r="D481" i="10"/>
  <c r="D665" i="10"/>
  <c r="D789" i="10"/>
  <c r="D906" i="10"/>
  <c r="D388" i="10"/>
  <c r="D644" i="10"/>
  <c r="D833" i="10"/>
  <c r="D985" i="10"/>
  <c r="D564" i="10"/>
  <c r="D780" i="10"/>
  <c r="D389" i="10"/>
  <c r="D998" i="10"/>
  <c r="D937" i="10"/>
  <c r="D753" i="10"/>
  <c r="D762" i="10"/>
  <c r="D950" i="10"/>
  <c r="D628" i="10"/>
  <c r="D631" i="10"/>
  <c r="D613" i="10"/>
  <c r="D813" i="10"/>
  <c r="D982" i="10"/>
  <c r="D757" i="10"/>
  <c r="D700" i="10"/>
  <c r="D512" i="10"/>
  <c r="D745" i="10"/>
  <c r="D916" i="10"/>
  <c r="D425" i="10"/>
  <c r="D732" i="10"/>
  <c r="D902" i="10"/>
  <c r="D409" i="10"/>
  <c r="D585" i="10"/>
  <c r="D746" i="10"/>
  <c r="D858" i="10"/>
  <c r="D976" i="10"/>
  <c r="D548" i="10"/>
  <c r="D769" i="10"/>
  <c r="D929" i="10"/>
  <c r="D468" i="10"/>
  <c r="D716" i="10"/>
  <c r="D892" i="10"/>
  <c r="D370" i="10"/>
  <c r="D834" i="10"/>
  <c r="D785" i="10"/>
  <c r="D852" i="10"/>
  <c r="D433" i="10"/>
  <c r="D816" i="10"/>
  <c r="D452" i="10"/>
  <c r="D993" i="10"/>
  <c r="D2" i="3"/>
  <c r="D410" i="10"/>
  <c r="D474" i="10"/>
  <c r="D538" i="10"/>
  <c r="D602" i="10"/>
  <c r="D666" i="10"/>
  <c r="D367" i="10"/>
  <c r="D431" i="10"/>
  <c r="D495" i="10"/>
  <c r="D559" i="10"/>
  <c r="D623" i="10"/>
  <c r="D687" i="10"/>
  <c r="D751" i="10"/>
  <c r="D815" i="10"/>
  <c r="D879" i="10"/>
  <c r="D943" i="10"/>
  <c r="D414" i="10"/>
  <c r="D478" i="10"/>
  <c r="D542" i="10"/>
  <c r="D606" i="10"/>
  <c r="D670" i="10"/>
  <c r="D371" i="10"/>
  <c r="D435" i="10"/>
  <c r="D499" i="10"/>
  <c r="D563" i="10"/>
  <c r="D627" i="10"/>
  <c r="D691" i="10"/>
  <c r="D755" i="10"/>
  <c r="D819" i="10"/>
  <c r="D883" i="10"/>
  <c r="D947" i="10"/>
  <c r="D390" i="10"/>
  <c r="D454" i="10"/>
  <c r="D518" i="10"/>
  <c r="D582" i="10"/>
  <c r="D646" i="10"/>
  <c r="D395" i="10"/>
  <c r="D459" i="10"/>
  <c r="D523" i="10"/>
  <c r="D587" i="10"/>
  <c r="D651" i="10"/>
  <c r="D715" i="10"/>
  <c r="D779" i="10"/>
  <c r="D843" i="10"/>
  <c r="D907" i="10"/>
  <c r="D971" i="10"/>
  <c r="D450" i="10"/>
  <c r="D519" i="10"/>
  <c r="D775" i="10"/>
  <c r="D429" i="10"/>
  <c r="D557" i="10"/>
  <c r="D685" i="10"/>
  <c r="D776" i="10"/>
  <c r="D861" i="10"/>
  <c r="D946" i="10"/>
  <c r="D601" i="10"/>
  <c r="D922" i="10"/>
  <c r="D476" i="10"/>
  <c r="D886" i="10"/>
  <c r="D456" i="10"/>
  <c r="D584" i="10"/>
  <c r="D708" i="10"/>
  <c r="D793" i="10"/>
  <c r="D878" i="10"/>
  <c r="D964" i="10"/>
  <c r="D641" i="10"/>
  <c r="D912" i="10"/>
  <c r="D428" i="10"/>
  <c r="D466" i="10"/>
  <c r="D599" i="10"/>
  <c r="D855" i="10"/>
  <c r="D469" i="10"/>
  <c r="D597" i="10"/>
  <c r="D717" i="10"/>
  <c r="D802" i="10"/>
  <c r="D888" i="10"/>
  <c r="D973" i="10"/>
  <c r="D725" i="10"/>
  <c r="D742" i="10"/>
  <c r="D400" i="10"/>
  <c r="D464" i="10"/>
  <c r="D528" i="10"/>
  <c r="D592" i="10"/>
  <c r="D656" i="10"/>
  <c r="D713" i="10"/>
  <c r="D756" i="10"/>
  <c r="D798" i="10"/>
  <c r="D841" i="10"/>
  <c r="D884" i="10"/>
  <c r="D926" i="10"/>
  <c r="D969" i="10"/>
  <c r="D377" i="10"/>
  <c r="D569" i="10"/>
  <c r="D736" i="10"/>
  <c r="D864" i="10"/>
  <c r="D984" i="10"/>
  <c r="D354" i="10"/>
  <c r="D482" i="10"/>
  <c r="D610" i="10"/>
  <c r="D423" i="10"/>
  <c r="D551" i="10"/>
  <c r="D679" i="10"/>
  <c r="D807" i="10"/>
  <c r="D935" i="10"/>
  <c r="D413" i="10"/>
  <c r="D477" i="10"/>
  <c r="D541" i="10"/>
  <c r="D605" i="10"/>
  <c r="D669" i="10"/>
  <c r="D722" i="10"/>
  <c r="D765" i="10"/>
  <c r="D808" i="10"/>
  <c r="D850" i="10"/>
  <c r="D893" i="10"/>
  <c r="D936" i="10"/>
  <c r="D978" i="10"/>
  <c r="D553" i="10"/>
  <c r="D741" i="10"/>
  <c r="D885" i="10"/>
  <c r="D412" i="10"/>
  <c r="D668" i="10"/>
  <c r="D849" i="10"/>
  <c r="D376" i="10"/>
  <c r="D440" i="10"/>
  <c r="D504" i="10"/>
  <c r="D568" i="10"/>
  <c r="D632" i="10"/>
  <c r="D696" i="10"/>
  <c r="D740" i="10"/>
  <c r="D782" i="10"/>
  <c r="D825" i="10"/>
  <c r="D868" i="10"/>
  <c r="D910" i="10"/>
  <c r="D953" i="10"/>
  <c r="D991" i="10"/>
  <c r="D505" i="10"/>
  <c r="D681" i="10"/>
  <c r="D821" i="10"/>
  <c r="D944" i="10"/>
  <c r="D492" i="10"/>
  <c r="D690" i="10"/>
  <c r="D503" i="10"/>
  <c r="D549" i="10"/>
  <c r="D770" i="10"/>
  <c r="D941" i="10"/>
  <c r="D577" i="10"/>
  <c r="D444" i="10"/>
  <c r="D448" i="10"/>
  <c r="D702" i="10"/>
  <c r="D873" i="10"/>
  <c r="D896" i="10"/>
  <c r="D652" i="10"/>
  <c r="D860" i="10"/>
  <c r="D369" i="10"/>
  <c r="D537" i="10"/>
  <c r="D714" i="10"/>
  <c r="D832" i="10"/>
  <c r="D949" i="10"/>
  <c r="D484" i="10"/>
  <c r="D726" i="10"/>
  <c r="D897" i="10"/>
  <c r="D404" i="10"/>
  <c r="D660" i="10"/>
  <c r="D844" i="10"/>
  <c r="D865" i="10"/>
  <c r="D439" i="10"/>
  <c r="D645" i="10"/>
  <c r="D465" i="10"/>
  <c r="D544" i="10"/>
  <c r="D609" i="10"/>
  <c r="D876" i="10"/>
  <c r="D737" i="10"/>
  <c r="D567" i="10"/>
  <c r="D581" i="10"/>
  <c r="D792" i="10"/>
  <c r="D962" i="10"/>
  <c r="D689" i="10"/>
  <c r="D572" i="10"/>
  <c r="D480" i="10"/>
  <c r="D724" i="10"/>
  <c r="D894" i="10"/>
  <c r="D954" i="10"/>
  <c r="D710" i="10"/>
  <c r="D881" i="10"/>
  <c r="D393" i="10"/>
  <c r="D561" i="10"/>
  <c r="D730" i="10"/>
  <c r="D848" i="10"/>
  <c r="D965" i="10"/>
  <c r="D516" i="10"/>
  <c r="D748" i="10"/>
  <c r="D908" i="10"/>
  <c r="D436" i="10"/>
  <c r="D692" i="10"/>
  <c r="D956" i="10"/>
  <c r="D951" i="10"/>
  <c r="D749" i="10"/>
  <c r="D672" i="10"/>
  <c r="D837" i="10"/>
  <c r="D838" i="10"/>
  <c r="D529" i="10"/>
  <c r="D933" i="10"/>
  <c r="D705" i="10"/>
  <c r="D372" i="10"/>
  <c r="D822" i="10"/>
  <c r="D562" i="10"/>
  <c r="D375" i="10"/>
  <c r="D887" i="10"/>
  <c r="D485" i="10"/>
  <c r="D728" i="10"/>
  <c r="D898" i="10"/>
  <c r="D361" i="10"/>
  <c r="D384" i="10"/>
  <c r="D640" i="10"/>
  <c r="D830" i="10"/>
  <c r="D995" i="10"/>
  <c r="D768" i="10"/>
  <c r="D524" i="10"/>
  <c r="D817" i="10"/>
  <c r="D989" i="10"/>
  <c r="D497" i="10"/>
  <c r="D673" i="10"/>
  <c r="D805" i="10"/>
  <c r="D917" i="10"/>
  <c r="D420" i="10"/>
  <c r="D676" i="10"/>
  <c r="D854" i="10"/>
  <c r="D1001" i="10"/>
  <c r="D596" i="10"/>
  <c r="D801" i="10"/>
  <c r="D977" i="10"/>
  <c r="D695" i="10"/>
  <c r="D517" i="10"/>
  <c r="D826" i="10"/>
  <c r="D416" i="10"/>
  <c r="D521" i="10"/>
  <c r="D924" i="10"/>
  <c r="D697" i="10"/>
  <c r="D988" i="10"/>
  <c r="D790" i="10"/>
  <c r="D500" i="10"/>
  <c r="D100" i="10"/>
  <c r="D72" i="10"/>
  <c r="D125" i="10"/>
  <c r="D112" i="10"/>
  <c r="D51" i="10"/>
  <c r="D61" i="10"/>
  <c r="D49" i="10"/>
  <c r="D24" i="10"/>
  <c r="D18" i="10"/>
  <c r="D32" i="10"/>
  <c r="D114" i="10"/>
  <c r="D78" i="10"/>
  <c r="D86" i="10"/>
  <c r="D109" i="10"/>
  <c r="D62" i="10"/>
  <c r="D103" i="10"/>
  <c r="D119" i="10"/>
  <c r="D115" i="10"/>
  <c r="D108" i="10"/>
  <c r="D4" i="10"/>
  <c r="D13" i="10"/>
  <c r="D71" i="10"/>
  <c r="D101" i="10"/>
  <c r="D95" i="10"/>
  <c r="D136" i="10"/>
  <c r="D130" i="10"/>
  <c r="D102" i="10"/>
  <c r="D111" i="10"/>
  <c r="D39" i="10"/>
  <c r="D22" i="10"/>
  <c r="D14" i="10"/>
  <c r="D77" i="10"/>
  <c r="D55" i="10"/>
  <c r="D65" i="10"/>
  <c r="D85" i="10"/>
  <c r="D15" i="10"/>
  <c r="D182" i="10"/>
  <c r="D176" i="10"/>
  <c r="D148" i="10"/>
  <c r="D168" i="10"/>
  <c r="D154" i="10"/>
  <c r="D183" i="10"/>
  <c r="D152" i="10"/>
  <c r="D169" i="10"/>
  <c r="D171" i="10"/>
  <c r="D151" i="10"/>
  <c r="D188" i="10"/>
  <c r="D31" i="10"/>
  <c r="D64" i="10"/>
  <c r="D89" i="10"/>
  <c r="D20" i="10"/>
  <c r="D98" i="10"/>
  <c r="D34" i="10"/>
  <c r="D107" i="10"/>
  <c r="D30" i="10"/>
  <c r="D40" i="10"/>
  <c r="D67" i="10"/>
  <c r="D126" i="10"/>
  <c r="D75" i="10"/>
  <c r="D135" i="10"/>
  <c r="D129" i="10"/>
  <c r="D156" i="10"/>
  <c r="D146" i="10"/>
  <c r="D179" i="10"/>
  <c r="D137" i="10"/>
  <c r="D54" i="10"/>
  <c r="D84" i="10"/>
  <c r="D45" i="10"/>
  <c r="D120" i="10"/>
  <c r="D105" i="10"/>
  <c r="D121" i="10"/>
  <c r="D6" i="10"/>
  <c r="D142" i="10"/>
  <c r="D122" i="10"/>
  <c r="D106" i="10"/>
  <c r="D35" i="10"/>
  <c r="D27" i="10"/>
  <c r="D81" i="10"/>
  <c r="D88" i="10"/>
  <c r="D140" i="10"/>
  <c r="D47" i="10"/>
  <c r="D134" i="10"/>
  <c r="D133" i="10"/>
  <c r="D12" i="10"/>
  <c r="D42" i="10"/>
  <c r="D124" i="10"/>
  <c r="D144" i="10"/>
  <c r="D36" i="10"/>
  <c r="D66" i="10"/>
  <c r="D58" i="10"/>
  <c r="D33" i="10"/>
  <c r="D94" i="10"/>
  <c r="D92" i="10"/>
  <c r="D26" i="10"/>
  <c r="D127" i="10"/>
  <c r="D56" i="10"/>
  <c r="D9" i="10"/>
  <c r="D19" i="10"/>
  <c r="D21" i="10"/>
  <c r="D186" i="10"/>
  <c r="D162" i="10"/>
  <c r="D173" i="10"/>
  <c r="D157" i="10"/>
  <c r="D172" i="10"/>
  <c r="D170" i="10"/>
  <c r="D161" i="10"/>
  <c r="D165" i="10"/>
  <c r="D145" i="10"/>
  <c r="D155" i="10"/>
  <c r="D149" i="10"/>
  <c r="D52" i="10"/>
  <c r="D57" i="10"/>
  <c r="D53" i="10"/>
  <c r="D25" i="10"/>
  <c r="D48" i="10"/>
  <c r="D59" i="10"/>
  <c r="D2" i="10"/>
  <c r="D5" i="10"/>
  <c r="D174" i="10"/>
  <c r="D180" i="10"/>
  <c r="D160" i="10"/>
  <c r="D158" i="10"/>
  <c r="D74" i="10"/>
  <c r="D46" i="10"/>
  <c r="D123" i="10"/>
  <c r="D82" i="10"/>
  <c r="D28" i="10"/>
  <c r="D70" i="10"/>
  <c r="D69" i="10"/>
  <c r="D117" i="10"/>
  <c r="D11" i="10"/>
  <c r="D99" i="10"/>
  <c r="D37" i="10"/>
  <c r="D63" i="10"/>
  <c r="D104" i="10"/>
  <c r="D96" i="10"/>
  <c r="D76" i="10"/>
  <c r="D38" i="10"/>
  <c r="D41" i="10"/>
  <c r="D116" i="10"/>
  <c r="D80" i="10"/>
  <c r="D23" i="10"/>
  <c r="D7" i="10"/>
  <c r="D68" i="10"/>
  <c r="D83" i="10"/>
  <c r="D90" i="10"/>
  <c r="D110" i="10"/>
  <c r="D118" i="10"/>
  <c r="D143" i="10"/>
  <c r="D113" i="10"/>
  <c r="D50" i="10"/>
  <c r="D44" i="10"/>
  <c r="D8" i="10"/>
  <c r="D91" i="10"/>
  <c r="D87" i="10"/>
  <c r="D17" i="10"/>
  <c r="D60" i="10"/>
  <c r="D3" i="10"/>
  <c r="D159" i="10"/>
  <c r="D166" i="10"/>
  <c r="D150" i="10"/>
  <c r="D164" i="10"/>
  <c r="D147" i="10"/>
  <c r="D185" i="10"/>
  <c r="D181" i="10"/>
  <c r="D178" i="10"/>
  <c r="D177" i="10"/>
  <c r="D184" i="10"/>
  <c r="D175" i="10"/>
  <c r="D131" i="10"/>
  <c r="D43" i="10"/>
  <c r="D141" i="10"/>
  <c r="D10" i="10"/>
  <c r="D73" i="10"/>
  <c r="D132" i="10"/>
  <c r="D79" i="10"/>
  <c r="D97" i="10"/>
  <c r="D16" i="10"/>
  <c r="D138" i="10"/>
  <c r="D93" i="10"/>
  <c r="D29" i="10"/>
  <c r="D128" i="10"/>
  <c r="D139" i="10"/>
  <c r="D163" i="10"/>
  <c r="D153" i="10"/>
  <c r="D167" i="10"/>
  <c r="D187" i="10"/>
  <c r="D350" i="10"/>
  <c r="D251" i="10"/>
  <c r="D256" i="10"/>
  <c r="D289" i="10"/>
  <c r="D281" i="10"/>
  <c r="D286" i="10"/>
  <c r="D249" i="10"/>
  <c r="D298" i="10"/>
  <c r="D259" i="10"/>
  <c r="D297" i="10"/>
  <c r="D257" i="10"/>
  <c r="D308" i="10"/>
  <c r="D280" i="10"/>
  <c r="D273" i="10"/>
  <c r="D253" i="10"/>
  <c r="D301" i="10"/>
  <c r="D332" i="10"/>
  <c r="D330" i="10"/>
  <c r="D343" i="10"/>
  <c r="D325" i="10"/>
  <c r="D329" i="10"/>
  <c r="D347" i="10"/>
  <c r="D321" i="10"/>
  <c r="D348" i="10"/>
  <c r="D326" i="10"/>
  <c r="D279" i="10"/>
  <c r="D310" i="10"/>
  <c r="D262" i="10"/>
  <c r="D312" i="10"/>
  <c r="D252" i="10"/>
  <c r="D269" i="10"/>
  <c r="D260" i="10"/>
  <c r="D346" i="10"/>
  <c r="D335" i="10"/>
  <c r="D322" i="10"/>
  <c r="D320" i="10"/>
  <c r="D278" i="10"/>
  <c r="D268" i="10"/>
  <c r="D272" i="10"/>
  <c r="D291" i="10"/>
  <c r="D300" i="10"/>
  <c r="D302" i="10"/>
  <c r="D250" i="10"/>
  <c r="D265" i="10"/>
  <c r="D344" i="10"/>
  <c r="D341" i="10"/>
  <c r="D345" i="10"/>
  <c r="D340" i="10"/>
  <c r="D274" i="10"/>
  <c r="D254" i="10"/>
  <c r="D264" i="10"/>
  <c r="D282" i="10"/>
  <c r="D248" i="10"/>
  <c r="D266" i="10"/>
  <c r="D294" i="10"/>
  <c r="D304" i="10"/>
  <c r="D292" i="10"/>
  <c r="D307" i="10"/>
  <c r="D295" i="10"/>
  <c r="D287" i="10"/>
  <c r="D258" i="10"/>
  <c r="D276" i="10"/>
  <c r="D296" i="10"/>
  <c r="D305" i="10"/>
  <c r="D323" i="10"/>
  <c r="D324" i="10"/>
  <c r="D315" i="10"/>
  <c r="D314" i="10"/>
  <c r="D333" i="10"/>
  <c r="D319" i="10"/>
  <c r="D334" i="10"/>
  <c r="D339" i="10"/>
  <c r="D349" i="10"/>
  <c r="D338" i="10"/>
  <c r="D288" i="10"/>
  <c r="D303" i="10"/>
  <c r="D255" i="10"/>
  <c r="D299" i="10"/>
  <c r="D313" i="10"/>
  <c r="D309" i="10"/>
  <c r="D284" i="10"/>
  <c r="D263" i="10"/>
  <c r="D285" i="10"/>
  <c r="D317" i="10"/>
  <c r="D331" i="10"/>
  <c r="D316" i="10"/>
  <c r="D327" i="10"/>
  <c r="D271" i="10"/>
  <c r="D290" i="10"/>
  <c r="D306" i="10"/>
  <c r="D261" i="10"/>
  <c r="D283" i="10"/>
  <c r="D247" i="10"/>
  <c r="D267" i="10"/>
  <c r="D270" i="10"/>
  <c r="D311" i="10"/>
  <c r="D277" i="10"/>
  <c r="D337" i="10"/>
  <c r="D336" i="10"/>
  <c r="D328" i="10"/>
  <c r="D342" i="10"/>
  <c r="D275" i="10"/>
  <c r="D293" i="10"/>
  <c r="D318" i="10"/>
  <c r="D235" i="10"/>
  <c r="D246" i="10"/>
  <c r="D242" i="10"/>
  <c r="D236" i="10"/>
  <c r="D241" i="10"/>
  <c r="D232" i="10"/>
  <c r="D230" i="10"/>
  <c r="D245" i="10"/>
  <c r="D234" i="10"/>
  <c r="D217" i="10"/>
  <c r="D227" i="10"/>
  <c r="D240" i="10"/>
  <c r="D218" i="10"/>
  <c r="D213" i="10"/>
  <c r="D207" i="10"/>
  <c r="D211" i="10"/>
  <c r="D196" i="10"/>
  <c r="D206" i="10"/>
  <c r="D195" i="10"/>
  <c r="D198" i="10"/>
  <c r="D193" i="10"/>
  <c r="D202" i="10"/>
  <c r="D191" i="10"/>
  <c r="D194" i="10"/>
  <c r="D199" i="10"/>
  <c r="D203" i="10"/>
  <c r="D201" i="10"/>
  <c r="D212" i="10"/>
  <c r="D231" i="10"/>
  <c r="D243" i="10"/>
  <c r="D238" i="10"/>
  <c r="D237" i="10"/>
  <c r="D226" i="10"/>
  <c r="D224" i="10"/>
  <c r="D219" i="10"/>
  <c r="D229" i="10"/>
  <c r="D189" i="10"/>
  <c r="D209" i="10"/>
  <c r="D228" i="10"/>
  <c r="D222" i="10"/>
  <c r="D215" i="10"/>
  <c r="D239" i="10"/>
  <c r="D210" i="10"/>
  <c r="D221" i="10"/>
  <c r="D214" i="10"/>
  <c r="D220" i="10"/>
  <c r="D233" i="10"/>
  <c r="D208" i="10"/>
  <c r="D223" i="10"/>
  <c r="D244" i="10"/>
  <c r="D225" i="10"/>
  <c r="D216" i="10"/>
  <c r="D190" i="10"/>
  <c r="D205" i="10"/>
  <c r="D192" i="10"/>
  <c r="D200" i="10"/>
  <c r="D197" i="10"/>
  <c r="D204" i="10"/>
  <c r="H714" i="11"/>
  <c r="H706" i="11"/>
  <c r="E3" i="11"/>
  <c r="F431" i="11"/>
  <c r="F435" i="11"/>
  <c r="H264" i="11"/>
  <c r="H259" i="11"/>
  <c r="E257" i="11"/>
  <c r="H253" i="11"/>
  <c r="F228" i="11"/>
  <c r="H157" i="11"/>
  <c r="E145" i="11"/>
  <c r="E141" i="11"/>
  <c r="E133" i="11"/>
  <c r="E129" i="11"/>
  <c r="E125" i="11"/>
  <c r="H762" i="11"/>
  <c r="H750" i="11"/>
  <c r="E744" i="11"/>
  <c r="E740" i="11"/>
  <c r="H726" i="11"/>
  <c r="H678" i="11"/>
  <c r="H674" i="11"/>
  <c r="H666" i="11"/>
  <c r="H662" i="11"/>
  <c r="F569" i="11"/>
  <c r="F561" i="11"/>
  <c r="F11" i="11"/>
  <c r="F4" i="11"/>
  <c r="F451" i="11"/>
  <c r="F419" i="11"/>
  <c r="F415" i="11"/>
  <c r="H412" i="11"/>
  <c r="H284" i="11"/>
  <c r="H836" i="11"/>
  <c r="H832" i="11"/>
  <c r="H440" i="11"/>
  <c r="F427" i="11"/>
  <c r="F423" i="11"/>
  <c r="F403" i="11"/>
  <c r="H276" i="11"/>
  <c r="H840" i="11"/>
  <c r="H770" i="11"/>
  <c r="H870" i="11"/>
  <c r="E860" i="11"/>
  <c r="F857" i="11"/>
  <c r="H854" i="11"/>
  <c r="H804" i="11"/>
  <c r="H796" i="11"/>
  <c r="H436" i="11"/>
  <c r="F407" i="11"/>
  <c r="H404" i="11"/>
  <c r="E386" i="11"/>
  <c r="H340" i="11"/>
  <c r="H328" i="11"/>
  <c r="E306" i="11"/>
  <c r="H300" i="11"/>
  <c r="E298" i="11"/>
  <c r="H268" i="11"/>
  <c r="H698" i="11"/>
  <c r="H682" i="11"/>
  <c r="H332" i="11"/>
  <c r="H408" i="11"/>
  <c r="H852" i="11"/>
  <c r="F295" i="11"/>
  <c r="H778" i="11"/>
  <c r="H974" i="11"/>
  <c r="E972" i="11"/>
  <c r="H966" i="11"/>
  <c r="E964" i="11"/>
  <c r="F961" i="11"/>
  <c r="E924" i="11"/>
  <c r="H918" i="11"/>
  <c r="E916" i="11"/>
  <c r="F913" i="11"/>
  <c r="F815" i="11"/>
  <c r="E786" i="11"/>
  <c r="F781" i="11"/>
  <c r="F709" i="11"/>
  <c r="F701" i="11"/>
  <c r="F693" i="11"/>
  <c r="F677" i="11"/>
  <c r="F673" i="11"/>
  <c r="F661" i="11"/>
  <c r="H614" i="11"/>
  <c r="H610" i="11"/>
  <c r="H606" i="11"/>
  <c r="H602" i="11"/>
  <c r="H574" i="11"/>
  <c r="E558" i="11"/>
  <c r="H364" i="11"/>
  <c r="H348" i="11"/>
  <c r="F339" i="11"/>
  <c r="F327" i="11"/>
  <c r="H233" i="11"/>
  <c r="E231" i="11"/>
  <c r="H229" i="11"/>
  <c r="F154" i="11"/>
  <c r="F150" i="11"/>
  <c r="F146" i="11"/>
  <c r="F138" i="11"/>
  <c r="F130" i="11"/>
  <c r="F122" i="11"/>
  <c r="H26" i="11"/>
  <c r="F21" i="11"/>
  <c r="E12" i="11"/>
  <c r="F945" i="11"/>
  <c r="F897" i="11"/>
  <c r="E760" i="11"/>
  <c r="H902" i="11"/>
  <c r="H894" i="11"/>
  <c r="F953" i="11"/>
  <c r="H950" i="11"/>
  <c r="E794" i="11"/>
  <c r="E818" i="11"/>
  <c r="H812" i="11"/>
  <c r="F799" i="11"/>
  <c r="F737" i="11"/>
  <c r="E716" i="11"/>
  <c r="E712" i="11"/>
  <c r="E696" i="11"/>
  <c r="E680" i="11"/>
  <c r="E672" i="11"/>
  <c r="E664" i="11"/>
  <c r="F499" i="11"/>
  <c r="F263" i="11"/>
  <c r="E612" i="11"/>
  <c r="E604" i="11"/>
  <c r="E564" i="11"/>
  <c r="E560" i="11"/>
  <c r="F629" i="11"/>
  <c r="F617" i="11"/>
  <c r="F613" i="11"/>
  <c r="F601" i="11"/>
  <c r="H536" i="11"/>
  <c r="E526" i="11"/>
  <c r="F523" i="11"/>
  <c r="E522" i="11"/>
  <c r="H520" i="11"/>
  <c r="E518" i="11"/>
  <c r="H516" i="11"/>
  <c r="F515" i="11"/>
  <c r="H512" i="11"/>
  <c r="F511" i="11"/>
  <c r="E510" i="11"/>
  <c r="F507" i="11"/>
  <c r="H504" i="11"/>
  <c r="E502" i="11"/>
  <c r="H500" i="11"/>
  <c r="E438" i="11"/>
  <c r="E430" i="11"/>
  <c r="E422" i="11"/>
  <c r="E414" i="11"/>
  <c r="E410" i="11"/>
  <c r="E370" i="11"/>
  <c r="H360" i="11"/>
  <c r="H396" i="11"/>
  <c r="F391" i="11"/>
  <c r="H388" i="11"/>
  <c r="F387" i="11"/>
  <c r="E362" i="11"/>
  <c r="E354" i="11"/>
  <c r="E350" i="11"/>
  <c r="E338" i="11"/>
  <c r="E330" i="11"/>
  <c r="H296" i="11"/>
  <c r="E266" i="11"/>
  <c r="E69" i="11"/>
  <c r="F359" i="11"/>
  <c r="F351" i="11"/>
  <c r="F343" i="11"/>
  <c r="F279" i="11"/>
  <c r="F275" i="11"/>
  <c r="E239" i="11"/>
  <c r="E171" i="11"/>
  <c r="E163" i="11"/>
  <c r="E159" i="11"/>
  <c r="H143" i="11"/>
  <c r="H127" i="11"/>
  <c r="H123" i="11"/>
  <c r="F37" i="11"/>
  <c r="H10" i="11"/>
  <c r="F168" i="11"/>
  <c r="F164" i="11"/>
  <c r="F160" i="11"/>
  <c r="H20" i="11"/>
  <c r="F216" i="11"/>
  <c r="H205" i="11"/>
  <c r="E203" i="11"/>
  <c r="H201" i="11"/>
  <c r="F200" i="11"/>
  <c r="H197" i="11"/>
  <c r="F196" i="11"/>
  <c r="E195" i="11"/>
  <c r="F192" i="11"/>
  <c r="H189" i="11"/>
  <c r="H185" i="11"/>
  <c r="F184" i="11"/>
  <c r="H173" i="11"/>
  <c r="H165" i="11"/>
  <c r="F90" i="11"/>
  <c r="F74" i="11"/>
  <c r="E73" i="11"/>
  <c r="F70" i="11"/>
  <c r="E48" i="11"/>
  <c r="H42" i="1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/>
  <c r="C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/>
  <c r="N982" i="11"/>
  <c r="L982" i="11"/>
  <c r="C981" i="11"/>
  <c r="M981" i="11"/>
  <c r="K981" i="11"/>
  <c r="C980" i="11"/>
  <c r="M980" i="11"/>
  <c r="K980" i="11"/>
  <c r="D979" i="11"/>
  <c r="F979" i="1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D983" i="11"/>
  <c r="H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I752" i="1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E165" i="11"/>
  <c r="E162" i="11"/>
  <c r="F159" i="11"/>
  <c r="E157" i="11"/>
  <c r="H153" i="11"/>
  <c r="H149" i="11"/>
  <c r="F145" i="11"/>
  <c r="E143" i="11"/>
  <c r="E140" i="11"/>
  <c r="F137" i="1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E62" i="11"/>
  <c r="E59" i="11"/>
  <c r="F56" i="11"/>
  <c r="E54" i="11"/>
  <c r="E51" i="11"/>
  <c r="F48" i="11"/>
  <c r="E46" i="11"/>
  <c r="E43" i="11"/>
  <c r="F40" i="11"/>
  <c r="E38" i="11"/>
  <c r="E35" i="11"/>
  <c r="F32" i="11"/>
  <c r="E30" i="11"/>
  <c r="E27" i="11"/>
  <c r="F24" i="11"/>
  <c r="E22" i="11"/>
  <c r="F20" i="11"/>
  <c r="E19" i="11"/>
  <c r="E17" i="11"/>
  <c r="F14" i="11"/>
  <c r="F12" i="11"/>
  <c r="F5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E91" i="11"/>
  <c r="E88" i="11"/>
  <c r="F85" i="11"/>
  <c r="E83" i="11"/>
  <c r="E80" i="11"/>
  <c r="F77" i="11"/>
  <c r="E75" i="11"/>
  <c r="F73" i="11"/>
  <c r="J73" i="11"/>
  <c r="L73" i="11"/>
  <c r="N73" i="11"/>
  <c r="I74" i="8"/>
  <c r="E71" i="11"/>
  <c r="E68" i="11"/>
  <c r="E66" i="11"/>
  <c r="F65" i="11"/>
  <c r="E63" i="11"/>
  <c r="F60" i="11"/>
  <c r="E58" i="11"/>
  <c r="E55" i="11"/>
  <c r="F52" i="11"/>
  <c r="E50" i="11"/>
  <c r="E47" i="11"/>
  <c r="F44" i="11"/>
  <c r="E42" i="11"/>
  <c r="E39" i="11"/>
  <c r="F36" i="11"/>
  <c r="E34" i="11"/>
  <c r="E31" i="11"/>
  <c r="F28" i="1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F19" i="11"/>
  <c r="F17" i="11"/>
  <c r="F15" i="11"/>
  <c r="H11" i="11"/>
  <c r="E11" i="11"/>
  <c r="F10" i="11"/>
  <c r="H9" i="11"/>
  <c r="E9" i="11"/>
  <c r="F7" i="11"/>
  <c r="F6" i="11"/>
  <c r="H5" i="11"/>
  <c r="H4" i="11"/>
  <c r="E4" i="11"/>
  <c r="E743" i="11"/>
  <c r="F743" i="11"/>
  <c r="F978" i="11"/>
  <c r="E977" i="11"/>
  <c r="H976" i="11"/>
  <c r="J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/>
  <c r="F859" i="11"/>
  <c r="F858" i="11"/>
  <c r="E857" i="11"/>
  <c r="H856" i="11"/>
  <c r="F855" i="11"/>
  <c r="F854" i="11"/>
  <c r="E853" i="11"/>
  <c r="F852" i="11"/>
  <c r="J852" i="11"/>
  <c r="E827" i="11"/>
  <c r="H826" i="11"/>
  <c r="F825" i="11"/>
  <c r="F824" i="11"/>
  <c r="E823" i="11"/>
  <c r="H822" i="11"/>
  <c r="F821" i="11"/>
  <c r="F820" i="11"/>
  <c r="E819" i="11"/>
  <c r="H818" i="11"/>
  <c r="I818" i="1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I786" i="11"/>
  <c r="F785" i="11"/>
  <c r="F784" i="11"/>
  <c r="E783" i="11"/>
  <c r="H782" i="11"/>
  <c r="F748" i="11"/>
  <c r="H742" i="11"/>
  <c r="E747" i="11"/>
  <c r="F747" i="11"/>
  <c r="F744" i="11"/>
  <c r="H744" i="11"/>
  <c r="E781" i="11"/>
  <c r="H780" i="11"/>
  <c r="F779" i="11"/>
  <c r="F778" i="11"/>
  <c r="J778" i="11"/>
  <c r="E777" i="11"/>
  <c r="H776" i="11"/>
  <c r="F775" i="11"/>
  <c r="F774" i="11"/>
  <c r="E773" i="11"/>
  <c r="H772" i="11"/>
  <c r="F771" i="11"/>
  <c r="F770" i="11"/>
  <c r="E769" i="11"/>
  <c r="H768" i="11"/>
  <c r="F767" i="11"/>
  <c r="F766" i="11"/>
  <c r="E765" i="11"/>
  <c r="H764" i="11"/>
  <c r="F763" i="11"/>
  <c r="F762" i="11"/>
  <c r="E761" i="11"/>
  <c r="H760" i="11"/>
  <c r="F759" i="11"/>
  <c r="F758" i="11"/>
  <c r="E757" i="11"/>
  <c r="H756" i="11"/>
  <c r="J756" i="11"/>
  <c r="F755" i="11"/>
  <c r="F754" i="11"/>
  <c r="E753" i="11"/>
  <c r="F751" i="11"/>
  <c r="F750" i="11"/>
  <c r="H746" i="11"/>
  <c r="F223" i="11"/>
  <c r="H223" i="11"/>
  <c r="F746" i="11"/>
  <c r="E745" i="11"/>
  <c r="F742" i="11"/>
  <c r="E741" i="11"/>
  <c r="H740" i="11"/>
  <c r="F739" i="11"/>
  <c r="F738" i="11"/>
  <c r="E737" i="11"/>
  <c r="H736" i="11"/>
  <c r="F735" i="11"/>
  <c r="F734" i="11"/>
  <c r="E733" i="11"/>
  <c r="H732" i="11"/>
  <c r="F731" i="11"/>
  <c r="F730" i="11"/>
  <c r="E729" i="11"/>
  <c r="H728" i="11"/>
  <c r="F727" i="11"/>
  <c r="F726" i="11"/>
  <c r="J726" i="11"/>
  <c r="E725" i="11"/>
  <c r="H724" i="11"/>
  <c r="F723" i="11"/>
  <c r="F722" i="11"/>
  <c r="E721" i="11"/>
  <c r="H720" i="11"/>
  <c r="F719" i="11"/>
  <c r="F718" i="11"/>
  <c r="E717" i="11"/>
  <c r="H716" i="11"/>
  <c r="F715" i="11"/>
  <c r="F714" i="11"/>
  <c r="E713" i="11"/>
  <c r="H712" i="11"/>
  <c r="F711" i="11"/>
  <c r="F710" i="11"/>
  <c r="E709" i="11"/>
  <c r="H708" i="11"/>
  <c r="F707" i="11"/>
  <c r="F706" i="11"/>
  <c r="E705" i="11"/>
  <c r="H704" i="11"/>
  <c r="F703" i="11"/>
  <c r="F702" i="11"/>
  <c r="E701" i="11"/>
  <c r="H700" i="11"/>
  <c r="F699" i="11"/>
  <c r="F698" i="11"/>
  <c r="E697" i="11"/>
  <c r="H696" i="11"/>
  <c r="F695" i="11"/>
  <c r="F694" i="11"/>
  <c r="E693" i="11"/>
  <c r="H692" i="11"/>
  <c r="F691" i="11"/>
  <c r="F690" i="11"/>
  <c r="E689" i="11"/>
  <c r="H688" i="11"/>
  <c r="F687" i="11"/>
  <c r="F686" i="11"/>
  <c r="E685" i="11"/>
  <c r="H684" i="11"/>
  <c r="F683" i="11"/>
  <c r="F682" i="11"/>
  <c r="E681" i="11"/>
  <c r="H680" i="11"/>
  <c r="F679" i="11"/>
  <c r="F678" i="11"/>
  <c r="E677" i="11"/>
  <c r="H676" i="11"/>
  <c r="F675" i="11"/>
  <c r="F674" i="11"/>
  <c r="E673" i="11"/>
  <c r="H672" i="11"/>
  <c r="F671" i="11"/>
  <c r="F670" i="11"/>
  <c r="E669" i="11"/>
  <c r="H668" i="11"/>
  <c r="F667" i="11"/>
  <c r="F666" i="11"/>
  <c r="E665" i="11"/>
  <c r="H664" i="11"/>
  <c r="F663" i="11"/>
  <c r="F662" i="11"/>
  <c r="J662" i="11"/>
  <c r="E661" i="11"/>
  <c r="H660" i="11"/>
  <c r="F659" i="11"/>
  <c r="F658" i="11"/>
  <c r="E657" i="11"/>
  <c r="H656" i="11"/>
  <c r="F655" i="11"/>
  <c r="F654" i="11"/>
  <c r="E653" i="11"/>
  <c r="H652" i="11"/>
  <c r="F651" i="11"/>
  <c r="F650" i="11"/>
  <c r="E649" i="11"/>
  <c r="H648" i="11"/>
  <c r="F647" i="11"/>
  <c r="F646" i="11"/>
  <c r="E625" i="11"/>
  <c r="H624" i="1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F607" i="11"/>
  <c r="F606" i="11"/>
  <c r="E605" i="11"/>
  <c r="H604" i="11"/>
  <c r="F603" i="11"/>
  <c r="F602" i="11"/>
  <c r="E601" i="11"/>
  <c r="H600" i="11"/>
  <c r="F599" i="11"/>
  <c r="F598" i="11"/>
  <c r="E597" i="11"/>
  <c r="H596" i="11"/>
  <c r="F595" i="11"/>
  <c r="F594" i="1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F579" i="11"/>
  <c r="F578" i="11"/>
  <c r="E577" i="11"/>
  <c r="H576" i="11"/>
  <c r="F575" i="11"/>
  <c r="F574" i="11"/>
  <c r="E573" i="11"/>
  <c r="H572" i="11"/>
  <c r="F571" i="11"/>
  <c r="F570" i="11"/>
  <c r="E569" i="11"/>
  <c r="H568" i="11"/>
  <c r="F567" i="11"/>
  <c r="F566" i="11"/>
  <c r="E565" i="11"/>
  <c r="H564" i="11"/>
  <c r="F563" i="11"/>
  <c r="F562" i="11"/>
  <c r="E561" i="11"/>
  <c r="H560" i="11"/>
  <c r="F559" i="11"/>
  <c r="F256" i="11"/>
  <c r="H255" i="11"/>
  <c r="F248" i="11"/>
  <c r="H247" i="11"/>
  <c r="F245" i="11"/>
  <c r="E244" i="11"/>
  <c r="H243" i="11"/>
  <c r="F242" i="11"/>
  <c r="F241" i="11"/>
  <c r="E240" i="11"/>
  <c r="H239" i="11"/>
  <c r="F238" i="11"/>
  <c r="F237" i="11"/>
  <c r="E236" i="11"/>
  <c r="H235" i="11"/>
  <c r="F234" i="11"/>
  <c r="F233" i="11"/>
  <c r="E232" i="11"/>
  <c r="H231" i="11"/>
  <c r="F230" i="11"/>
  <c r="F229" i="11"/>
  <c r="E228" i="11"/>
  <c r="H227" i="11"/>
  <c r="F226" i="11"/>
  <c r="E222" i="11"/>
  <c r="F222" i="11"/>
  <c r="H558" i="11"/>
  <c r="F557" i="11"/>
  <c r="F556" i="11"/>
  <c r="E555" i="11"/>
  <c r="H554" i="11"/>
  <c r="F553" i="11"/>
  <c r="F552" i="11"/>
  <c r="E551" i="11"/>
  <c r="H550" i="11"/>
  <c r="F549" i="11"/>
  <c r="F548" i="11"/>
  <c r="E547" i="11"/>
  <c r="H546" i="11"/>
  <c r="F545" i="11"/>
  <c r="F544" i="11"/>
  <c r="E543" i="11"/>
  <c r="H542" i="11"/>
  <c r="F541" i="11"/>
  <c r="F540" i="11"/>
  <c r="E539" i="11"/>
  <c r="H538" i="11"/>
  <c r="F537" i="11"/>
  <c r="F536" i="11"/>
  <c r="E535" i="11"/>
  <c r="H534" i="11"/>
  <c r="F533" i="11"/>
  <c r="F532" i="11"/>
  <c r="E531" i="11"/>
  <c r="H530" i="11"/>
  <c r="F529" i="11"/>
  <c r="F528" i="11"/>
  <c r="E527" i="11"/>
  <c r="H526" i="11"/>
  <c r="F525" i="11"/>
  <c r="F524" i="11"/>
  <c r="E523" i="11"/>
  <c r="H522" i="11"/>
  <c r="F521" i="11"/>
  <c r="F520" i="11"/>
  <c r="E519" i="11"/>
  <c r="H518" i="11"/>
  <c r="F517" i="11"/>
  <c r="F516" i="11"/>
  <c r="E515" i="11"/>
  <c r="H514" i="11"/>
  <c r="F513" i="11"/>
  <c r="F512" i="11"/>
  <c r="E511" i="11"/>
  <c r="H510" i="11"/>
  <c r="F509" i="11"/>
  <c r="F508" i="11"/>
  <c r="E507" i="11"/>
  <c r="H506" i="11"/>
  <c r="F505" i="11"/>
  <c r="F504" i="11"/>
  <c r="E503" i="11"/>
  <c r="H502" i="11"/>
  <c r="F501" i="11"/>
  <c r="F500" i="11"/>
  <c r="I500" i="11"/>
  <c r="E499" i="11"/>
  <c r="H498" i="11"/>
  <c r="F497" i="11"/>
  <c r="F496" i="11"/>
  <c r="E495" i="11"/>
  <c r="H494" i="11"/>
  <c r="F493" i="11"/>
  <c r="F492" i="11"/>
  <c r="E491" i="11"/>
  <c r="H490" i="11"/>
  <c r="F489" i="11"/>
  <c r="F488" i="11"/>
  <c r="E487" i="11"/>
  <c r="H486" i="11"/>
  <c r="F485" i="11"/>
  <c r="F484" i="11"/>
  <c r="E483" i="11"/>
  <c r="H482" i="11"/>
  <c r="F481" i="11"/>
  <c r="F480" i="11"/>
  <c r="E479" i="11"/>
  <c r="H478" i="11"/>
  <c r="F477" i="11"/>
  <c r="F476" i="11"/>
  <c r="E475" i="11"/>
  <c r="H474" i="11"/>
  <c r="F473" i="11"/>
  <c r="F472" i="11"/>
  <c r="E471" i="11"/>
  <c r="H470" i="11"/>
  <c r="F469" i="11"/>
  <c r="F468" i="11"/>
  <c r="E467" i="11"/>
  <c r="H466" i="11"/>
  <c r="F465" i="11"/>
  <c r="F464" i="11"/>
  <c r="E463" i="11"/>
  <c r="H462" i="11"/>
  <c r="F461" i="11"/>
  <c r="F460" i="11"/>
  <c r="E459" i="11"/>
  <c r="H458" i="11"/>
  <c r="F457" i="11"/>
  <c r="F456" i="11"/>
  <c r="E455" i="11"/>
  <c r="H454" i="11"/>
  <c r="F453" i="11"/>
  <c r="F452" i="11"/>
  <c r="E451" i="11"/>
  <c r="H450" i="11"/>
  <c r="F449" i="11"/>
  <c r="F448" i="11"/>
  <c r="E447" i="11"/>
  <c r="H446" i="11"/>
  <c r="F445" i="11"/>
  <c r="F444" i="11"/>
  <c r="E443" i="11"/>
  <c r="H442" i="11"/>
  <c r="F441" i="11"/>
  <c r="F440" i="11"/>
  <c r="J440" i="1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I414" i="11"/>
  <c r="F413" i="11"/>
  <c r="F412" i="11"/>
  <c r="E411" i="11"/>
  <c r="H410" i="11"/>
  <c r="F409" i="11"/>
  <c r="F408" i="11"/>
  <c r="E407" i="11"/>
  <c r="H406" i="11"/>
  <c r="F405" i="11"/>
  <c r="F404" i="11"/>
  <c r="J404" i="11"/>
  <c r="E403" i="11"/>
  <c r="H402" i="11"/>
  <c r="F401" i="11"/>
  <c r="F400" i="11"/>
  <c r="E399" i="11"/>
  <c r="H398" i="11"/>
  <c r="F397" i="11"/>
  <c r="F396" i="11"/>
  <c r="E395" i="11"/>
  <c r="H394" i="11"/>
  <c r="I394" i="11"/>
  <c r="F393" i="11"/>
  <c r="F392" i="11"/>
  <c r="I392" i="11"/>
  <c r="E391" i="11"/>
  <c r="H390" i="11"/>
  <c r="F389" i="11"/>
  <c r="F388" i="11"/>
  <c r="E387" i="11"/>
  <c r="H386" i="11"/>
  <c r="F385" i="11"/>
  <c r="F384" i="11"/>
  <c r="E383" i="11"/>
  <c r="H382" i="11"/>
  <c r="I382" i="11"/>
  <c r="F381" i="11"/>
  <c r="F380" i="11"/>
  <c r="E379" i="11"/>
  <c r="H378" i="11"/>
  <c r="F377" i="11"/>
  <c r="F376" i="11"/>
  <c r="I376" i="11"/>
  <c r="E375" i="11"/>
  <c r="H374" i="11"/>
  <c r="F373" i="11"/>
  <c r="F372" i="11"/>
  <c r="E371" i="11"/>
  <c r="H370" i="11"/>
  <c r="F369" i="11"/>
  <c r="F368" i="11"/>
  <c r="J368" i="11"/>
  <c r="E367" i="11"/>
  <c r="H366" i="11"/>
  <c r="F365" i="11"/>
  <c r="F364" i="11"/>
  <c r="E363" i="11"/>
  <c r="H362" i="11"/>
  <c r="I362" i="11"/>
  <c r="F361" i="11"/>
  <c r="F360" i="11"/>
  <c r="J360" i="11"/>
  <c r="E359" i="11"/>
  <c r="H358" i="11"/>
  <c r="F357" i="11"/>
  <c r="F356" i="11"/>
  <c r="E355" i="11"/>
  <c r="H354" i="11"/>
  <c r="F353" i="11"/>
  <c r="F352" i="11"/>
  <c r="E351" i="11"/>
  <c r="H350" i="11"/>
  <c r="I350" i="11"/>
  <c r="F349" i="11"/>
  <c r="F348" i="11"/>
  <c r="E347" i="11"/>
  <c r="H346" i="11"/>
  <c r="F345" i="11"/>
  <c r="F344" i="11"/>
  <c r="J344" i="11"/>
  <c r="E343" i="11"/>
  <c r="H342" i="11"/>
  <c r="F341" i="11"/>
  <c r="F340" i="11"/>
  <c r="J340" i="11"/>
  <c r="E339" i="11"/>
  <c r="H338" i="11"/>
  <c r="F337" i="11"/>
  <c r="F336" i="11"/>
  <c r="E335" i="11"/>
  <c r="H334" i="11"/>
  <c r="F333" i="11"/>
  <c r="F332" i="11"/>
  <c r="I332" i="11"/>
  <c r="E331" i="11"/>
  <c r="H330" i="11"/>
  <c r="I330" i="1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I318" i="11"/>
  <c r="F317" i="11"/>
  <c r="F316" i="11"/>
  <c r="E315" i="11"/>
  <c r="H314" i="11"/>
  <c r="F313" i="11"/>
  <c r="F312" i="11"/>
  <c r="E311" i="11"/>
  <c r="H310" i="11"/>
  <c r="F309" i="11"/>
  <c r="F308" i="11"/>
  <c r="E307" i="11"/>
  <c r="H306" i="11"/>
  <c r="F305" i="11"/>
  <c r="F304" i="11"/>
  <c r="J304" i="11"/>
  <c r="E303" i="11"/>
  <c r="H302" i="11"/>
  <c r="F301" i="11"/>
  <c r="F300" i="11"/>
  <c r="E299" i="11"/>
  <c r="H298" i="11"/>
  <c r="I298" i="11"/>
  <c r="F297" i="11"/>
  <c r="F296" i="11"/>
  <c r="J296" i="11"/>
  <c r="E295" i="11"/>
  <c r="H294" i="11"/>
  <c r="F293" i="11"/>
  <c r="F292" i="11"/>
  <c r="E291" i="11"/>
  <c r="H290" i="11"/>
  <c r="F289" i="11"/>
  <c r="F288" i="11"/>
  <c r="E287" i="11"/>
  <c r="H286" i="11"/>
  <c r="I286" i="11"/>
  <c r="F285" i="11"/>
  <c r="F284" i="11"/>
  <c r="J284" i="11"/>
  <c r="E283" i="11"/>
  <c r="H282" i="11"/>
  <c r="F281" i="11"/>
  <c r="F280" i="11"/>
  <c r="E279" i="11"/>
  <c r="H278" i="11"/>
  <c r="F277" i="11"/>
  <c r="F276" i="11"/>
  <c r="E275" i="11"/>
  <c r="H274" i="11"/>
  <c r="F273" i="11"/>
  <c r="F272" i="11"/>
  <c r="E271" i="11"/>
  <c r="H270" i="11"/>
  <c r="F269" i="11"/>
  <c r="F268" i="11"/>
  <c r="E267" i="11"/>
  <c r="H266" i="11"/>
  <c r="I266" i="11"/>
  <c r="F265" i="11"/>
  <c r="F264" i="11"/>
  <c r="I264" i="11"/>
  <c r="E263" i="11"/>
  <c r="H262" i="11"/>
  <c r="F261" i="11"/>
  <c r="H221" i="11"/>
  <c r="F16" i="11"/>
  <c r="E15" i="11"/>
  <c r="H14" i="11"/>
  <c r="F13" i="11"/>
  <c r="H8" i="11"/>
  <c r="F225" i="11"/>
  <c r="J225" i="11"/>
  <c r="L225" i="11"/>
  <c r="N225" i="11"/>
  <c r="E224" i="11"/>
  <c r="F221" i="11"/>
  <c r="J221" i="11"/>
  <c r="K221" i="11"/>
  <c r="M221" i="11"/>
  <c r="E220" i="11"/>
  <c r="H219" i="11"/>
  <c r="F218" i="11"/>
  <c r="F217" i="11"/>
  <c r="E216" i="11"/>
  <c r="H215" i="11"/>
  <c r="J215" i="11"/>
  <c r="K215" i="11"/>
  <c r="M215" i="11"/>
  <c r="F214" i="11"/>
  <c r="F213" i="11"/>
  <c r="E212" i="11"/>
  <c r="H211" i="11"/>
  <c r="F210" i="11"/>
  <c r="F209" i="11"/>
  <c r="E208" i="11"/>
  <c r="H207" i="11"/>
  <c r="F206" i="11"/>
  <c r="F205" i="11"/>
  <c r="E204" i="11"/>
  <c r="H203" i="11"/>
  <c r="J203" i="11"/>
  <c r="L203" i="11"/>
  <c r="N203" i="11"/>
  <c r="F202" i="11"/>
  <c r="F201" i="11"/>
  <c r="I201" i="11"/>
  <c r="E200" i="11"/>
  <c r="H199" i="11"/>
  <c r="F198" i="11"/>
  <c r="F197" i="11"/>
  <c r="E196" i="11"/>
  <c r="H195" i="11"/>
  <c r="F194" i="11"/>
  <c r="F193" i="11"/>
  <c r="E192" i="11"/>
  <c r="H191" i="11"/>
  <c r="F190" i="11"/>
  <c r="F189" i="11"/>
  <c r="E188" i="11"/>
  <c r="H187" i="11"/>
  <c r="F186" i="11"/>
  <c r="F185" i="11"/>
  <c r="E184" i="11"/>
  <c r="H183" i="11"/>
  <c r="J183" i="11"/>
  <c r="F182" i="11"/>
  <c r="F181" i="11"/>
  <c r="I181" i="11"/>
  <c r="E180" i="11"/>
  <c r="H179" i="11"/>
  <c r="F178" i="11"/>
  <c r="F177" i="11"/>
  <c r="E176" i="11"/>
  <c r="H175" i="11"/>
  <c r="F174" i="11"/>
  <c r="F173" i="11"/>
  <c r="E172" i="11"/>
  <c r="H171" i="11"/>
  <c r="J171" i="11"/>
  <c r="K171" i="11"/>
  <c r="M171" i="11"/>
  <c r="H172" i="8"/>
  <c r="F170" i="11"/>
  <c r="F169" i="11"/>
  <c r="E168" i="11"/>
  <c r="H167" i="11"/>
  <c r="F166" i="11"/>
  <c r="F165" i="11"/>
  <c r="E164" i="11"/>
  <c r="H163" i="11"/>
  <c r="F162" i="11"/>
  <c r="F161" i="11"/>
  <c r="E160" i="11"/>
  <c r="H159" i="11"/>
  <c r="F158" i="11"/>
  <c r="F157" i="11"/>
  <c r="E156" i="11"/>
  <c r="H155" i="11"/>
  <c r="F152" i="11"/>
  <c r="H151" i="11"/>
  <c r="F148" i="11"/>
  <c r="H147" i="11"/>
  <c r="E146" i="11"/>
  <c r="H145" i="11"/>
  <c r="F144" i="11"/>
  <c r="F143" i="11"/>
  <c r="J143" i="11"/>
  <c r="L143" i="11"/>
  <c r="N143" i="11"/>
  <c r="I144" i="8"/>
  <c r="E142" i="11"/>
  <c r="H141" i="11"/>
  <c r="F140" i="11"/>
  <c r="F139" i="11"/>
  <c r="E138" i="11"/>
  <c r="H137" i="11"/>
  <c r="F136" i="11"/>
  <c r="F135" i="11"/>
  <c r="E134" i="11"/>
  <c r="H133" i="11"/>
  <c r="F132" i="11"/>
  <c r="F131" i="11"/>
  <c r="J131" i="11"/>
  <c r="L131" i="11"/>
  <c r="N131" i="11"/>
  <c r="I132" i="8"/>
  <c r="E130" i="11"/>
  <c r="H129" i="11"/>
  <c r="F128" i="11"/>
  <c r="F127" i="11"/>
  <c r="E126" i="11"/>
  <c r="H125" i="11"/>
  <c r="F124" i="11"/>
  <c r="F123" i="11"/>
  <c r="I123" i="1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F92" i="11"/>
  <c r="F91" i="11"/>
  <c r="E90" i="11"/>
  <c r="H89" i="11"/>
  <c r="F88" i="11"/>
  <c r="F87" i="11"/>
  <c r="J87" i="11"/>
  <c r="K87" i="11"/>
  <c r="M87" i="11"/>
  <c r="H88" i="8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J71" i="11"/>
  <c r="L71" i="11"/>
  <c r="N71" i="11"/>
  <c r="I72" i="8"/>
  <c r="E70" i="11"/>
  <c r="H69" i="11"/>
  <c r="F68" i="11"/>
  <c r="F63" i="11"/>
  <c r="F62" i="11"/>
  <c r="E61" i="11"/>
  <c r="H60" i="11"/>
  <c r="F59" i="11"/>
  <c r="F58" i="11"/>
  <c r="I58" i="11"/>
  <c r="E57" i="11"/>
  <c r="H56" i="11"/>
  <c r="F55" i="11"/>
  <c r="F54" i="11"/>
  <c r="E53" i="11"/>
  <c r="H52" i="11"/>
  <c r="F51" i="11"/>
  <c r="F50" i="11"/>
  <c r="E49" i="11"/>
  <c r="H48" i="11"/>
  <c r="F47" i="11"/>
  <c r="F46" i="11"/>
  <c r="E45" i="11"/>
  <c r="H44" i="11"/>
  <c r="F43" i="11"/>
  <c r="F42" i="11"/>
  <c r="J42" i="11"/>
  <c r="L42" i="11"/>
  <c r="N42" i="11"/>
  <c r="I43" i="8"/>
  <c r="E41" i="11"/>
  <c r="H40" i="11"/>
  <c r="F39" i="11"/>
  <c r="F38" i="11"/>
  <c r="J38" i="11"/>
  <c r="K38" i="11"/>
  <c r="M38" i="11"/>
  <c r="H39" i="8"/>
  <c r="E37" i="11"/>
  <c r="H36" i="11"/>
  <c r="F35" i="11"/>
  <c r="F34" i="11"/>
  <c r="E33" i="11"/>
  <c r="H32" i="11"/>
  <c r="F31" i="11"/>
  <c r="F30" i="11"/>
  <c r="E29" i="11"/>
  <c r="H28" i="11"/>
  <c r="J28" i="11"/>
  <c r="K28" i="11"/>
  <c r="M28" i="11"/>
  <c r="H29" i="8"/>
  <c r="F27" i="11"/>
  <c r="F26" i="11"/>
  <c r="E25" i="11"/>
  <c r="H24" i="11"/>
  <c r="F23" i="11"/>
  <c r="F22" i="11"/>
  <c r="E21" i="11"/>
  <c r="F18" i="11"/>
  <c r="H992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H977" i="11"/>
  <c r="H975" i="11"/>
  <c r="H973" i="11"/>
  <c r="H971" i="11"/>
  <c r="H969" i="11"/>
  <c r="H967" i="11"/>
  <c r="H965" i="11"/>
  <c r="H963" i="11"/>
  <c r="H961" i="1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H911" i="11"/>
  <c r="H909" i="11"/>
  <c r="H907" i="11"/>
  <c r="H905" i="11"/>
  <c r="H903" i="11"/>
  <c r="H901" i="11"/>
  <c r="H899" i="11"/>
  <c r="H897" i="1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F846" i="11"/>
  <c r="E843" i="11"/>
  <c r="H843" i="11"/>
  <c r="F842" i="11"/>
  <c r="E839" i="11"/>
  <c r="H839" i="11"/>
  <c r="F838" i="11"/>
  <c r="E835" i="11"/>
  <c r="H835" i="11"/>
  <c r="F834" i="11"/>
  <c r="E831" i="11"/>
  <c r="H831" i="11"/>
  <c r="F830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F644" i="11"/>
  <c r="E641" i="11"/>
  <c r="H641" i="11"/>
  <c r="F640" i="11"/>
  <c r="E637" i="11"/>
  <c r="H637" i="11"/>
  <c r="F636" i="11"/>
  <c r="E633" i="11"/>
  <c r="H633" i="11"/>
  <c r="F632" i="11"/>
  <c r="E629" i="11"/>
  <c r="H629" i="11"/>
  <c r="J629" i="11"/>
  <c r="F628" i="11"/>
  <c r="H827" i="11"/>
  <c r="H825" i="11"/>
  <c r="H823" i="11"/>
  <c r="H821" i="11"/>
  <c r="H819" i="11"/>
  <c r="H817" i="11"/>
  <c r="H815" i="11"/>
  <c r="H813" i="11"/>
  <c r="H811" i="11"/>
  <c r="H809" i="11"/>
  <c r="H807" i="11"/>
  <c r="H805" i="11"/>
  <c r="H803" i="11"/>
  <c r="H801" i="11"/>
  <c r="H799" i="11"/>
  <c r="H797" i="11"/>
  <c r="H795" i="11"/>
  <c r="H793" i="11"/>
  <c r="H791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35" i="11"/>
  <c r="H733" i="11"/>
  <c r="H731" i="11"/>
  <c r="H729" i="11"/>
  <c r="H727" i="11"/>
  <c r="H725" i="11"/>
  <c r="H723" i="11"/>
  <c r="H721" i="11"/>
  <c r="H719" i="11"/>
  <c r="H717" i="11"/>
  <c r="H715" i="11"/>
  <c r="H713" i="11"/>
  <c r="H711" i="11"/>
  <c r="H709" i="11"/>
  <c r="H707" i="11"/>
  <c r="H705" i="11"/>
  <c r="H703" i="11"/>
  <c r="H701" i="11"/>
  <c r="H699" i="11"/>
  <c r="H697" i="11"/>
  <c r="H695" i="11"/>
  <c r="H693" i="11"/>
  <c r="H691" i="11"/>
  <c r="H689" i="11"/>
  <c r="H687" i="11"/>
  <c r="H685" i="11"/>
  <c r="H683" i="11"/>
  <c r="H681" i="11"/>
  <c r="H679" i="11"/>
  <c r="H677" i="11"/>
  <c r="H675" i="11"/>
  <c r="H673" i="11"/>
  <c r="H671" i="11"/>
  <c r="H669" i="11"/>
  <c r="H667" i="11"/>
  <c r="H665" i="11"/>
  <c r="H663" i="11"/>
  <c r="H661" i="11"/>
  <c r="H659" i="11"/>
  <c r="H657" i="11"/>
  <c r="H655" i="11"/>
  <c r="H653" i="11"/>
  <c r="H651" i="11"/>
  <c r="H649" i="1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/>
  <c r="F434" i="11"/>
  <c r="E431" i="11"/>
  <c r="H431" i="11"/>
  <c r="F430" i="11"/>
  <c r="E427" i="11"/>
  <c r="H427" i="11"/>
  <c r="F426" i="11"/>
  <c r="E423" i="11"/>
  <c r="H423" i="11"/>
  <c r="F422" i="11"/>
  <c r="E419" i="11"/>
  <c r="H419" i="11"/>
  <c r="I419" i="11"/>
  <c r="F418" i="11"/>
  <c r="E415" i="11"/>
  <c r="H415" i="11"/>
  <c r="H625" i="11"/>
  <c r="H623" i="11"/>
  <c r="H621" i="11"/>
  <c r="H619" i="11"/>
  <c r="H617" i="11"/>
  <c r="H615" i="11"/>
  <c r="H613" i="11"/>
  <c r="H611" i="11"/>
  <c r="H609" i="11"/>
  <c r="H607" i="11"/>
  <c r="H605" i="11"/>
  <c r="H603" i="11"/>
  <c r="H601" i="11"/>
  <c r="H599" i="11"/>
  <c r="H597" i="11"/>
  <c r="H595" i="11"/>
  <c r="H593" i="11"/>
  <c r="H591" i="11"/>
  <c r="H589" i="11"/>
  <c r="H587" i="11"/>
  <c r="H585" i="11"/>
  <c r="H583" i="11"/>
  <c r="H581" i="11"/>
  <c r="H579" i="11"/>
  <c r="H577" i="11"/>
  <c r="H575" i="11"/>
  <c r="H573" i="11"/>
  <c r="H571" i="11"/>
  <c r="H569" i="11"/>
  <c r="H567" i="11"/>
  <c r="H565" i="11"/>
  <c r="H563" i="11"/>
  <c r="H561" i="11"/>
  <c r="I561" i="11"/>
  <c r="H559" i="11"/>
  <c r="H557" i="11"/>
  <c r="H555" i="11"/>
  <c r="H553" i="11"/>
  <c r="H551" i="11"/>
  <c r="H549" i="11"/>
  <c r="H547" i="11"/>
  <c r="H545" i="11"/>
  <c r="H543" i="11"/>
  <c r="H541" i="11"/>
  <c r="H539" i="11"/>
  <c r="H537" i="11"/>
  <c r="H535" i="11"/>
  <c r="H533" i="11"/>
  <c r="H531" i="11"/>
  <c r="H529" i="11"/>
  <c r="H527" i="11"/>
  <c r="H525" i="11"/>
  <c r="H523" i="11"/>
  <c r="H521" i="11"/>
  <c r="H519" i="11"/>
  <c r="H517" i="11"/>
  <c r="H515" i="11"/>
  <c r="H513" i="11"/>
  <c r="H511" i="11"/>
  <c r="H509" i="11"/>
  <c r="H507" i="11"/>
  <c r="H505" i="11"/>
  <c r="H503" i="11"/>
  <c r="H501" i="11"/>
  <c r="H499" i="11"/>
  <c r="H497" i="11"/>
  <c r="H495" i="11"/>
  <c r="H493" i="11"/>
  <c r="H491" i="11"/>
  <c r="H489" i="11"/>
  <c r="H487" i="11"/>
  <c r="H485" i="11"/>
  <c r="H483" i="11"/>
  <c r="H481" i="11"/>
  <c r="H479" i="11"/>
  <c r="H477" i="11"/>
  <c r="H475" i="11"/>
  <c r="H473" i="11"/>
  <c r="H471" i="11"/>
  <c r="H469" i="11"/>
  <c r="H467" i="11"/>
  <c r="H465" i="11"/>
  <c r="H463" i="11"/>
  <c r="H461" i="11"/>
  <c r="H459" i="11"/>
  <c r="H457" i="11"/>
  <c r="H455" i="11"/>
  <c r="H453" i="11"/>
  <c r="H451" i="11"/>
  <c r="H449" i="11"/>
  <c r="H447" i="11"/>
  <c r="H445" i="11"/>
  <c r="H443" i="11"/>
  <c r="H441" i="11"/>
  <c r="H439" i="11"/>
  <c r="H437" i="11"/>
  <c r="E433" i="11"/>
  <c r="H433" i="11"/>
  <c r="F432" i="11"/>
  <c r="E429" i="11"/>
  <c r="H429" i="11"/>
  <c r="F428" i="11"/>
  <c r="E425" i="11"/>
  <c r="H425" i="11"/>
  <c r="F424" i="11"/>
  <c r="E421" i="11"/>
  <c r="H421" i="11"/>
  <c r="F420" i="11"/>
  <c r="E417" i="11"/>
  <c r="H417" i="11"/>
  <c r="F416" i="11"/>
  <c r="E258" i="11"/>
  <c r="H258" i="11"/>
  <c r="F257" i="11"/>
  <c r="E254" i="11"/>
  <c r="H254" i="11"/>
  <c r="F253" i="11"/>
  <c r="E250" i="11"/>
  <c r="H250" i="11"/>
  <c r="F249" i="11"/>
  <c r="E246" i="11"/>
  <c r="H246" i="11"/>
  <c r="H413" i="11"/>
  <c r="H411" i="11"/>
  <c r="H409" i="11"/>
  <c r="H407" i="11"/>
  <c r="H405" i="11"/>
  <c r="H403" i="11"/>
  <c r="H401" i="11"/>
  <c r="H399" i="11"/>
  <c r="H397" i="11"/>
  <c r="H395" i="11"/>
  <c r="H393" i="11"/>
  <c r="H391" i="11"/>
  <c r="H389" i="11"/>
  <c r="H387" i="11"/>
  <c r="H385" i="11"/>
  <c r="H383" i="11"/>
  <c r="H381" i="11"/>
  <c r="H379" i="11"/>
  <c r="H377" i="11"/>
  <c r="H375" i="11"/>
  <c r="H373" i="11"/>
  <c r="H371" i="11"/>
  <c r="H369" i="11"/>
  <c r="H367" i="11"/>
  <c r="H365" i="11"/>
  <c r="H363" i="11"/>
  <c r="H361" i="11"/>
  <c r="H359" i="11"/>
  <c r="H357" i="11"/>
  <c r="H355" i="11"/>
  <c r="H353" i="11"/>
  <c r="H351" i="11"/>
  <c r="H349" i="11"/>
  <c r="H347" i="11"/>
  <c r="H345" i="11"/>
  <c r="H343" i="11"/>
  <c r="H341" i="11"/>
  <c r="H339" i="11"/>
  <c r="H337" i="11"/>
  <c r="H335" i="11"/>
  <c r="H333" i="11"/>
  <c r="H331" i="11"/>
  <c r="H329" i="11"/>
  <c r="H327" i="11"/>
  <c r="H325" i="11"/>
  <c r="H323" i="11"/>
  <c r="H321" i="11"/>
  <c r="H319" i="11"/>
  <c r="H317" i="11"/>
  <c r="H315" i="11"/>
  <c r="H313" i="11"/>
  <c r="H311" i="11"/>
  <c r="H309" i="11"/>
  <c r="H307" i="11"/>
  <c r="H305" i="11"/>
  <c r="H303" i="11"/>
  <c r="H301" i="11"/>
  <c r="H299" i="11"/>
  <c r="H297" i="11"/>
  <c r="H295" i="11"/>
  <c r="H293" i="11"/>
  <c r="H291" i="11"/>
  <c r="H289" i="11"/>
  <c r="H287" i="11"/>
  <c r="H285" i="11"/>
  <c r="H283" i="11"/>
  <c r="H281" i="11"/>
  <c r="H279" i="11"/>
  <c r="H277" i="11"/>
  <c r="H275" i="11"/>
  <c r="H273" i="11"/>
  <c r="H271" i="11"/>
  <c r="H269" i="11"/>
  <c r="H267" i="11"/>
  <c r="H265" i="11"/>
  <c r="H263" i="1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F258" i="11"/>
  <c r="F254" i="11"/>
  <c r="F250" i="11"/>
  <c r="F246" i="11"/>
  <c r="E154" i="11"/>
  <c r="H154" i="11"/>
  <c r="F153" i="11"/>
  <c r="E150" i="11"/>
  <c r="H150" i="11"/>
  <c r="F149" i="11"/>
  <c r="H244" i="11"/>
  <c r="H242" i="11"/>
  <c r="H240" i="11"/>
  <c r="H238" i="11"/>
  <c r="H236" i="11"/>
  <c r="H234" i="11"/>
  <c r="H232" i="11"/>
  <c r="H230" i="11"/>
  <c r="H228" i="11"/>
  <c r="H226" i="11"/>
  <c r="H224" i="11"/>
  <c r="H222" i="11"/>
  <c r="H220" i="11"/>
  <c r="H218" i="11"/>
  <c r="H216" i="11"/>
  <c r="H214" i="11"/>
  <c r="H212" i="11"/>
  <c r="H210" i="11"/>
  <c r="H208" i="11"/>
  <c r="H206" i="11"/>
  <c r="H204" i="11"/>
  <c r="H202" i="11"/>
  <c r="H200" i="11"/>
  <c r="H198" i="11"/>
  <c r="H196" i="11"/>
  <c r="H194" i="11"/>
  <c r="H192" i="11"/>
  <c r="H190" i="11"/>
  <c r="H188" i="11"/>
  <c r="H186" i="11"/>
  <c r="H184" i="11"/>
  <c r="H182" i="11"/>
  <c r="H180" i="11"/>
  <c r="H178" i="11"/>
  <c r="H176" i="11"/>
  <c r="H174" i="11"/>
  <c r="H172" i="11"/>
  <c r="H170" i="11"/>
  <c r="H168" i="11"/>
  <c r="H166" i="11"/>
  <c r="H164" i="11"/>
  <c r="H162" i="11"/>
  <c r="H160" i="11"/>
  <c r="H158" i="11"/>
  <c r="H156" i="11"/>
  <c r="F155" i="11"/>
  <c r="E152" i="11"/>
  <c r="H152" i="11"/>
  <c r="F151" i="11"/>
  <c r="E148" i="11"/>
  <c r="H148" i="11"/>
  <c r="F147" i="11"/>
  <c r="E67" i="11"/>
  <c r="H67" i="11"/>
  <c r="F66" i="11"/>
  <c r="H146" i="11"/>
  <c r="H144" i="11"/>
  <c r="H142" i="11"/>
  <c r="H140" i="11"/>
  <c r="H138" i="11"/>
  <c r="H136" i="11"/>
  <c r="H134" i="11"/>
  <c r="H132" i="11"/>
  <c r="H130" i="11"/>
  <c r="H128" i="11"/>
  <c r="H126" i="11"/>
  <c r="H124" i="11"/>
  <c r="H122" i="11"/>
  <c r="H120" i="11"/>
  <c r="H118" i="11"/>
  <c r="H116" i="11"/>
  <c r="H114" i="11"/>
  <c r="H112" i="11"/>
  <c r="H110" i="11"/>
  <c r="H108" i="11"/>
  <c r="H106" i="11"/>
  <c r="H104" i="11"/>
  <c r="H102" i="11"/>
  <c r="H100" i="11"/>
  <c r="H98" i="11"/>
  <c r="H96" i="11"/>
  <c r="H94" i="11"/>
  <c r="H92" i="11"/>
  <c r="H90" i="11"/>
  <c r="H88" i="11"/>
  <c r="H86" i="11"/>
  <c r="H84" i="11"/>
  <c r="H82" i="11"/>
  <c r="H80" i="11"/>
  <c r="H78" i="11"/>
  <c r="H76" i="11"/>
  <c r="H74" i="11"/>
  <c r="H72" i="11"/>
  <c r="H70" i="11"/>
  <c r="H68" i="11"/>
  <c r="E65" i="11"/>
  <c r="H65" i="11"/>
  <c r="H63" i="11"/>
  <c r="H61" i="11"/>
  <c r="H59" i="11"/>
  <c r="H57" i="11"/>
  <c r="H55" i="11"/>
  <c r="H53" i="11"/>
  <c r="H51" i="11"/>
  <c r="H49" i="11"/>
  <c r="H47" i="11"/>
  <c r="H45" i="11"/>
  <c r="H43" i="11"/>
  <c r="H41" i="11"/>
  <c r="H39" i="11"/>
  <c r="H37" i="11"/>
  <c r="H35" i="11"/>
  <c r="H33" i="11"/>
  <c r="H31" i="11"/>
  <c r="H29" i="11"/>
  <c r="H27" i="11"/>
  <c r="H25" i="11"/>
  <c r="H23" i="11"/>
  <c r="H21" i="11"/>
  <c r="H19" i="11"/>
  <c r="H17" i="11"/>
  <c r="H15" i="11"/>
  <c r="H13" i="11"/>
  <c r="J3" i="8"/>
  <c r="K3" i="8"/>
  <c r="J1002" i="8"/>
  <c r="K1002" i="8"/>
  <c r="J1001" i="8"/>
  <c r="K1001" i="8"/>
  <c r="J1000" i="8"/>
  <c r="K1000" i="8"/>
  <c r="J999" i="8"/>
  <c r="K999" i="8"/>
  <c r="J998" i="8"/>
  <c r="K998" i="8"/>
  <c r="J997" i="8"/>
  <c r="K997" i="8"/>
  <c r="J996" i="8"/>
  <c r="K996" i="8"/>
  <c r="J995" i="8"/>
  <c r="K995" i="8"/>
  <c r="J994" i="8"/>
  <c r="K994" i="8"/>
  <c r="J993" i="8"/>
  <c r="K993" i="8"/>
  <c r="J992" i="8"/>
  <c r="K992" i="8"/>
  <c r="J991" i="8"/>
  <c r="K991" i="8"/>
  <c r="J990" i="8"/>
  <c r="K990" i="8"/>
  <c r="J989" i="8"/>
  <c r="K989" i="8"/>
  <c r="J988" i="8"/>
  <c r="K988" i="8"/>
  <c r="J987" i="8"/>
  <c r="K987" i="8"/>
  <c r="J986" i="8"/>
  <c r="K986" i="8"/>
  <c r="J985" i="8"/>
  <c r="K985" i="8"/>
  <c r="J984" i="8"/>
  <c r="K984" i="8"/>
  <c r="J983" i="8"/>
  <c r="K983" i="8"/>
  <c r="J982" i="8"/>
  <c r="K982" i="8"/>
  <c r="J981" i="8"/>
  <c r="K981" i="8"/>
  <c r="J980" i="8"/>
  <c r="K980" i="8"/>
  <c r="J979" i="8"/>
  <c r="K979" i="8"/>
  <c r="J978" i="8"/>
  <c r="K978" i="8"/>
  <c r="J977" i="8"/>
  <c r="K977" i="8"/>
  <c r="J976" i="8"/>
  <c r="K976" i="8"/>
  <c r="J975" i="8"/>
  <c r="K975" i="8"/>
  <c r="J974" i="8"/>
  <c r="K974" i="8"/>
  <c r="J973" i="8"/>
  <c r="K973" i="8"/>
  <c r="J972" i="8"/>
  <c r="K972" i="8"/>
  <c r="J971" i="8"/>
  <c r="K971" i="8"/>
  <c r="J970" i="8"/>
  <c r="K970" i="8"/>
  <c r="J969" i="8"/>
  <c r="K969" i="8"/>
  <c r="J968" i="8"/>
  <c r="K968" i="8"/>
  <c r="J967" i="8"/>
  <c r="K967" i="8"/>
  <c r="J966" i="8"/>
  <c r="K966" i="8"/>
  <c r="J965" i="8"/>
  <c r="K965" i="8"/>
  <c r="J964" i="8"/>
  <c r="K964" i="8"/>
  <c r="J963" i="8"/>
  <c r="K963" i="8"/>
  <c r="J962" i="8"/>
  <c r="K962" i="8"/>
  <c r="J961" i="8"/>
  <c r="K961" i="8"/>
  <c r="J960" i="8"/>
  <c r="K960" i="8"/>
  <c r="J959" i="8"/>
  <c r="K959" i="8"/>
  <c r="J958" i="8"/>
  <c r="K958" i="8"/>
  <c r="J957" i="8"/>
  <c r="K957" i="8"/>
  <c r="J956" i="8"/>
  <c r="K956" i="8"/>
  <c r="J955" i="8"/>
  <c r="K955" i="8"/>
  <c r="J954" i="8"/>
  <c r="K954" i="8"/>
  <c r="J953" i="8"/>
  <c r="K953" i="8"/>
  <c r="J952" i="8"/>
  <c r="K952" i="8"/>
  <c r="J951" i="8"/>
  <c r="K951" i="8"/>
  <c r="J950" i="8"/>
  <c r="K950" i="8"/>
  <c r="J949" i="8"/>
  <c r="K949" i="8"/>
  <c r="J948" i="8"/>
  <c r="K948" i="8"/>
  <c r="J947" i="8"/>
  <c r="K947" i="8"/>
  <c r="J946" i="8"/>
  <c r="K946" i="8"/>
  <c r="J945" i="8"/>
  <c r="K945" i="8"/>
  <c r="J944" i="8"/>
  <c r="K944" i="8"/>
  <c r="J943" i="8"/>
  <c r="K943" i="8"/>
  <c r="J942" i="8"/>
  <c r="K942" i="8"/>
  <c r="J941" i="8"/>
  <c r="K941" i="8"/>
  <c r="J940" i="8"/>
  <c r="K940" i="8"/>
  <c r="J939" i="8"/>
  <c r="K939" i="8"/>
  <c r="J938" i="8"/>
  <c r="K938" i="8"/>
  <c r="J937" i="8"/>
  <c r="K937" i="8"/>
  <c r="J936" i="8"/>
  <c r="K936" i="8"/>
  <c r="J935" i="8"/>
  <c r="K935" i="8"/>
  <c r="J934" i="8"/>
  <c r="K934" i="8"/>
  <c r="J933" i="8"/>
  <c r="K933" i="8"/>
  <c r="J932" i="8"/>
  <c r="K932" i="8"/>
  <c r="J931" i="8"/>
  <c r="K931" i="8"/>
  <c r="J930" i="8"/>
  <c r="K930" i="8"/>
  <c r="J929" i="8"/>
  <c r="K929" i="8"/>
  <c r="J928" i="8"/>
  <c r="K928" i="8"/>
  <c r="J927" i="8"/>
  <c r="K927" i="8"/>
  <c r="J926" i="8"/>
  <c r="K926" i="8"/>
  <c r="J925" i="8"/>
  <c r="K925" i="8"/>
  <c r="J924" i="8"/>
  <c r="K924" i="8"/>
  <c r="J923" i="8"/>
  <c r="K923" i="8"/>
  <c r="J922" i="8"/>
  <c r="K922" i="8"/>
  <c r="J921" i="8"/>
  <c r="K921" i="8"/>
  <c r="J920" i="8"/>
  <c r="K920" i="8"/>
  <c r="J919" i="8"/>
  <c r="K919" i="8"/>
  <c r="J918" i="8"/>
  <c r="K918" i="8"/>
  <c r="J917" i="8"/>
  <c r="K917" i="8"/>
  <c r="J916" i="8"/>
  <c r="K916" i="8"/>
  <c r="J915" i="8"/>
  <c r="K915" i="8"/>
  <c r="J914" i="8"/>
  <c r="K914" i="8"/>
  <c r="J913" i="8"/>
  <c r="K913" i="8"/>
  <c r="J912" i="8"/>
  <c r="K912" i="8"/>
  <c r="J911" i="8"/>
  <c r="K911" i="8"/>
  <c r="J910" i="8"/>
  <c r="K910" i="8"/>
  <c r="J909" i="8"/>
  <c r="K909" i="8"/>
  <c r="J908" i="8"/>
  <c r="K908" i="8"/>
  <c r="J907" i="8"/>
  <c r="K907" i="8"/>
  <c r="J906" i="8"/>
  <c r="K906" i="8"/>
  <c r="J905" i="8"/>
  <c r="K905" i="8"/>
  <c r="J904" i="8"/>
  <c r="K904" i="8"/>
  <c r="J903" i="8"/>
  <c r="K903" i="8"/>
  <c r="J902" i="8"/>
  <c r="K902" i="8"/>
  <c r="J901" i="8"/>
  <c r="K901" i="8"/>
  <c r="J900" i="8"/>
  <c r="K900" i="8"/>
  <c r="J899" i="8"/>
  <c r="K899" i="8"/>
  <c r="J898" i="8"/>
  <c r="K898" i="8"/>
  <c r="J897" i="8"/>
  <c r="K897" i="8"/>
  <c r="J896" i="8"/>
  <c r="K896" i="8"/>
  <c r="J895" i="8"/>
  <c r="K895" i="8"/>
  <c r="J894" i="8"/>
  <c r="K894" i="8"/>
  <c r="J893" i="8"/>
  <c r="K893" i="8"/>
  <c r="J892" i="8"/>
  <c r="K892" i="8"/>
  <c r="J891" i="8"/>
  <c r="K891" i="8"/>
  <c r="J890" i="8"/>
  <c r="K890" i="8"/>
  <c r="J889" i="8"/>
  <c r="K889" i="8"/>
  <c r="J888" i="8"/>
  <c r="K888" i="8"/>
  <c r="J887" i="8"/>
  <c r="K887" i="8"/>
  <c r="J886" i="8"/>
  <c r="K886" i="8"/>
  <c r="J885" i="8"/>
  <c r="K885" i="8"/>
  <c r="J884" i="8"/>
  <c r="K884" i="8"/>
  <c r="J883" i="8"/>
  <c r="K883" i="8"/>
  <c r="J882" i="8"/>
  <c r="K882" i="8"/>
  <c r="J881" i="8"/>
  <c r="K881" i="8"/>
  <c r="J880" i="8"/>
  <c r="K880" i="8"/>
  <c r="J879" i="8"/>
  <c r="K879" i="8"/>
  <c r="J878" i="8"/>
  <c r="K878" i="8"/>
  <c r="J877" i="8"/>
  <c r="K877" i="8"/>
  <c r="J876" i="8"/>
  <c r="K876" i="8"/>
  <c r="J875" i="8"/>
  <c r="K875" i="8"/>
  <c r="J874" i="8"/>
  <c r="K874" i="8"/>
  <c r="J873" i="8"/>
  <c r="K873" i="8"/>
  <c r="J872" i="8"/>
  <c r="K872" i="8"/>
  <c r="J871" i="8"/>
  <c r="K871" i="8"/>
  <c r="J870" i="8"/>
  <c r="K870" i="8"/>
  <c r="J869" i="8"/>
  <c r="K869" i="8"/>
  <c r="J868" i="8"/>
  <c r="K868" i="8"/>
  <c r="J867" i="8"/>
  <c r="K867" i="8"/>
  <c r="J866" i="8"/>
  <c r="K866" i="8"/>
  <c r="J865" i="8"/>
  <c r="K865" i="8"/>
  <c r="J864" i="8"/>
  <c r="K864" i="8"/>
  <c r="J863" i="8"/>
  <c r="K863" i="8"/>
  <c r="J862" i="8"/>
  <c r="K862" i="8"/>
  <c r="J861" i="8"/>
  <c r="K861" i="8"/>
  <c r="J860" i="8"/>
  <c r="K860" i="8"/>
  <c r="J859" i="8"/>
  <c r="K859" i="8"/>
  <c r="J858" i="8"/>
  <c r="K858" i="8"/>
  <c r="J857" i="8"/>
  <c r="K857" i="8"/>
  <c r="J856" i="8"/>
  <c r="K856" i="8"/>
  <c r="J855" i="8"/>
  <c r="K855" i="8"/>
  <c r="J854" i="8"/>
  <c r="K854" i="8"/>
  <c r="J853" i="8"/>
  <c r="K853" i="8"/>
  <c r="J852" i="8"/>
  <c r="K852" i="8"/>
  <c r="J851" i="8"/>
  <c r="K851" i="8"/>
  <c r="J850" i="8"/>
  <c r="K850" i="8"/>
  <c r="J849" i="8"/>
  <c r="K849" i="8"/>
  <c r="J848" i="8"/>
  <c r="K848" i="8"/>
  <c r="J847" i="8"/>
  <c r="K847" i="8"/>
  <c r="J846" i="8"/>
  <c r="K846" i="8"/>
  <c r="J845" i="8"/>
  <c r="K845" i="8"/>
  <c r="J844" i="8"/>
  <c r="K844" i="8"/>
  <c r="J843" i="8"/>
  <c r="K843" i="8"/>
  <c r="J842" i="8"/>
  <c r="K842" i="8"/>
  <c r="J841" i="8"/>
  <c r="K841" i="8"/>
  <c r="J840" i="8"/>
  <c r="K840" i="8"/>
  <c r="J839" i="8"/>
  <c r="K839" i="8"/>
  <c r="J838" i="8"/>
  <c r="K838" i="8"/>
  <c r="J837" i="8"/>
  <c r="K837" i="8"/>
  <c r="J836" i="8"/>
  <c r="K836" i="8"/>
  <c r="J835" i="8"/>
  <c r="K835" i="8"/>
  <c r="J834" i="8"/>
  <c r="K834" i="8"/>
  <c r="J833" i="8"/>
  <c r="K833" i="8"/>
  <c r="J832" i="8"/>
  <c r="K832" i="8"/>
  <c r="J831" i="8"/>
  <c r="K831" i="8"/>
  <c r="J830" i="8"/>
  <c r="K830" i="8"/>
  <c r="J829" i="8"/>
  <c r="K829" i="8"/>
  <c r="J828" i="8"/>
  <c r="K828" i="8"/>
  <c r="J827" i="8"/>
  <c r="K827" i="8"/>
  <c r="J826" i="8"/>
  <c r="K826" i="8"/>
  <c r="J825" i="8"/>
  <c r="K825" i="8"/>
  <c r="J824" i="8"/>
  <c r="K824" i="8"/>
  <c r="J823" i="8"/>
  <c r="K823" i="8"/>
  <c r="J822" i="8"/>
  <c r="K822" i="8"/>
  <c r="J821" i="8"/>
  <c r="K821" i="8"/>
  <c r="J820" i="8"/>
  <c r="K820" i="8"/>
  <c r="J819" i="8"/>
  <c r="K819" i="8"/>
  <c r="J818" i="8"/>
  <c r="K818" i="8"/>
  <c r="J817" i="8"/>
  <c r="K817" i="8"/>
  <c r="J816" i="8"/>
  <c r="K816" i="8"/>
  <c r="J815" i="8"/>
  <c r="K815" i="8"/>
  <c r="J814" i="8"/>
  <c r="K814" i="8"/>
  <c r="J813" i="8"/>
  <c r="K813" i="8"/>
  <c r="J812" i="8"/>
  <c r="K812" i="8"/>
  <c r="J811" i="8"/>
  <c r="K811" i="8"/>
  <c r="J810" i="8"/>
  <c r="K810" i="8"/>
  <c r="J809" i="8"/>
  <c r="K809" i="8"/>
  <c r="J808" i="8"/>
  <c r="K808" i="8"/>
  <c r="J807" i="8"/>
  <c r="K807" i="8"/>
  <c r="J806" i="8"/>
  <c r="K806" i="8"/>
  <c r="J805" i="8"/>
  <c r="K805" i="8"/>
  <c r="J804" i="8"/>
  <c r="K804" i="8"/>
  <c r="J803" i="8"/>
  <c r="K803" i="8"/>
  <c r="J802" i="8"/>
  <c r="K802" i="8"/>
  <c r="J801" i="8"/>
  <c r="K801" i="8"/>
  <c r="J800" i="8"/>
  <c r="K800" i="8"/>
  <c r="J799" i="8"/>
  <c r="K799" i="8"/>
  <c r="J798" i="8"/>
  <c r="K798" i="8"/>
  <c r="J797" i="8"/>
  <c r="K797" i="8"/>
  <c r="J796" i="8"/>
  <c r="K796" i="8"/>
  <c r="J795" i="8"/>
  <c r="K795" i="8"/>
  <c r="J794" i="8"/>
  <c r="K794" i="8"/>
  <c r="J793" i="8"/>
  <c r="K793" i="8"/>
  <c r="J792" i="8"/>
  <c r="K792" i="8"/>
  <c r="J791" i="8"/>
  <c r="K791" i="8"/>
  <c r="J790" i="8"/>
  <c r="K790" i="8"/>
  <c r="J789" i="8"/>
  <c r="K789" i="8"/>
  <c r="J788" i="8"/>
  <c r="K788" i="8"/>
  <c r="J787" i="8"/>
  <c r="K787" i="8"/>
  <c r="J786" i="8"/>
  <c r="K786" i="8"/>
  <c r="J785" i="8"/>
  <c r="K785" i="8"/>
  <c r="J784" i="8"/>
  <c r="K784" i="8"/>
  <c r="J783" i="8"/>
  <c r="K783" i="8"/>
  <c r="J782" i="8"/>
  <c r="K782" i="8"/>
  <c r="J781" i="8"/>
  <c r="K781" i="8"/>
  <c r="J780" i="8"/>
  <c r="K780" i="8"/>
  <c r="J779" i="8"/>
  <c r="K779" i="8"/>
  <c r="J778" i="8"/>
  <c r="K778" i="8"/>
  <c r="J777" i="8"/>
  <c r="K777" i="8"/>
  <c r="J776" i="8"/>
  <c r="K776" i="8"/>
  <c r="J775" i="8"/>
  <c r="K775" i="8"/>
  <c r="J774" i="8"/>
  <c r="K774" i="8"/>
  <c r="J773" i="8"/>
  <c r="K773" i="8"/>
  <c r="J772" i="8"/>
  <c r="K772" i="8"/>
  <c r="J771" i="8"/>
  <c r="K771" i="8"/>
  <c r="J770" i="8"/>
  <c r="K770" i="8"/>
  <c r="J769" i="8"/>
  <c r="K769" i="8"/>
  <c r="J768" i="8"/>
  <c r="K768" i="8"/>
  <c r="J767" i="8"/>
  <c r="K767" i="8"/>
  <c r="J766" i="8"/>
  <c r="K766" i="8"/>
  <c r="J765" i="8"/>
  <c r="K765" i="8"/>
  <c r="J764" i="8"/>
  <c r="K764" i="8"/>
  <c r="J763" i="8"/>
  <c r="K763" i="8"/>
  <c r="J762" i="8"/>
  <c r="K762" i="8"/>
  <c r="J761" i="8"/>
  <c r="K761" i="8"/>
  <c r="J760" i="8"/>
  <c r="K760" i="8"/>
  <c r="J759" i="8"/>
  <c r="K759" i="8"/>
  <c r="J758" i="8"/>
  <c r="K758" i="8"/>
  <c r="J757" i="8"/>
  <c r="K757" i="8"/>
  <c r="J756" i="8"/>
  <c r="K756" i="8"/>
  <c r="J755" i="8"/>
  <c r="K755" i="8"/>
  <c r="J754" i="8"/>
  <c r="K754" i="8"/>
  <c r="J753" i="8"/>
  <c r="K753" i="8"/>
  <c r="J752" i="8"/>
  <c r="K752" i="8"/>
  <c r="J751" i="8"/>
  <c r="K751" i="8"/>
  <c r="J750" i="8"/>
  <c r="K750" i="8"/>
  <c r="J749" i="8"/>
  <c r="K749" i="8"/>
  <c r="J748" i="8"/>
  <c r="K748" i="8"/>
  <c r="J747" i="8"/>
  <c r="K747" i="8"/>
  <c r="J746" i="8"/>
  <c r="K746" i="8"/>
  <c r="J745" i="8"/>
  <c r="K745" i="8"/>
  <c r="J744" i="8"/>
  <c r="K744" i="8"/>
  <c r="J743" i="8"/>
  <c r="K743" i="8"/>
  <c r="J742" i="8"/>
  <c r="K742" i="8"/>
  <c r="J741" i="8"/>
  <c r="K741" i="8"/>
  <c r="J740" i="8"/>
  <c r="K740" i="8"/>
  <c r="J739" i="8"/>
  <c r="K739" i="8"/>
  <c r="J738" i="8"/>
  <c r="K738" i="8"/>
  <c r="J737" i="8"/>
  <c r="K737" i="8"/>
  <c r="J736" i="8"/>
  <c r="K736" i="8"/>
  <c r="J735" i="8"/>
  <c r="K735" i="8"/>
  <c r="J734" i="8"/>
  <c r="K734" i="8"/>
  <c r="J733" i="8"/>
  <c r="K733" i="8"/>
  <c r="J732" i="8"/>
  <c r="K732" i="8"/>
  <c r="J731" i="8"/>
  <c r="K731" i="8"/>
  <c r="J730" i="8"/>
  <c r="K730" i="8"/>
  <c r="J729" i="8"/>
  <c r="K729" i="8"/>
  <c r="J728" i="8"/>
  <c r="K728" i="8"/>
  <c r="J727" i="8"/>
  <c r="K727" i="8"/>
  <c r="J726" i="8"/>
  <c r="K726" i="8"/>
  <c r="J725" i="8"/>
  <c r="K725" i="8"/>
  <c r="J724" i="8"/>
  <c r="K724" i="8"/>
  <c r="J723" i="8"/>
  <c r="K723" i="8"/>
  <c r="J722" i="8"/>
  <c r="K722" i="8"/>
  <c r="J721" i="8"/>
  <c r="K721" i="8"/>
  <c r="J720" i="8"/>
  <c r="K720" i="8"/>
  <c r="J719" i="8"/>
  <c r="K719" i="8"/>
  <c r="J718" i="8"/>
  <c r="K718" i="8"/>
  <c r="J717" i="8"/>
  <c r="K717" i="8"/>
  <c r="J716" i="8"/>
  <c r="K716" i="8"/>
  <c r="J715" i="8"/>
  <c r="K715" i="8"/>
  <c r="J714" i="8"/>
  <c r="K714" i="8"/>
  <c r="J713" i="8"/>
  <c r="K713" i="8"/>
  <c r="J712" i="8"/>
  <c r="K712" i="8"/>
  <c r="J711" i="8"/>
  <c r="K711" i="8"/>
  <c r="J710" i="8"/>
  <c r="K710" i="8"/>
  <c r="J709" i="8"/>
  <c r="K709" i="8"/>
  <c r="J708" i="8"/>
  <c r="K708" i="8"/>
  <c r="J707" i="8"/>
  <c r="K707" i="8"/>
  <c r="J706" i="8"/>
  <c r="K706" i="8"/>
  <c r="J705" i="8"/>
  <c r="K705" i="8"/>
  <c r="J704" i="8"/>
  <c r="K704" i="8"/>
  <c r="J703" i="8"/>
  <c r="K703" i="8"/>
  <c r="J702" i="8"/>
  <c r="K702" i="8"/>
  <c r="J701" i="8"/>
  <c r="K701" i="8"/>
  <c r="J700" i="8"/>
  <c r="K700" i="8"/>
  <c r="J699" i="8"/>
  <c r="K699" i="8"/>
  <c r="J698" i="8"/>
  <c r="K698" i="8"/>
  <c r="J697" i="8"/>
  <c r="K697" i="8"/>
  <c r="J696" i="8"/>
  <c r="K696" i="8"/>
  <c r="J695" i="8"/>
  <c r="K695" i="8"/>
  <c r="J694" i="8"/>
  <c r="K694" i="8"/>
  <c r="J693" i="8"/>
  <c r="K693" i="8"/>
  <c r="J692" i="8"/>
  <c r="K692" i="8"/>
  <c r="J691" i="8"/>
  <c r="K691" i="8"/>
  <c r="J690" i="8"/>
  <c r="K690" i="8"/>
  <c r="J689" i="8"/>
  <c r="K689" i="8"/>
  <c r="J688" i="8"/>
  <c r="K688" i="8"/>
  <c r="J687" i="8"/>
  <c r="K687" i="8"/>
  <c r="J686" i="8"/>
  <c r="K686" i="8"/>
  <c r="J685" i="8"/>
  <c r="K685" i="8"/>
  <c r="J684" i="8"/>
  <c r="K684" i="8"/>
  <c r="J683" i="8"/>
  <c r="K683" i="8"/>
  <c r="J682" i="8"/>
  <c r="K682" i="8"/>
  <c r="J681" i="8"/>
  <c r="K681" i="8"/>
  <c r="J680" i="8"/>
  <c r="K680" i="8"/>
  <c r="J679" i="8"/>
  <c r="K679" i="8"/>
  <c r="J678" i="8"/>
  <c r="K678" i="8"/>
  <c r="J677" i="8"/>
  <c r="K677" i="8"/>
  <c r="J676" i="8"/>
  <c r="K676" i="8"/>
  <c r="J675" i="8"/>
  <c r="K675" i="8"/>
  <c r="J674" i="8"/>
  <c r="K674" i="8"/>
  <c r="J673" i="8"/>
  <c r="K673" i="8"/>
  <c r="J672" i="8"/>
  <c r="K672" i="8"/>
  <c r="J671" i="8"/>
  <c r="K671" i="8"/>
  <c r="J670" i="8"/>
  <c r="K670" i="8"/>
  <c r="J669" i="8"/>
  <c r="K669" i="8"/>
  <c r="J668" i="8"/>
  <c r="K668" i="8"/>
  <c r="J667" i="8"/>
  <c r="K667" i="8"/>
  <c r="J666" i="8"/>
  <c r="K666" i="8"/>
  <c r="J665" i="8"/>
  <c r="K665" i="8"/>
  <c r="J664" i="8"/>
  <c r="K664" i="8"/>
  <c r="J663" i="8"/>
  <c r="K663" i="8"/>
  <c r="J662" i="8"/>
  <c r="K662" i="8"/>
  <c r="J661" i="8"/>
  <c r="K661" i="8"/>
  <c r="J660" i="8"/>
  <c r="K660" i="8"/>
  <c r="J659" i="8"/>
  <c r="K659" i="8"/>
  <c r="J658" i="8"/>
  <c r="K658" i="8"/>
  <c r="J657" i="8"/>
  <c r="K657" i="8"/>
  <c r="J656" i="8"/>
  <c r="K656" i="8"/>
  <c r="J655" i="8"/>
  <c r="K655" i="8"/>
  <c r="J654" i="8"/>
  <c r="K654" i="8"/>
  <c r="J653" i="8"/>
  <c r="K653" i="8"/>
  <c r="J652" i="8"/>
  <c r="K652" i="8"/>
  <c r="J651" i="8"/>
  <c r="K651" i="8"/>
  <c r="J650" i="8"/>
  <c r="K650" i="8"/>
  <c r="J649" i="8"/>
  <c r="K649" i="8"/>
  <c r="J648" i="8"/>
  <c r="K648" i="8"/>
  <c r="J647" i="8"/>
  <c r="K647" i="8"/>
  <c r="J646" i="8"/>
  <c r="K646" i="8"/>
  <c r="J645" i="8"/>
  <c r="K645" i="8"/>
  <c r="J644" i="8"/>
  <c r="K644" i="8"/>
  <c r="J643" i="8"/>
  <c r="K643" i="8"/>
  <c r="J642" i="8"/>
  <c r="K642" i="8"/>
  <c r="J641" i="8"/>
  <c r="K641" i="8"/>
  <c r="J640" i="8"/>
  <c r="K640" i="8"/>
  <c r="J639" i="8"/>
  <c r="K639" i="8"/>
  <c r="J638" i="8"/>
  <c r="K638" i="8"/>
  <c r="J637" i="8"/>
  <c r="K637" i="8"/>
  <c r="J636" i="8"/>
  <c r="K636" i="8"/>
  <c r="J635" i="8"/>
  <c r="K635" i="8"/>
  <c r="J634" i="8"/>
  <c r="K634" i="8"/>
  <c r="J633" i="8"/>
  <c r="K633" i="8"/>
  <c r="J632" i="8"/>
  <c r="K632" i="8"/>
  <c r="J631" i="8"/>
  <c r="K631" i="8"/>
  <c r="J630" i="8"/>
  <c r="K630" i="8"/>
  <c r="J629" i="8"/>
  <c r="K629" i="8"/>
  <c r="J628" i="8"/>
  <c r="K628" i="8"/>
  <c r="J627" i="8"/>
  <c r="K627" i="8"/>
  <c r="J626" i="8"/>
  <c r="K626" i="8"/>
  <c r="J625" i="8"/>
  <c r="K625" i="8"/>
  <c r="J624" i="8"/>
  <c r="K624" i="8"/>
  <c r="J623" i="8"/>
  <c r="K623" i="8"/>
  <c r="J622" i="8"/>
  <c r="K622" i="8"/>
  <c r="J621" i="8"/>
  <c r="K621" i="8"/>
  <c r="J620" i="8"/>
  <c r="K620" i="8"/>
  <c r="J619" i="8"/>
  <c r="K619" i="8"/>
  <c r="J618" i="8"/>
  <c r="K618" i="8"/>
  <c r="J617" i="8"/>
  <c r="K617" i="8"/>
  <c r="J616" i="8"/>
  <c r="K616" i="8"/>
  <c r="J615" i="8"/>
  <c r="K615" i="8"/>
  <c r="J614" i="8"/>
  <c r="K614" i="8"/>
  <c r="J613" i="8"/>
  <c r="K613" i="8"/>
  <c r="J612" i="8"/>
  <c r="K612" i="8"/>
  <c r="J611" i="8"/>
  <c r="K611" i="8"/>
  <c r="J610" i="8"/>
  <c r="K610" i="8"/>
  <c r="J609" i="8"/>
  <c r="K609" i="8"/>
  <c r="J608" i="8"/>
  <c r="K608" i="8"/>
  <c r="J607" i="8"/>
  <c r="K607" i="8"/>
  <c r="J606" i="8"/>
  <c r="K606" i="8"/>
  <c r="J605" i="8"/>
  <c r="K605" i="8"/>
  <c r="J604" i="8"/>
  <c r="K604" i="8"/>
  <c r="J603" i="8"/>
  <c r="K603" i="8"/>
  <c r="J602" i="8"/>
  <c r="K602" i="8"/>
  <c r="J601" i="8"/>
  <c r="K601" i="8"/>
  <c r="J600" i="8"/>
  <c r="K600" i="8"/>
  <c r="J599" i="8"/>
  <c r="K599" i="8"/>
  <c r="J598" i="8"/>
  <c r="K598" i="8"/>
  <c r="J597" i="8"/>
  <c r="K597" i="8"/>
  <c r="J596" i="8"/>
  <c r="K596" i="8"/>
  <c r="J595" i="8"/>
  <c r="K595" i="8"/>
  <c r="J594" i="8"/>
  <c r="K594" i="8"/>
  <c r="J593" i="8"/>
  <c r="K593" i="8"/>
  <c r="J592" i="8"/>
  <c r="K592" i="8"/>
  <c r="J591" i="8"/>
  <c r="K591" i="8"/>
  <c r="J590" i="8"/>
  <c r="K590" i="8"/>
  <c r="J589" i="8"/>
  <c r="K589" i="8"/>
  <c r="J588" i="8"/>
  <c r="K588" i="8"/>
  <c r="J587" i="8"/>
  <c r="K587" i="8"/>
  <c r="J586" i="8"/>
  <c r="K586" i="8"/>
  <c r="J585" i="8"/>
  <c r="K585" i="8"/>
  <c r="J584" i="8"/>
  <c r="K584" i="8"/>
  <c r="J583" i="8"/>
  <c r="K583" i="8"/>
  <c r="J582" i="8"/>
  <c r="K582" i="8"/>
  <c r="J581" i="8"/>
  <c r="K581" i="8"/>
  <c r="J580" i="8"/>
  <c r="K580" i="8"/>
  <c r="J579" i="8"/>
  <c r="K579" i="8"/>
  <c r="J578" i="8"/>
  <c r="K578" i="8"/>
  <c r="J577" i="8"/>
  <c r="K577" i="8"/>
  <c r="J576" i="8"/>
  <c r="K576" i="8"/>
  <c r="J575" i="8"/>
  <c r="K575" i="8"/>
  <c r="J574" i="8"/>
  <c r="K574" i="8"/>
  <c r="J573" i="8"/>
  <c r="K573" i="8"/>
  <c r="J572" i="8"/>
  <c r="K572" i="8"/>
  <c r="J571" i="8"/>
  <c r="K571" i="8"/>
  <c r="J570" i="8"/>
  <c r="K570" i="8"/>
  <c r="J569" i="8"/>
  <c r="K569" i="8"/>
  <c r="J568" i="8"/>
  <c r="K568" i="8"/>
  <c r="J567" i="8"/>
  <c r="K567" i="8"/>
  <c r="J566" i="8"/>
  <c r="K566" i="8"/>
  <c r="J565" i="8"/>
  <c r="K565" i="8"/>
  <c r="J564" i="8"/>
  <c r="K564" i="8"/>
  <c r="J563" i="8"/>
  <c r="K563" i="8"/>
  <c r="J562" i="8"/>
  <c r="K562" i="8"/>
  <c r="J561" i="8"/>
  <c r="K561" i="8"/>
  <c r="J560" i="8"/>
  <c r="K560" i="8"/>
  <c r="J559" i="8"/>
  <c r="K559" i="8"/>
  <c r="J558" i="8"/>
  <c r="K558" i="8"/>
  <c r="J557" i="8"/>
  <c r="K557" i="8"/>
  <c r="J556" i="8"/>
  <c r="K556" i="8"/>
  <c r="J555" i="8"/>
  <c r="K555" i="8"/>
  <c r="J554" i="8"/>
  <c r="K554" i="8"/>
  <c r="J553" i="8"/>
  <c r="K553" i="8"/>
  <c r="J552" i="8"/>
  <c r="K552" i="8"/>
  <c r="J551" i="8"/>
  <c r="K551" i="8"/>
  <c r="J550" i="8"/>
  <c r="K550" i="8"/>
  <c r="J549" i="8"/>
  <c r="K549" i="8"/>
  <c r="J548" i="8"/>
  <c r="K548" i="8"/>
  <c r="J547" i="8"/>
  <c r="K547" i="8"/>
  <c r="J546" i="8"/>
  <c r="K546" i="8"/>
  <c r="J545" i="8"/>
  <c r="K545" i="8"/>
  <c r="J544" i="8"/>
  <c r="K544" i="8"/>
  <c r="J543" i="8"/>
  <c r="K543" i="8"/>
  <c r="J542" i="8"/>
  <c r="K542" i="8"/>
  <c r="J541" i="8"/>
  <c r="K541" i="8"/>
  <c r="J540" i="8"/>
  <c r="K540" i="8"/>
  <c r="J539" i="8"/>
  <c r="K539" i="8"/>
  <c r="J538" i="8"/>
  <c r="K538" i="8"/>
  <c r="J537" i="8"/>
  <c r="K537" i="8"/>
  <c r="J536" i="8"/>
  <c r="K536" i="8"/>
  <c r="J535" i="8"/>
  <c r="K535" i="8"/>
  <c r="J534" i="8"/>
  <c r="K534" i="8"/>
  <c r="J533" i="8"/>
  <c r="K533" i="8"/>
  <c r="J532" i="8"/>
  <c r="K532" i="8"/>
  <c r="J531" i="8"/>
  <c r="K531" i="8"/>
  <c r="J530" i="8"/>
  <c r="K530" i="8"/>
  <c r="J529" i="8"/>
  <c r="K529" i="8"/>
  <c r="J528" i="8"/>
  <c r="K528" i="8"/>
  <c r="J527" i="8"/>
  <c r="K527" i="8"/>
  <c r="J526" i="8"/>
  <c r="K526" i="8"/>
  <c r="J525" i="8"/>
  <c r="K525" i="8"/>
  <c r="J524" i="8"/>
  <c r="K524" i="8"/>
  <c r="J523" i="8"/>
  <c r="K523" i="8"/>
  <c r="J522" i="8"/>
  <c r="K522" i="8"/>
  <c r="J521" i="8"/>
  <c r="K521" i="8"/>
  <c r="J520" i="8"/>
  <c r="K520" i="8"/>
  <c r="J519" i="8"/>
  <c r="K519" i="8"/>
  <c r="J518" i="8"/>
  <c r="K518" i="8"/>
  <c r="J517" i="8"/>
  <c r="K517" i="8"/>
  <c r="J516" i="8"/>
  <c r="K516" i="8"/>
  <c r="J515" i="8"/>
  <c r="K515" i="8"/>
  <c r="J514" i="8"/>
  <c r="K514" i="8"/>
  <c r="J513" i="8"/>
  <c r="K513" i="8"/>
  <c r="J512" i="8"/>
  <c r="K512" i="8"/>
  <c r="J511" i="8"/>
  <c r="K511" i="8"/>
  <c r="J510" i="8"/>
  <c r="K510" i="8"/>
  <c r="J509" i="8"/>
  <c r="K509" i="8"/>
  <c r="J508" i="8"/>
  <c r="K508" i="8"/>
  <c r="J507" i="8"/>
  <c r="K507" i="8"/>
  <c r="J506" i="8"/>
  <c r="K506" i="8"/>
  <c r="J505" i="8"/>
  <c r="K505" i="8"/>
  <c r="J504" i="8"/>
  <c r="K504" i="8"/>
  <c r="J503" i="8"/>
  <c r="K503" i="8"/>
  <c r="J502" i="8"/>
  <c r="K502" i="8"/>
  <c r="J501" i="8"/>
  <c r="K501" i="8"/>
  <c r="J500" i="8"/>
  <c r="K500" i="8"/>
  <c r="J499" i="8"/>
  <c r="K499" i="8"/>
  <c r="J498" i="8"/>
  <c r="K498" i="8"/>
  <c r="J497" i="8"/>
  <c r="K497" i="8"/>
  <c r="J496" i="8"/>
  <c r="K496" i="8"/>
  <c r="J495" i="8"/>
  <c r="K495" i="8"/>
  <c r="J494" i="8"/>
  <c r="K494" i="8"/>
  <c r="J493" i="8"/>
  <c r="K493" i="8"/>
  <c r="J492" i="8"/>
  <c r="K492" i="8"/>
  <c r="J491" i="8"/>
  <c r="K491" i="8"/>
  <c r="J490" i="8"/>
  <c r="K490" i="8"/>
  <c r="J489" i="8"/>
  <c r="K489" i="8"/>
  <c r="J488" i="8"/>
  <c r="K488" i="8"/>
  <c r="J487" i="8"/>
  <c r="K487" i="8"/>
  <c r="J486" i="8"/>
  <c r="K486" i="8"/>
  <c r="J485" i="8"/>
  <c r="K485" i="8"/>
  <c r="J484" i="8"/>
  <c r="K484" i="8"/>
  <c r="J483" i="8"/>
  <c r="K483" i="8"/>
  <c r="J482" i="8"/>
  <c r="K482" i="8"/>
  <c r="J481" i="8"/>
  <c r="K481" i="8"/>
  <c r="J480" i="8"/>
  <c r="K480" i="8"/>
  <c r="J479" i="8"/>
  <c r="K479" i="8"/>
  <c r="J478" i="8"/>
  <c r="K478" i="8"/>
  <c r="J477" i="8"/>
  <c r="K477" i="8"/>
  <c r="J476" i="8"/>
  <c r="K476" i="8"/>
  <c r="J475" i="8"/>
  <c r="K475" i="8"/>
  <c r="J474" i="8"/>
  <c r="K474" i="8"/>
  <c r="J473" i="8"/>
  <c r="K473" i="8"/>
  <c r="J472" i="8"/>
  <c r="K472" i="8"/>
  <c r="J471" i="8"/>
  <c r="K471" i="8"/>
  <c r="J470" i="8"/>
  <c r="K470" i="8"/>
  <c r="J469" i="8"/>
  <c r="K469" i="8"/>
  <c r="J468" i="8"/>
  <c r="K468" i="8"/>
  <c r="J467" i="8"/>
  <c r="K467" i="8"/>
  <c r="J466" i="8"/>
  <c r="K466" i="8"/>
  <c r="J465" i="8"/>
  <c r="K465" i="8"/>
  <c r="J464" i="8"/>
  <c r="K464" i="8"/>
  <c r="J463" i="8"/>
  <c r="K463" i="8"/>
  <c r="J462" i="8"/>
  <c r="K462" i="8"/>
  <c r="J461" i="8"/>
  <c r="K461" i="8"/>
  <c r="J460" i="8"/>
  <c r="K460" i="8"/>
  <c r="J459" i="8"/>
  <c r="K459" i="8"/>
  <c r="J458" i="8"/>
  <c r="K458" i="8"/>
  <c r="J457" i="8"/>
  <c r="K457" i="8"/>
  <c r="J456" i="8"/>
  <c r="K456" i="8"/>
  <c r="J455" i="8"/>
  <c r="K455" i="8"/>
  <c r="J454" i="8"/>
  <c r="K454" i="8"/>
  <c r="J453" i="8"/>
  <c r="K453" i="8"/>
  <c r="J452" i="8"/>
  <c r="K452" i="8"/>
  <c r="J451" i="8"/>
  <c r="K451" i="8"/>
  <c r="J450" i="8"/>
  <c r="K450" i="8"/>
  <c r="J449" i="8"/>
  <c r="K449" i="8"/>
  <c r="J448" i="8"/>
  <c r="K448" i="8"/>
  <c r="J447" i="8"/>
  <c r="K447" i="8"/>
  <c r="J446" i="8"/>
  <c r="K446" i="8"/>
  <c r="J445" i="8"/>
  <c r="K445" i="8"/>
  <c r="J444" i="8"/>
  <c r="K444" i="8"/>
  <c r="J443" i="8"/>
  <c r="K443" i="8"/>
  <c r="J442" i="8"/>
  <c r="K442" i="8"/>
  <c r="J441" i="8"/>
  <c r="K441" i="8"/>
  <c r="J440" i="8"/>
  <c r="K440" i="8"/>
  <c r="J439" i="8"/>
  <c r="K439" i="8"/>
  <c r="J438" i="8"/>
  <c r="K438" i="8"/>
  <c r="J437" i="8"/>
  <c r="K437" i="8"/>
  <c r="J436" i="8"/>
  <c r="K436" i="8"/>
  <c r="J435" i="8"/>
  <c r="K435" i="8"/>
  <c r="J434" i="8"/>
  <c r="K434" i="8"/>
  <c r="J433" i="8"/>
  <c r="K433" i="8"/>
  <c r="J432" i="8"/>
  <c r="K432" i="8"/>
  <c r="J431" i="8"/>
  <c r="K431" i="8"/>
  <c r="J430" i="8"/>
  <c r="K430" i="8"/>
  <c r="J429" i="8"/>
  <c r="K429" i="8"/>
  <c r="J428" i="8"/>
  <c r="K428" i="8"/>
  <c r="J427" i="8"/>
  <c r="K427" i="8"/>
  <c r="J426" i="8"/>
  <c r="K426" i="8"/>
  <c r="J425" i="8"/>
  <c r="K425" i="8"/>
  <c r="J424" i="8"/>
  <c r="K424" i="8"/>
  <c r="J423" i="8"/>
  <c r="K423" i="8"/>
  <c r="J422" i="8"/>
  <c r="K422" i="8"/>
  <c r="J421" i="8"/>
  <c r="K421" i="8"/>
  <c r="J420" i="8"/>
  <c r="K420" i="8"/>
  <c r="J419" i="8"/>
  <c r="K419" i="8"/>
  <c r="J418" i="8"/>
  <c r="K418" i="8"/>
  <c r="J417" i="8"/>
  <c r="K417" i="8"/>
  <c r="J416" i="8"/>
  <c r="K416" i="8"/>
  <c r="J415" i="8"/>
  <c r="K415" i="8"/>
  <c r="J414" i="8"/>
  <c r="K414" i="8"/>
  <c r="J413" i="8"/>
  <c r="K413" i="8"/>
  <c r="J412" i="8"/>
  <c r="K412" i="8"/>
  <c r="J411" i="8"/>
  <c r="K411" i="8"/>
  <c r="J410" i="8"/>
  <c r="K410" i="8"/>
  <c r="J409" i="8"/>
  <c r="K409" i="8"/>
  <c r="J408" i="8"/>
  <c r="K408" i="8"/>
  <c r="J407" i="8"/>
  <c r="K407" i="8"/>
  <c r="J406" i="8"/>
  <c r="K406" i="8"/>
  <c r="J405" i="8"/>
  <c r="K405" i="8"/>
  <c r="J404" i="8"/>
  <c r="K404" i="8"/>
  <c r="J403" i="8"/>
  <c r="K403" i="8"/>
  <c r="J402" i="8"/>
  <c r="K402" i="8"/>
  <c r="J401" i="8"/>
  <c r="K401" i="8"/>
  <c r="J400" i="8"/>
  <c r="K400" i="8"/>
  <c r="J399" i="8"/>
  <c r="K399" i="8"/>
  <c r="J398" i="8"/>
  <c r="K398" i="8"/>
  <c r="J397" i="8"/>
  <c r="K397" i="8"/>
  <c r="J396" i="8"/>
  <c r="K396" i="8"/>
  <c r="J395" i="8"/>
  <c r="K395" i="8"/>
  <c r="J394" i="8"/>
  <c r="K394" i="8"/>
  <c r="J393" i="8"/>
  <c r="K393" i="8"/>
  <c r="J392" i="8"/>
  <c r="K392" i="8"/>
  <c r="J391" i="8"/>
  <c r="K391" i="8"/>
  <c r="J390" i="8"/>
  <c r="K390" i="8"/>
  <c r="J389" i="8"/>
  <c r="K389" i="8"/>
  <c r="J388" i="8"/>
  <c r="K388" i="8"/>
  <c r="J387" i="8"/>
  <c r="K387" i="8"/>
  <c r="J386" i="8"/>
  <c r="K386" i="8"/>
  <c r="J385" i="8"/>
  <c r="K385" i="8"/>
  <c r="J384" i="8"/>
  <c r="K384" i="8"/>
  <c r="J383" i="8"/>
  <c r="K383" i="8"/>
  <c r="J382" i="8"/>
  <c r="K382" i="8"/>
  <c r="J381" i="8"/>
  <c r="K381" i="8"/>
  <c r="J380" i="8"/>
  <c r="K380" i="8"/>
  <c r="J379" i="8"/>
  <c r="K379" i="8"/>
  <c r="J378" i="8"/>
  <c r="K378" i="8"/>
  <c r="J377" i="8"/>
  <c r="K377" i="8"/>
  <c r="J376" i="8"/>
  <c r="K376" i="8"/>
  <c r="J375" i="8"/>
  <c r="K375" i="8"/>
  <c r="J374" i="8"/>
  <c r="K374" i="8"/>
  <c r="J373" i="8"/>
  <c r="K373" i="8"/>
  <c r="J372" i="8"/>
  <c r="K372" i="8"/>
  <c r="J371" i="8"/>
  <c r="K371" i="8"/>
  <c r="J370" i="8"/>
  <c r="K370" i="8"/>
  <c r="J369" i="8"/>
  <c r="K369" i="8"/>
  <c r="J368" i="8"/>
  <c r="K368" i="8"/>
  <c r="J367" i="8"/>
  <c r="K367" i="8"/>
  <c r="J366" i="8"/>
  <c r="K366" i="8"/>
  <c r="J365" i="8"/>
  <c r="K365" i="8"/>
  <c r="J364" i="8"/>
  <c r="K364" i="8"/>
  <c r="J363" i="8"/>
  <c r="K363" i="8"/>
  <c r="J362" i="8"/>
  <c r="K362" i="8"/>
  <c r="J361" i="8"/>
  <c r="K361" i="8"/>
  <c r="J360" i="8"/>
  <c r="K360" i="8"/>
  <c r="J359" i="8"/>
  <c r="K359" i="8"/>
  <c r="J358" i="8"/>
  <c r="K358" i="8"/>
  <c r="J357" i="8"/>
  <c r="K357" i="8"/>
  <c r="J356" i="8"/>
  <c r="K356" i="8"/>
  <c r="J355" i="8"/>
  <c r="K355" i="8"/>
  <c r="J354" i="8"/>
  <c r="K354" i="8"/>
  <c r="J353" i="8"/>
  <c r="K353" i="8"/>
  <c r="J352" i="8"/>
  <c r="K352" i="8"/>
  <c r="J189" i="8"/>
  <c r="K189" i="8"/>
  <c r="J188" i="8"/>
  <c r="K188" i="8"/>
  <c r="J187" i="8"/>
  <c r="K187" i="8"/>
  <c r="J186" i="8"/>
  <c r="K186" i="8"/>
  <c r="J185" i="8"/>
  <c r="K185" i="8"/>
  <c r="J184" i="8"/>
  <c r="K184" i="8"/>
  <c r="J183" i="8"/>
  <c r="K183" i="8"/>
  <c r="J182" i="8"/>
  <c r="K182" i="8"/>
  <c r="J181" i="8"/>
  <c r="K181" i="8"/>
  <c r="J180" i="8"/>
  <c r="K180" i="8"/>
  <c r="J179" i="8"/>
  <c r="K179" i="8"/>
  <c r="J178" i="8"/>
  <c r="K178" i="8"/>
  <c r="J177" i="8"/>
  <c r="K177" i="8"/>
  <c r="J176" i="8"/>
  <c r="K176" i="8"/>
  <c r="J175" i="8"/>
  <c r="K175" i="8"/>
  <c r="J174" i="8"/>
  <c r="K174" i="8"/>
  <c r="J173" i="8"/>
  <c r="K173" i="8"/>
  <c r="J172" i="8"/>
  <c r="K172" i="8"/>
  <c r="J171" i="8"/>
  <c r="K171" i="8"/>
  <c r="J170" i="8"/>
  <c r="K170" i="8"/>
  <c r="J169" i="8"/>
  <c r="K169" i="8"/>
  <c r="J168" i="8"/>
  <c r="K168" i="8"/>
  <c r="J167" i="8"/>
  <c r="K167" i="8"/>
  <c r="J166" i="8"/>
  <c r="K166" i="8"/>
  <c r="J165" i="8"/>
  <c r="K165" i="8"/>
  <c r="J164" i="8"/>
  <c r="K164" i="8"/>
  <c r="J163" i="8"/>
  <c r="K163" i="8"/>
  <c r="J162" i="8"/>
  <c r="K162" i="8"/>
  <c r="J161" i="8"/>
  <c r="K161" i="8"/>
  <c r="J160" i="8"/>
  <c r="K160" i="8"/>
  <c r="J159" i="8"/>
  <c r="K159" i="8"/>
  <c r="J158" i="8"/>
  <c r="K158" i="8"/>
  <c r="J157" i="8"/>
  <c r="K157" i="8"/>
  <c r="J156" i="8"/>
  <c r="K156" i="8"/>
  <c r="J155" i="8"/>
  <c r="K155" i="8"/>
  <c r="J154" i="8"/>
  <c r="K154" i="8"/>
  <c r="J153" i="8"/>
  <c r="K153" i="8"/>
  <c r="J152" i="8"/>
  <c r="K152" i="8"/>
  <c r="J151" i="8"/>
  <c r="K151" i="8"/>
  <c r="J150" i="8"/>
  <c r="K150" i="8"/>
  <c r="J149" i="8"/>
  <c r="K149" i="8"/>
  <c r="J148" i="8"/>
  <c r="K148" i="8"/>
  <c r="J147" i="8"/>
  <c r="K147" i="8"/>
  <c r="J146" i="8"/>
  <c r="K146" i="8"/>
  <c r="J145" i="8"/>
  <c r="K145" i="8"/>
  <c r="J144" i="8"/>
  <c r="K144" i="8"/>
  <c r="J143" i="8"/>
  <c r="K143" i="8"/>
  <c r="J142" i="8"/>
  <c r="K142" i="8"/>
  <c r="J141" i="8"/>
  <c r="K141" i="8"/>
  <c r="J140" i="8"/>
  <c r="K140" i="8"/>
  <c r="J139" i="8"/>
  <c r="K139" i="8"/>
  <c r="J138" i="8"/>
  <c r="K138" i="8"/>
  <c r="J137" i="8"/>
  <c r="K137" i="8"/>
  <c r="J136" i="8"/>
  <c r="K136" i="8"/>
  <c r="J135" i="8"/>
  <c r="K135" i="8"/>
  <c r="J134" i="8"/>
  <c r="K134" i="8"/>
  <c r="J133" i="8"/>
  <c r="K133" i="8"/>
  <c r="J132" i="8"/>
  <c r="K132" i="8"/>
  <c r="J131" i="8"/>
  <c r="K131" i="8"/>
  <c r="J130" i="8"/>
  <c r="K130" i="8"/>
  <c r="J129" i="8"/>
  <c r="K129" i="8"/>
  <c r="J128" i="8"/>
  <c r="K128" i="8"/>
  <c r="J127" i="8"/>
  <c r="K127" i="8"/>
  <c r="J126" i="8"/>
  <c r="K126" i="8"/>
  <c r="J125" i="8"/>
  <c r="K125" i="8"/>
  <c r="J124" i="8"/>
  <c r="K124" i="8"/>
  <c r="J123" i="8"/>
  <c r="K123" i="8"/>
  <c r="J122" i="8"/>
  <c r="K122" i="8"/>
  <c r="J121" i="8"/>
  <c r="K121" i="8"/>
  <c r="J120" i="8"/>
  <c r="K120" i="8"/>
  <c r="J119" i="8"/>
  <c r="K119" i="8"/>
  <c r="J118" i="8"/>
  <c r="K118" i="8"/>
  <c r="J117" i="8"/>
  <c r="K117" i="8"/>
  <c r="J116" i="8"/>
  <c r="K116" i="8"/>
  <c r="J115" i="8"/>
  <c r="K115" i="8"/>
  <c r="J114" i="8"/>
  <c r="K114" i="8"/>
  <c r="J113" i="8"/>
  <c r="K113" i="8"/>
  <c r="J112" i="8"/>
  <c r="K112" i="8"/>
  <c r="J111" i="8"/>
  <c r="K111" i="8"/>
  <c r="J110" i="8"/>
  <c r="K110" i="8"/>
  <c r="J109" i="8"/>
  <c r="K109" i="8"/>
  <c r="J108" i="8"/>
  <c r="K108" i="8"/>
  <c r="J107" i="8"/>
  <c r="K107" i="8"/>
  <c r="J106" i="8"/>
  <c r="K106" i="8"/>
  <c r="J105" i="8"/>
  <c r="K105" i="8"/>
  <c r="J104" i="8"/>
  <c r="K104" i="8"/>
  <c r="J103" i="8"/>
  <c r="K103" i="8"/>
  <c r="J102" i="8"/>
  <c r="K102" i="8"/>
  <c r="J101" i="8"/>
  <c r="K101" i="8"/>
  <c r="J100" i="8"/>
  <c r="K100" i="8"/>
  <c r="J99" i="8"/>
  <c r="K99" i="8"/>
  <c r="J98" i="8"/>
  <c r="K98" i="8"/>
  <c r="J97" i="8"/>
  <c r="K97" i="8"/>
  <c r="J96" i="8"/>
  <c r="K96" i="8"/>
  <c r="J95" i="8"/>
  <c r="K95" i="8"/>
  <c r="J94" i="8"/>
  <c r="K94" i="8"/>
  <c r="J93" i="8"/>
  <c r="K93" i="8"/>
  <c r="J92" i="8"/>
  <c r="K92" i="8"/>
  <c r="J91" i="8"/>
  <c r="K91" i="8"/>
  <c r="J90" i="8"/>
  <c r="K90" i="8"/>
  <c r="J89" i="8"/>
  <c r="K89" i="8"/>
  <c r="J88" i="8"/>
  <c r="K88" i="8"/>
  <c r="J87" i="8"/>
  <c r="K87" i="8"/>
  <c r="J86" i="8"/>
  <c r="K86" i="8"/>
  <c r="J85" i="8"/>
  <c r="K85" i="8"/>
  <c r="J84" i="8"/>
  <c r="K84" i="8"/>
  <c r="J83" i="8"/>
  <c r="K83" i="8"/>
  <c r="J82" i="8"/>
  <c r="K82" i="8"/>
  <c r="J81" i="8"/>
  <c r="K81" i="8"/>
  <c r="J80" i="8"/>
  <c r="K80" i="8"/>
  <c r="J79" i="8"/>
  <c r="K79" i="8"/>
  <c r="J78" i="8"/>
  <c r="K78" i="8"/>
  <c r="J77" i="8"/>
  <c r="K77" i="8"/>
  <c r="J76" i="8"/>
  <c r="K76" i="8"/>
  <c r="J75" i="8"/>
  <c r="K75" i="8"/>
  <c r="J74" i="8"/>
  <c r="K74" i="8"/>
  <c r="J73" i="8"/>
  <c r="K73" i="8"/>
  <c r="J72" i="8"/>
  <c r="K72" i="8"/>
  <c r="J71" i="8"/>
  <c r="K71" i="8"/>
  <c r="J70" i="8"/>
  <c r="K70" i="8"/>
  <c r="J69" i="8"/>
  <c r="K69" i="8"/>
  <c r="J68" i="8"/>
  <c r="K68" i="8"/>
  <c r="J67" i="8"/>
  <c r="K67" i="8"/>
  <c r="J66" i="8"/>
  <c r="K66" i="8"/>
  <c r="J65" i="8"/>
  <c r="K65" i="8"/>
  <c r="J64" i="8"/>
  <c r="K64" i="8"/>
  <c r="J63" i="8"/>
  <c r="K63" i="8"/>
  <c r="J62" i="8"/>
  <c r="K62" i="8"/>
  <c r="J61" i="8"/>
  <c r="K61" i="8"/>
  <c r="J60" i="8"/>
  <c r="K60" i="8"/>
  <c r="J59" i="8"/>
  <c r="K59" i="8"/>
  <c r="J58" i="8"/>
  <c r="K58" i="8"/>
  <c r="J57" i="8"/>
  <c r="K57" i="8"/>
  <c r="J56" i="8"/>
  <c r="K56" i="8"/>
  <c r="J55" i="8"/>
  <c r="K55" i="8"/>
  <c r="J54" i="8"/>
  <c r="K54" i="8"/>
  <c r="J53" i="8"/>
  <c r="K53" i="8"/>
  <c r="J52" i="8"/>
  <c r="K52" i="8"/>
  <c r="J51" i="8"/>
  <c r="K51" i="8"/>
  <c r="J50" i="8"/>
  <c r="K50" i="8"/>
  <c r="J49" i="8"/>
  <c r="K49" i="8"/>
  <c r="J48" i="8"/>
  <c r="K48" i="8"/>
  <c r="J47" i="8"/>
  <c r="K47" i="8"/>
  <c r="J46" i="8"/>
  <c r="K46" i="8"/>
  <c r="J45" i="8"/>
  <c r="K45" i="8"/>
  <c r="J44" i="8"/>
  <c r="K44" i="8"/>
  <c r="J43" i="8"/>
  <c r="K43" i="8"/>
  <c r="J42" i="8"/>
  <c r="K42" i="8"/>
  <c r="J41" i="8"/>
  <c r="K41" i="8"/>
  <c r="J40" i="8"/>
  <c r="K40" i="8"/>
  <c r="J39" i="8"/>
  <c r="K39" i="8"/>
  <c r="J38" i="8"/>
  <c r="K38" i="8"/>
  <c r="J37" i="8"/>
  <c r="K37" i="8"/>
  <c r="J36" i="8"/>
  <c r="K36" i="8"/>
  <c r="J35" i="8"/>
  <c r="K35" i="8"/>
  <c r="J34" i="8"/>
  <c r="K34" i="8"/>
  <c r="J33" i="8"/>
  <c r="K33" i="8"/>
  <c r="J32" i="8"/>
  <c r="K32" i="8"/>
  <c r="J31" i="8"/>
  <c r="K31" i="8"/>
  <c r="J30" i="8"/>
  <c r="K30" i="8"/>
  <c r="J29" i="8"/>
  <c r="K29" i="8"/>
  <c r="J28" i="8"/>
  <c r="K28" i="8"/>
  <c r="J27" i="8"/>
  <c r="K27" i="8"/>
  <c r="J26" i="8"/>
  <c r="K26" i="8"/>
  <c r="J25" i="8"/>
  <c r="K25" i="8"/>
  <c r="J24" i="8"/>
  <c r="K24" i="8"/>
  <c r="J23" i="8"/>
  <c r="K23" i="8"/>
  <c r="J22" i="8"/>
  <c r="K22" i="8"/>
  <c r="J21" i="8"/>
  <c r="K21" i="8"/>
  <c r="J20" i="8"/>
  <c r="K20" i="8"/>
  <c r="J19" i="8"/>
  <c r="K19" i="8"/>
  <c r="J18" i="8"/>
  <c r="K18" i="8"/>
  <c r="J17" i="8"/>
  <c r="K17" i="8"/>
  <c r="J16" i="8"/>
  <c r="K16" i="8"/>
  <c r="J15" i="8"/>
  <c r="K15" i="8"/>
  <c r="J14" i="8"/>
  <c r="K14" i="8"/>
  <c r="J13" i="8"/>
  <c r="K13" i="8"/>
  <c r="J12" i="8"/>
  <c r="K12" i="8"/>
  <c r="J11" i="8"/>
  <c r="K11" i="8"/>
  <c r="J10" i="8"/>
  <c r="K10" i="8"/>
  <c r="J9" i="8"/>
  <c r="K9" i="8"/>
  <c r="J8" i="8"/>
  <c r="K8" i="8"/>
  <c r="J7" i="8"/>
  <c r="K7" i="8"/>
  <c r="J6" i="8"/>
  <c r="K6" i="8"/>
  <c r="J5" i="8"/>
  <c r="K5" i="8"/>
  <c r="J4" i="8"/>
  <c r="K4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4" i="9"/>
  <c r="B124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351" i="9"/>
  <c r="D351" i="9"/>
  <c r="B351" i="9"/>
  <c r="E351" i="9"/>
  <c r="A352" i="9"/>
  <c r="D352" i="9"/>
  <c r="B352" i="9"/>
  <c r="E352" i="9"/>
  <c r="A353" i="9"/>
  <c r="D353" i="9"/>
  <c r="B353" i="9"/>
  <c r="E353" i="9"/>
  <c r="A354" i="9"/>
  <c r="D354" i="9"/>
  <c r="B354" i="9"/>
  <c r="E354" i="9"/>
  <c r="A355" i="9"/>
  <c r="D355" i="9"/>
  <c r="B355" i="9"/>
  <c r="E355" i="9"/>
  <c r="A356" i="9"/>
  <c r="D356" i="9"/>
  <c r="B356" i="9"/>
  <c r="E356" i="9"/>
  <c r="A357" i="9"/>
  <c r="D357" i="9"/>
  <c r="B357" i="9"/>
  <c r="E357" i="9"/>
  <c r="A358" i="9"/>
  <c r="D358" i="9"/>
  <c r="B358" i="9"/>
  <c r="E358" i="9"/>
  <c r="A359" i="9"/>
  <c r="D359" i="9"/>
  <c r="B359" i="9"/>
  <c r="E359" i="9"/>
  <c r="A360" i="9"/>
  <c r="D360" i="9"/>
  <c r="B360" i="9"/>
  <c r="E360" i="9"/>
  <c r="A361" i="9"/>
  <c r="D361" i="9"/>
  <c r="B361" i="9"/>
  <c r="E361" i="9"/>
  <c r="A362" i="9"/>
  <c r="D362" i="9"/>
  <c r="B362" i="9"/>
  <c r="E362" i="9"/>
  <c r="A363" i="9"/>
  <c r="D363" i="9"/>
  <c r="B363" i="9"/>
  <c r="E363" i="9"/>
  <c r="A364" i="9"/>
  <c r="D364" i="9"/>
  <c r="B364" i="9"/>
  <c r="E364" i="9"/>
  <c r="A365" i="9"/>
  <c r="D365" i="9"/>
  <c r="B365" i="9"/>
  <c r="E365" i="9"/>
  <c r="A366" i="9"/>
  <c r="D366" i="9"/>
  <c r="B366" i="9"/>
  <c r="E366" i="9"/>
  <c r="A367" i="9"/>
  <c r="D367" i="9"/>
  <c r="B367" i="9"/>
  <c r="E367" i="9"/>
  <c r="A368" i="9"/>
  <c r="D368" i="9"/>
  <c r="B368" i="9"/>
  <c r="E368" i="9"/>
  <c r="A369" i="9"/>
  <c r="D369" i="9"/>
  <c r="B369" i="9"/>
  <c r="E369" i="9"/>
  <c r="A370" i="9"/>
  <c r="D370" i="9"/>
  <c r="B370" i="9"/>
  <c r="E370" i="9"/>
  <c r="A371" i="9"/>
  <c r="D371" i="9"/>
  <c r="B371" i="9"/>
  <c r="E371" i="9"/>
  <c r="A372" i="9"/>
  <c r="D372" i="9"/>
  <c r="B372" i="9"/>
  <c r="E372" i="9"/>
  <c r="A373" i="9"/>
  <c r="D373" i="9"/>
  <c r="B373" i="9"/>
  <c r="E373" i="9"/>
  <c r="A374" i="9"/>
  <c r="D374" i="9"/>
  <c r="B374" i="9"/>
  <c r="E374" i="9"/>
  <c r="A375" i="9"/>
  <c r="D375" i="9"/>
  <c r="B375" i="9"/>
  <c r="E375" i="9"/>
  <c r="A376" i="9"/>
  <c r="D376" i="9"/>
  <c r="B376" i="9"/>
  <c r="E376" i="9"/>
  <c r="A377" i="9"/>
  <c r="D377" i="9"/>
  <c r="B377" i="9"/>
  <c r="E377" i="9"/>
  <c r="A378" i="9"/>
  <c r="D378" i="9"/>
  <c r="B378" i="9"/>
  <c r="E378" i="9"/>
  <c r="A379" i="9"/>
  <c r="D379" i="9"/>
  <c r="B379" i="9"/>
  <c r="E379" i="9"/>
  <c r="A380" i="9"/>
  <c r="D380" i="9"/>
  <c r="B380" i="9"/>
  <c r="E380" i="9"/>
  <c r="A381" i="9"/>
  <c r="D381" i="9"/>
  <c r="B381" i="9"/>
  <c r="E381" i="9"/>
  <c r="A382" i="9"/>
  <c r="D382" i="9"/>
  <c r="B382" i="9"/>
  <c r="E382" i="9"/>
  <c r="A383" i="9"/>
  <c r="D383" i="9"/>
  <c r="B383" i="9"/>
  <c r="E383" i="9"/>
  <c r="A384" i="9"/>
  <c r="D384" i="9"/>
  <c r="B384" i="9"/>
  <c r="E384" i="9"/>
  <c r="A385" i="9"/>
  <c r="D385" i="9"/>
  <c r="B385" i="9"/>
  <c r="E385" i="9"/>
  <c r="A386" i="9"/>
  <c r="D386" i="9"/>
  <c r="B386" i="9"/>
  <c r="E386" i="9"/>
  <c r="A387" i="9"/>
  <c r="D387" i="9"/>
  <c r="B387" i="9"/>
  <c r="E387" i="9"/>
  <c r="A388" i="9"/>
  <c r="D388" i="9"/>
  <c r="B388" i="9"/>
  <c r="E388" i="9"/>
  <c r="A389" i="9"/>
  <c r="D389" i="9"/>
  <c r="B389" i="9"/>
  <c r="E389" i="9"/>
  <c r="A390" i="9"/>
  <c r="D390" i="9"/>
  <c r="B390" i="9"/>
  <c r="E390" i="9"/>
  <c r="A391" i="9"/>
  <c r="D391" i="9"/>
  <c r="B391" i="9"/>
  <c r="E391" i="9"/>
  <c r="A392" i="9"/>
  <c r="D392" i="9"/>
  <c r="B392" i="9"/>
  <c r="E392" i="9"/>
  <c r="A393" i="9"/>
  <c r="D393" i="9"/>
  <c r="B393" i="9"/>
  <c r="E393" i="9"/>
  <c r="A394" i="9"/>
  <c r="D394" i="9"/>
  <c r="B394" i="9"/>
  <c r="E394" i="9"/>
  <c r="A395" i="9"/>
  <c r="D395" i="9"/>
  <c r="B395" i="9"/>
  <c r="E395" i="9"/>
  <c r="A396" i="9"/>
  <c r="D396" i="9"/>
  <c r="B396" i="9"/>
  <c r="E396" i="9"/>
  <c r="A397" i="9"/>
  <c r="D397" i="9"/>
  <c r="B397" i="9"/>
  <c r="E397" i="9"/>
  <c r="A398" i="9"/>
  <c r="D398" i="9"/>
  <c r="B398" i="9"/>
  <c r="E398" i="9"/>
  <c r="A399" i="9"/>
  <c r="D399" i="9"/>
  <c r="B399" i="9"/>
  <c r="E399" i="9"/>
  <c r="A400" i="9"/>
  <c r="D400" i="9"/>
  <c r="B400" i="9"/>
  <c r="E400" i="9"/>
  <c r="A401" i="9"/>
  <c r="D401" i="9"/>
  <c r="B401" i="9"/>
  <c r="E401" i="9"/>
  <c r="A402" i="9"/>
  <c r="D402" i="9"/>
  <c r="B402" i="9"/>
  <c r="E402" i="9"/>
  <c r="A403" i="9"/>
  <c r="D403" i="9"/>
  <c r="B403" i="9"/>
  <c r="E403" i="9"/>
  <c r="A404" i="9"/>
  <c r="D404" i="9"/>
  <c r="B404" i="9"/>
  <c r="E404" i="9"/>
  <c r="A405" i="9"/>
  <c r="D405" i="9"/>
  <c r="B405" i="9"/>
  <c r="E405" i="9"/>
  <c r="A406" i="9"/>
  <c r="D406" i="9"/>
  <c r="B406" i="9"/>
  <c r="E406" i="9"/>
  <c r="A407" i="9"/>
  <c r="D407" i="9"/>
  <c r="B407" i="9"/>
  <c r="E407" i="9"/>
  <c r="A408" i="9"/>
  <c r="D408" i="9"/>
  <c r="B408" i="9"/>
  <c r="E408" i="9"/>
  <c r="A409" i="9"/>
  <c r="D409" i="9"/>
  <c r="B409" i="9"/>
  <c r="E409" i="9"/>
  <c r="A410" i="9"/>
  <c r="D410" i="9"/>
  <c r="B410" i="9"/>
  <c r="E410" i="9"/>
  <c r="A411" i="9"/>
  <c r="D411" i="9"/>
  <c r="B411" i="9"/>
  <c r="E411" i="9"/>
  <c r="A412" i="9"/>
  <c r="D412" i="9"/>
  <c r="B412" i="9"/>
  <c r="E412" i="9"/>
  <c r="A413" i="9"/>
  <c r="D413" i="9"/>
  <c r="B413" i="9"/>
  <c r="E413" i="9"/>
  <c r="A414" i="9"/>
  <c r="D414" i="9"/>
  <c r="B414" i="9"/>
  <c r="E414" i="9"/>
  <c r="A415" i="9"/>
  <c r="D415" i="9"/>
  <c r="B415" i="9"/>
  <c r="E415" i="9"/>
  <c r="A416" i="9"/>
  <c r="D416" i="9"/>
  <c r="B416" i="9"/>
  <c r="E416" i="9"/>
  <c r="A417" i="9"/>
  <c r="D417" i="9"/>
  <c r="B417" i="9"/>
  <c r="E417" i="9"/>
  <c r="A418" i="9"/>
  <c r="D418" i="9"/>
  <c r="B418" i="9"/>
  <c r="E418" i="9"/>
  <c r="A419" i="9"/>
  <c r="D419" i="9"/>
  <c r="B419" i="9"/>
  <c r="E419" i="9"/>
  <c r="A420" i="9"/>
  <c r="D420" i="9"/>
  <c r="B420" i="9"/>
  <c r="E420" i="9"/>
  <c r="A421" i="9"/>
  <c r="D421" i="9"/>
  <c r="B421" i="9"/>
  <c r="E421" i="9"/>
  <c r="A422" i="9"/>
  <c r="D422" i="9"/>
  <c r="B422" i="9"/>
  <c r="E422" i="9"/>
  <c r="A423" i="9"/>
  <c r="D423" i="9"/>
  <c r="B423" i="9"/>
  <c r="E423" i="9"/>
  <c r="A424" i="9"/>
  <c r="D424" i="9"/>
  <c r="B424" i="9"/>
  <c r="E424" i="9"/>
  <c r="A425" i="9"/>
  <c r="D425" i="9"/>
  <c r="B425" i="9"/>
  <c r="E425" i="9"/>
  <c r="A426" i="9"/>
  <c r="D426" i="9"/>
  <c r="B426" i="9"/>
  <c r="E426" i="9"/>
  <c r="A427" i="9"/>
  <c r="D427" i="9"/>
  <c r="B427" i="9"/>
  <c r="E427" i="9"/>
  <c r="A428" i="9"/>
  <c r="D428" i="9"/>
  <c r="B428" i="9"/>
  <c r="E428" i="9"/>
  <c r="A429" i="9"/>
  <c r="D429" i="9"/>
  <c r="B429" i="9"/>
  <c r="E429" i="9"/>
  <c r="A430" i="9"/>
  <c r="D430" i="9"/>
  <c r="B430" i="9"/>
  <c r="E430" i="9"/>
  <c r="A431" i="9"/>
  <c r="D431" i="9"/>
  <c r="B431" i="9"/>
  <c r="E431" i="9"/>
  <c r="A432" i="9"/>
  <c r="D432" i="9"/>
  <c r="B432" i="9"/>
  <c r="E432" i="9"/>
  <c r="A433" i="9"/>
  <c r="D433" i="9"/>
  <c r="B433" i="9"/>
  <c r="E433" i="9"/>
  <c r="A434" i="9"/>
  <c r="D434" i="9"/>
  <c r="B434" i="9"/>
  <c r="E434" i="9"/>
  <c r="A435" i="9"/>
  <c r="D435" i="9"/>
  <c r="B435" i="9"/>
  <c r="E435" i="9"/>
  <c r="A436" i="9"/>
  <c r="D436" i="9"/>
  <c r="B436" i="9"/>
  <c r="E436" i="9"/>
  <c r="A437" i="9"/>
  <c r="D437" i="9"/>
  <c r="B437" i="9"/>
  <c r="E437" i="9"/>
  <c r="A438" i="9"/>
  <c r="D438" i="9"/>
  <c r="B438" i="9"/>
  <c r="E438" i="9"/>
  <c r="A439" i="9"/>
  <c r="D439" i="9"/>
  <c r="B439" i="9"/>
  <c r="E439" i="9"/>
  <c r="A440" i="9"/>
  <c r="D440" i="9"/>
  <c r="B440" i="9"/>
  <c r="E440" i="9"/>
  <c r="A441" i="9"/>
  <c r="D441" i="9"/>
  <c r="B441" i="9"/>
  <c r="E441" i="9"/>
  <c r="A442" i="9"/>
  <c r="D442" i="9"/>
  <c r="B442" i="9"/>
  <c r="E442" i="9"/>
  <c r="A443" i="9"/>
  <c r="D443" i="9"/>
  <c r="B443" i="9"/>
  <c r="E443" i="9"/>
  <c r="A444" i="9"/>
  <c r="D444" i="9"/>
  <c r="B444" i="9"/>
  <c r="E444" i="9"/>
  <c r="A445" i="9"/>
  <c r="D445" i="9"/>
  <c r="B445" i="9"/>
  <c r="E445" i="9"/>
  <c r="A446" i="9"/>
  <c r="D446" i="9"/>
  <c r="B446" i="9"/>
  <c r="E446" i="9"/>
  <c r="A447" i="9"/>
  <c r="D447" i="9"/>
  <c r="B447" i="9"/>
  <c r="E447" i="9"/>
  <c r="A448" i="9"/>
  <c r="D448" i="9"/>
  <c r="B448" i="9"/>
  <c r="E448" i="9"/>
  <c r="A449" i="9"/>
  <c r="D449" i="9"/>
  <c r="B449" i="9"/>
  <c r="E449" i="9"/>
  <c r="A450" i="9"/>
  <c r="D450" i="9"/>
  <c r="B450" i="9"/>
  <c r="E450" i="9"/>
  <c r="A451" i="9"/>
  <c r="D451" i="9"/>
  <c r="B451" i="9"/>
  <c r="E451" i="9"/>
  <c r="A452" i="9"/>
  <c r="D452" i="9"/>
  <c r="B452" i="9"/>
  <c r="E452" i="9"/>
  <c r="A453" i="9"/>
  <c r="D453" i="9"/>
  <c r="B453" i="9"/>
  <c r="E453" i="9"/>
  <c r="A454" i="9"/>
  <c r="D454" i="9"/>
  <c r="B454" i="9"/>
  <c r="E454" i="9"/>
  <c r="A455" i="9"/>
  <c r="D455" i="9"/>
  <c r="B455" i="9"/>
  <c r="E455" i="9"/>
  <c r="A456" i="9"/>
  <c r="D456" i="9"/>
  <c r="B456" i="9"/>
  <c r="E456" i="9"/>
  <c r="A457" i="9"/>
  <c r="D457" i="9"/>
  <c r="B457" i="9"/>
  <c r="E457" i="9"/>
  <c r="A458" i="9"/>
  <c r="D458" i="9"/>
  <c r="B458" i="9"/>
  <c r="E458" i="9"/>
  <c r="A459" i="9"/>
  <c r="D459" i="9"/>
  <c r="B459" i="9"/>
  <c r="E459" i="9"/>
  <c r="A460" i="9"/>
  <c r="D460" i="9"/>
  <c r="B460" i="9"/>
  <c r="E460" i="9"/>
  <c r="A461" i="9"/>
  <c r="D461" i="9"/>
  <c r="B461" i="9"/>
  <c r="E461" i="9"/>
  <c r="A462" i="9"/>
  <c r="D462" i="9"/>
  <c r="B462" i="9"/>
  <c r="E462" i="9"/>
  <c r="A463" i="9"/>
  <c r="D463" i="9"/>
  <c r="B463" i="9"/>
  <c r="E463" i="9"/>
  <c r="A464" i="9"/>
  <c r="D464" i="9"/>
  <c r="B464" i="9"/>
  <c r="E464" i="9"/>
  <c r="A465" i="9"/>
  <c r="D465" i="9"/>
  <c r="B465" i="9"/>
  <c r="E465" i="9"/>
  <c r="A466" i="9"/>
  <c r="D466" i="9"/>
  <c r="B466" i="9"/>
  <c r="E466" i="9"/>
  <c r="A467" i="9"/>
  <c r="D467" i="9"/>
  <c r="B467" i="9"/>
  <c r="E467" i="9"/>
  <c r="A468" i="9"/>
  <c r="D468" i="9"/>
  <c r="B468" i="9"/>
  <c r="E468" i="9"/>
  <c r="A469" i="9"/>
  <c r="D469" i="9"/>
  <c r="B469" i="9"/>
  <c r="E469" i="9"/>
  <c r="A470" i="9"/>
  <c r="D470" i="9"/>
  <c r="B470" i="9"/>
  <c r="E470" i="9"/>
  <c r="A471" i="9"/>
  <c r="D471" i="9"/>
  <c r="B471" i="9"/>
  <c r="E471" i="9"/>
  <c r="A472" i="9"/>
  <c r="D472" i="9"/>
  <c r="B472" i="9"/>
  <c r="E472" i="9"/>
  <c r="A473" i="9"/>
  <c r="D473" i="9"/>
  <c r="B473" i="9"/>
  <c r="E473" i="9"/>
  <c r="A474" i="9"/>
  <c r="D474" i="9"/>
  <c r="B474" i="9"/>
  <c r="E474" i="9"/>
  <c r="A475" i="9"/>
  <c r="D475" i="9"/>
  <c r="B475" i="9"/>
  <c r="E475" i="9"/>
  <c r="A476" i="9"/>
  <c r="D476" i="9"/>
  <c r="B476" i="9"/>
  <c r="E476" i="9"/>
  <c r="A477" i="9"/>
  <c r="D477" i="9"/>
  <c r="B477" i="9"/>
  <c r="E477" i="9"/>
  <c r="A478" i="9"/>
  <c r="D478" i="9"/>
  <c r="B478" i="9"/>
  <c r="E478" i="9"/>
  <c r="A479" i="9"/>
  <c r="D479" i="9"/>
  <c r="B479" i="9"/>
  <c r="E479" i="9"/>
  <c r="A480" i="9"/>
  <c r="D480" i="9"/>
  <c r="B480" i="9"/>
  <c r="E480" i="9"/>
  <c r="A481" i="9"/>
  <c r="D481" i="9"/>
  <c r="B481" i="9"/>
  <c r="E481" i="9"/>
  <c r="A482" i="9"/>
  <c r="D482" i="9"/>
  <c r="B482" i="9"/>
  <c r="E482" i="9"/>
  <c r="A483" i="9"/>
  <c r="D483" i="9"/>
  <c r="B483" i="9"/>
  <c r="E483" i="9"/>
  <c r="A484" i="9"/>
  <c r="D484" i="9"/>
  <c r="B484" i="9"/>
  <c r="E484" i="9"/>
  <c r="A485" i="9"/>
  <c r="D485" i="9"/>
  <c r="B485" i="9"/>
  <c r="E485" i="9"/>
  <c r="A486" i="9"/>
  <c r="D486" i="9"/>
  <c r="B486" i="9"/>
  <c r="E486" i="9"/>
  <c r="A487" i="9"/>
  <c r="D487" i="9"/>
  <c r="B487" i="9"/>
  <c r="E487" i="9"/>
  <c r="A488" i="9"/>
  <c r="D488" i="9"/>
  <c r="B488" i="9"/>
  <c r="E488" i="9"/>
  <c r="A489" i="9"/>
  <c r="D489" i="9"/>
  <c r="B489" i="9"/>
  <c r="E489" i="9"/>
  <c r="A490" i="9"/>
  <c r="D490" i="9"/>
  <c r="B490" i="9"/>
  <c r="E490" i="9"/>
  <c r="A491" i="9"/>
  <c r="D491" i="9"/>
  <c r="B491" i="9"/>
  <c r="E491" i="9"/>
  <c r="A492" i="9"/>
  <c r="D492" i="9"/>
  <c r="B492" i="9"/>
  <c r="E492" i="9"/>
  <c r="A493" i="9"/>
  <c r="D493" i="9"/>
  <c r="B493" i="9"/>
  <c r="E493" i="9"/>
  <c r="A494" i="9"/>
  <c r="D494" i="9"/>
  <c r="B494" i="9"/>
  <c r="E494" i="9"/>
  <c r="A495" i="9"/>
  <c r="D495" i="9"/>
  <c r="B495" i="9"/>
  <c r="E495" i="9"/>
  <c r="A496" i="9"/>
  <c r="D496" i="9"/>
  <c r="B496" i="9"/>
  <c r="E496" i="9"/>
  <c r="A497" i="9"/>
  <c r="D497" i="9"/>
  <c r="B497" i="9"/>
  <c r="E497" i="9"/>
  <c r="A498" i="9"/>
  <c r="D498" i="9"/>
  <c r="B498" i="9"/>
  <c r="E498" i="9"/>
  <c r="A499" i="9"/>
  <c r="D499" i="9"/>
  <c r="B499" i="9"/>
  <c r="E499" i="9"/>
  <c r="A500" i="9"/>
  <c r="D500" i="9"/>
  <c r="B500" i="9"/>
  <c r="E500" i="9"/>
  <c r="A501" i="9"/>
  <c r="D501" i="9"/>
  <c r="B501" i="9"/>
  <c r="E501" i="9"/>
  <c r="A502" i="9"/>
  <c r="D502" i="9"/>
  <c r="B502" i="9"/>
  <c r="E502" i="9"/>
  <c r="A503" i="9"/>
  <c r="D503" i="9"/>
  <c r="B503" i="9"/>
  <c r="E503" i="9"/>
  <c r="A504" i="9"/>
  <c r="D504" i="9"/>
  <c r="B504" i="9"/>
  <c r="E504" i="9"/>
  <c r="A505" i="9"/>
  <c r="D505" i="9"/>
  <c r="B505" i="9"/>
  <c r="E505" i="9"/>
  <c r="A506" i="9"/>
  <c r="D506" i="9"/>
  <c r="B506" i="9"/>
  <c r="E506" i="9"/>
  <c r="A507" i="9"/>
  <c r="D507" i="9"/>
  <c r="B507" i="9"/>
  <c r="E507" i="9"/>
  <c r="A508" i="9"/>
  <c r="D508" i="9"/>
  <c r="B508" i="9"/>
  <c r="E508" i="9"/>
  <c r="A509" i="9"/>
  <c r="D509" i="9"/>
  <c r="B509" i="9"/>
  <c r="E509" i="9"/>
  <c r="A510" i="9"/>
  <c r="D510" i="9"/>
  <c r="B510" i="9"/>
  <c r="E510" i="9"/>
  <c r="A511" i="9"/>
  <c r="D511" i="9"/>
  <c r="B511" i="9"/>
  <c r="E511" i="9"/>
  <c r="A512" i="9"/>
  <c r="D512" i="9"/>
  <c r="B512" i="9"/>
  <c r="E512" i="9"/>
  <c r="A513" i="9"/>
  <c r="D513" i="9"/>
  <c r="B513" i="9"/>
  <c r="E513" i="9"/>
  <c r="A514" i="9"/>
  <c r="D514" i="9"/>
  <c r="B514" i="9"/>
  <c r="E514" i="9"/>
  <c r="A515" i="9"/>
  <c r="D515" i="9"/>
  <c r="B515" i="9"/>
  <c r="E515" i="9"/>
  <c r="A516" i="9"/>
  <c r="D516" i="9"/>
  <c r="B516" i="9"/>
  <c r="E516" i="9"/>
  <c r="A517" i="9"/>
  <c r="D517" i="9"/>
  <c r="B517" i="9"/>
  <c r="E517" i="9"/>
  <c r="A518" i="9"/>
  <c r="D518" i="9"/>
  <c r="B518" i="9"/>
  <c r="E518" i="9"/>
  <c r="A519" i="9"/>
  <c r="D519" i="9"/>
  <c r="B519" i="9"/>
  <c r="E519" i="9"/>
  <c r="A520" i="9"/>
  <c r="D520" i="9"/>
  <c r="B520" i="9"/>
  <c r="E520" i="9"/>
  <c r="A521" i="9"/>
  <c r="D521" i="9"/>
  <c r="B521" i="9"/>
  <c r="E521" i="9"/>
  <c r="A522" i="9"/>
  <c r="D522" i="9"/>
  <c r="B522" i="9"/>
  <c r="E522" i="9"/>
  <c r="A523" i="9"/>
  <c r="D523" i="9"/>
  <c r="B523" i="9"/>
  <c r="E523" i="9"/>
  <c r="A524" i="9"/>
  <c r="D524" i="9"/>
  <c r="B524" i="9"/>
  <c r="E524" i="9"/>
  <c r="A525" i="9"/>
  <c r="D525" i="9"/>
  <c r="B525" i="9"/>
  <c r="E525" i="9"/>
  <c r="A526" i="9"/>
  <c r="D526" i="9"/>
  <c r="B526" i="9"/>
  <c r="E526" i="9"/>
  <c r="A527" i="9"/>
  <c r="D527" i="9"/>
  <c r="B527" i="9"/>
  <c r="E527" i="9"/>
  <c r="A528" i="9"/>
  <c r="D528" i="9"/>
  <c r="B528" i="9"/>
  <c r="E528" i="9"/>
  <c r="A529" i="9"/>
  <c r="D529" i="9"/>
  <c r="B529" i="9"/>
  <c r="E529" i="9"/>
  <c r="A530" i="9"/>
  <c r="D530" i="9"/>
  <c r="B530" i="9"/>
  <c r="E530" i="9"/>
  <c r="A531" i="9"/>
  <c r="D531" i="9"/>
  <c r="B531" i="9"/>
  <c r="E531" i="9"/>
  <c r="A532" i="9"/>
  <c r="D532" i="9"/>
  <c r="B532" i="9"/>
  <c r="E532" i="9"/>
  <c r="A533" i="9"/>
  <c r="D533" i="9"/>
  <c r="B533" i="9"/>
  <c r="E533" i="9"/>
  <c r="A534" i="9"/>
  <c r="D534" i="9"/>
  <c r="B534" i="9"/>
  <c r="E534" i="9"/>
  <c r="A535" i="9"/>
  <c r="D535" i="9"/>
  <c r="B535" i="9"/>
  <c r="E535" i="9"/>
  <c r="A536" i="9"/>
  <c r="D536" i="9"/>
  <c r="B536" i="9"/>
  <c r="E536" i="9"/>
  <c r="A537" i="9"/>
  <c r="D537" i="9"/>
  <c r="B537" i="9"/>
  <c r="E537" i="9"/>
  <c r="A538" i="9"/>
  <c r="D538" i="9"/>
  <c r="B538" i="9"/>
  <c r="E538" i="9"/>
  <c r="A539" i="9"/>
  <c r="D539" i="9"/>
  <c r="B539" i="9"/>
  <c r="E539" i="9"/>
  <c r="A540" i="9"/>
  <c r="D540" i="9"/>
  <c r="B540" i="9"/>
  <c r="E540" i="9"/>
  <c r="A541" i="9"/>
  <c r="D541" i="9"/>
  <c r="B541" i="9"/>
  <c r="E541" i="9"/>
  <c r="A542" i="9"/>
  <c r="D542" i="9"/>
  <c r="B542" i="9"/>
  <c r="E542" i="9"/>
  <c r="A543" i="9"/>
  <c r="D543" i="9"/>
  <c r="B543" i="9"/>
  <c r="E543" i="9"/>
  <c r="A544" i="9"/>
  <c r="D544" i="9"/>
  <c r="B544" i="9"/>
  <c r="E544" i="9"/>
  <c r="A545" i="9"/>
  <c r="D545" i="9"/>
  <c r="B545" i="9"/>
  <c r="E545" i="9"/>
  <c r="A546" i="9"/>
  <c r="D546" i="9"/>
  <c r="B546" i="9"/>
  <c r="E546" i="9"/>
  <c r="A547" i="9"/>
  <c r="D547" i="9"/>
  <c r="B547" i="9"/>
  <c r="E547" i="9"/>
  <c r="A548" i="9"/>
  <c r="D548" i="9"/>
  <c r="B548" i="9"/>
  <c r="E548" i="9"/>
  <c r="A549" i="9"/>
  <c r="D549" i="9"/>
  <c r="B549" i="9"/>
  <c r="E549" i="9"/>
  <c r="A550" i="9"/>
  <c r="D550" i="9"/>
  <c r="B550" i="9"/>
  <c r="E550" i="9"/>
  <c r="A551" i="9"/>
  <c r="D551" i="9"/>
  <c r="B551" i="9"/>
  <c r="E551" i="9"/>
  <c r="A552" i="9"/>
  <c r="D552" i="9"/>
  <c r="B552" i="9"/>
  <c r="E552" i="9"/>
  <c r="A553" i="9"/>
  <c r="D553" i="9"/>
  <c r="B553" i="9"/>
  <c r="E553" i="9"/>
  <c r="A554" i="9"/>
  <c r="D554" i="9"/>
  <c r="B554" i="9"/>
  <c r="E554" i="9"/>
  <c r="A555" i="9"/>
  <c r="D555" i="9"/>
  <c r="B555" i="9"/>
  <c r="E555" i="9"/>
  <c r="A556" i="9"/>
  <c r="D556" i="9"/>
  <c r="B556" i="9"/>
  <c r="E556" i="9"/>
  <c r="A557" i="9"/>
  <c r="D557" i="9"/>
  <c r="B557" i="9"/>
  <c r="E557" i="9"/>
  <c r="A558" i="9"/>
  <c r="D558" i="9"/>
  <c r="B558" i="9"/>
  <c r="E558" i="9"/>
  <c r="A559" i="9"/>
  <c r="D559" i="9"/>
  <c r="B559" i="9"/>
  <c r="E559" i="9"/>
  <c r="A560" i="9"/>
  <c r="D560" i="9"/>
  <c r="B560" i="9"/>
  <c r="E560" i="9"/>
  <c r="A561" i="9"/>
  <c r="D561" i="9"/>
  <c r="B561" i="9"/>
  <c r="E561" i="9"/>
  <c r="A562" i="9"/>
  <c r="D562" i="9"/>
  <c r="B562" i="9"/>
  <c r="E562" i="9"/>
  <c r="A563" i="9"/>
  <c r="D563" i="9"/>
  <c r="B563" i="9"/>
  <c r="E563" i="9"/>
  <c r="A564" i="9"/>
  <c r="D564" i="9"/>
  <c r="B564" i="9"/>
  <c r="E564" i="9"/>
  <c r="A565" i="9"/>
  <c r="D565" i="9"/>
  <c r="B565" i="9"/>
  <c r="E565" i="9"/>
  <c r="A566" i="9"/>
  <c r="D566" i="9"/>
  <c r="B566" i="9"/>
  <c r="E566" i="9"/>
  <c r="A567" i="9"/>
  <c r="D567" i="9"/>
  <c r="B567" i="9"/>
  <c r="E567" i="9"/>
  <c r="A568" i="9"/>
  <c r="D568" i="9"/>
  <c r="B568" i="9"/>
  <c r="E568" i="9"/>
  <c r="A569" i="9"/>
  <c r="D569" i="9"/>
  <c r="B569" i="9"/>
  <c r="E569" i="9"/>
  <c r="A570" i="9"/>
  <c r="D570" i="9"/>
  <c r="B570" i="9"/>
  <c r="E570" i="9"/>
  <c r="A571" i="9"/>
  <c r="D571" i="9"/>
  <c r="B571" i="9"/>
  <c r="E571" i="9"/>
  <c r="A572" i="9"/>
  <c r="D572" i="9"/>
  <c r="B572" i="9"/>
  <c r="E572" i="9"/>
  <c r="A573" i="9"/>
  <c r="D573" i="9"/>
  <c r="B573" i="9"/>
  <c r="E573" i="9"/>
  <c r="A574" i="9"/>
  <c r="D574" i="9"/>
  <c r="B574" i="9"/>
  <c r="E574" i="9"/>
  <c r="A575" i="9"/>
  <c r="D575" i="9"/>
  <c r="B575" i="9"/>
  <c r="E575" i="9"/>
  <c r="A576" i="9"/>
  <c r="D576" i="9"/>
  <c r="B576" i="9"/>
  <c r="E576" i="9"/>
  <c r="A577" i="9"/>
  <c r="D577" i="9"/>
  <c r="B577" i="9"/>
  <c r="E577" i="9"/>
  <c r="A578" i="9"/>
  <c r="D578" i="9"/>
  <c r="B578" i="9"/>
  <c r="E578" i="9"/>
  <c r="A579" i="9"/>
  <c r="D579" i="9"/>
  <c r="B579" i="9"/>
  <c r="E579" i="9"/>
  <c r="A580" i="9"/>
  <c r="D580" i="9"/>
  <c r="B580" i="9"/>
  <c r="E580" i="9"/>
  <c r="A581" i="9"/>
  <c r="D581" i="9"/>
  <c r="B581" i="9"/>
  <c r="E581" i="9"/>
  <c r="A582" i="9"/>
  <c r="D582" i="9"/>
  <c r="B582" i="9"/>
  <c r="E582" i="9"/>
  <c r="A583" i="9"/>
  <c r="D583" i="9"/>
  <c r="B583" i="9"/>
  <c r="E583" i="9"/>
  <c r="A584" i="9"/>
  <c r="D584" i="9"/>
  <c r="B584" i="9"/>
  <c r="E584" i="9"/>
  <c r="A585" i="9"/>
  <c r="D585" i="9"/>
  <c r="B585" i="9"/>
  <c r="E585" i="9"/>
  <c r="A586" i="9"/>
  <c r="D586" i="9"/>
  <c r="B586" i="9"/>
  <c r="E586" i="9"/>
  <c r="A587" i="9"/>
  <c r="D587" i="9"/>
  <c r="B587" i="9"/>
  <c r="E587" i="9"/>
  <c r="A588" i="9"/>
  <c r="D588" i="9"/>
  <c r="B588" i="9"/>
  <c r="E588" i="9"/>
  <c r="A589" i="9"/>
  <c r="D589" i="9"/>
  <c r="B589" i="9"/>
  <c r="E589" i="9"/>
  <c r="A590" i="9"/>
  <c r="D590" i="9"/>
  <c r="B590" i="9"/>
  <c r="E590" i="9"/>
  <c r="A591" i="9"/>
  <c r="D591" i="9"/>
  <c r="B591" i="9"/>
  <c r="E591" i="9"/>
  <c r="A592" i="9"/>
  <c r="D592" i="9"/>
  <c r="B592" i="9"/>
  <c r="E592" i="9"/>
  <c r="A593" i="9"/>
  <c r="D593" i="9"/>
  <c r="B593" i="9"/>
  <c r="E593" i="9"/>
  <c r="A594" i="9"/>
  <c r="D594" i="9"/>
  <c r="B594" i="9"/>
  <c r="E594" i="9"/>
  <c r="A595" i="9"/>
  <c r="D595" i="9"/>
  <c r="B595" i="9"/>
  <c r="E595" i="9"/>
  <c r="A596" i="9"/>
  <c r="D596" i="9"/>
  <c r="B596" i="9"/>
  <c r="E596" i="9"/>
  <c r="A597" i="9"/>
  <c r="D597" i="9"/>
  <c r="B597" i="9"/>
  <c r="E597" i="9"/>
  <c r="A598" i="9"/>
  <c r="D598" i="9"/>
  <c r="B598" i="9"/>
  <c r="E598" i="9"/>
  <c r="A599" i="9"/>
  <c r="D599" i="9"/>
  <c r="B599" i="9"/>
  <c r="E599" i="9"/>
  <c r="A600" i="9"/>
  <c r="D600" i="9"/>
  <c r="B600" i="9"/>
  <c r="E600" i="9"/>
  <c r="A601" i="9"/>
  <c r="D601" i="9"/>
  <c r="B601" i="9"/>
  <c r="E601" i="9"/>
  <c r="A602" i="9"/>
  <c r="D602" i="9"/>
  <c r="B602" i="9"/>
  <c r="E602" i="9"/>
  <c r="A603" i="9"/>
  <c r="D603" i="9"/>
  <c r="B603" i="9"/>
  <c r="E603" i="9"/>
  <c r="A604" i="9"/>
  <c r="D604" i="9"/>
  <c r="B604" i="9"/>
  <c r="E604" i="9"/>
  <c r="A605" i="9"/>
  <c r="D605" i="9"/>
  <c r="B605" i="9"/>
  <c r="E605" i="9"/>
  <c r="A606" i="9"/>
  <c r="D606" i="9"/>
  <c r="B606" i="9"/>
  <c r="E606" i="9"/>
  <c r="A607" i="9"/>
  <c r="D607" i="9"/>
  <c r="B607" i="9"/>
  <c r="E607" i="9"/>
  <c r="A608" i="9"/>
  <c r="D608" i="9"/>
  <c r="B608" i="9"/>
  <c r="E608" i="9"/>
  <c r="A609" i="9"/>
  <c r="D609" i="9"/>
  <c r="B609" i="9"/>
  <c r="E609" i="9"/>
  <c r="A610" i="9"/>
  <c r="D610" i="9"/>
  <c r="B610" i="9"/>
  <c r="E610" i="9"/>
  <c r="A611" i="9"/>
  <c r="D611" i="9"/>
  <c r="B611" i="9"/>
  <c r="E611" i="9"/>
  <c r="A612" i="9"/>
  <c r="D612" i="9"/>
  <c r="B612" i="9"/>
  <c r="E612" i="9"/>
  <c r="A613" i="9"/>
  <c r="D613" i="9"/>
  <c r="B613" i="9"/>
  <c r="E613" i="9"/>
  <c r="A614" i="9"/>
  <c r="D614" i="9"/>
  <c r="B614" i="9"/>
  <c r="E614" i="9"/>
  <c r="A615" i="9"/>
  <c r="D615" i="9"/>
  <c r="B615" i="9"/>
  <c r="E615" i="9"/>
  <c r="A616" i="9"/>
  <c r="D616" i="9"/>
  <c r="B616" i="9"/>
  <c r="E616" i="9"/>
  <c r="A617" i="9"/>
  <c r="D617" i="9"/>
  <c r="B617" i="9"/>
  <c r="E617" i="9"/>
  <c r="A618" i="9"/>
  <c r="D618" i="9"/>
  <c r="B618" i="9"/>
  <c r="E618" i="9"/>
  <c r="A619" i="9"/>
  <c r="D619" i="9"/>
  <c r="B619" i="9"/>
  <c r="E619" i="9"/>
  <c r="A620" i="9"/>
  <c r="D620" i="9"/>
  <c r="B620" i="9"/>
  <c r="E620" i="9"/>
  <c r="A621" i="9"/>
  <c r="D621" i="9"/>
  <c r="B621" i="9"/>
  <c r="E621" i="9"/>
  <c r="A622" i="9"/>
  <c r="D622" i="9"/>
  <c r="B622" i="9"/>
  <c r="E622" i="9"/>
  <c r="A623" i="9"/>
  <c r="D623" i="9"/>
  <c r="B623" i="9"/>
  <c r="E623" i="9"/>
  <c r="A624" i="9"/>
  <c r="D624" i="9"/>
  <c r="B624" i="9"/>
  <c r="E624" i="9"/>
  <c r="A625" i="9"/>
  <c r="D625" i="9"/>
  <c r="B625" i="9"/>
  <c r="E625" i="9"/>
  <c r="A626" i="9"/>
  <c r="D626" i="9"/>
  <c r="B626" i="9"/>
  <c r="E626" i="9"/>
  <c r="A627" i="9"/>
  <c r="D627" i="9"/>
  <c r="B627" i="9"/>
  <c r="E627" i="9"/>
  <c r="A628" i="9"/>
  <c r="D628" i="9"/>
  <c r="B628" i="9"/>
  <c r="E628" i="9"/>
  <c r="A629" i="9"/>
  <c r="D629" i="9"/>
  <c r="B629" i="9"/>
  <c r="E629" i="9"/>
  <c r="A630" i="9"/>
  <c r="D630" i="9"/>
  <c r="B630" i="9"/>
  <c r="E630" i="9"/>
  <c r="A631" i="9"/>
  <c r="D631" i="9"/>
  <c r="B631" i="9"/>
  <c r="E631" i="9"/>
  <c r="A632" i="9"/>
  <c r="D632" i="9"/>
  <c r="B632" i="9"/>
  <c r="E632" i="9"/>
  <c r="A633" i="9"/>
  <c r="D633" i="9"/>
  <c r="B633" i="9"/>
  <c r="E633" i="9"/>
  <c r="A634" i="9"/>
  <c r="D634" i="9"/>
  <c r="B634" i="9"/>
  <c r="E634" i="9"/>
  <c r="A635" i="9"/>
  <c r="D635" i="9"/>
  <c r="B635" i="9"/>
  <c r="E635" i="9"/>
  <c r="A636" i="9"/>
  <c r="D636" i="9"/>
  <c r="B636" i="9"/>
  <c r="E636" i="9"/>
  <c r="A637" i="9"/>
  <c r="D637" i="9"/>
  <c r="B637" i="9"/>
  <c r="E637" i="9"/>
  <c r="A638" i="9"/>
  <c r="D638" i="9"/>
  <c r="B638" i="9"/>
  <c r="E638" i="9"/>
  <c r="A639" i="9"/>
  <c r="D639" i="9"/>
  <c r="B639" i="9"/>
  <c r="E639" i="9"/>
  <c r="A640" i="9"/>
  <c r="D640" i="9"/>
  <c r="B640" i="9"/>
  <c r="E640" i="9"/>
  <c r="A641" i="9"/>
  <c r="D641" i="9"/>
  <c r="B641" i="9"/>
  <c r="E641" i="9"/>
  <c r="A642" i="9"/>
  <c r="D642" i="9"/>
  <c r="B642" i="9"/>
  <c r="E642" i="9"/>
  <c r="A643" i="9"/>
  <c r="D643" i="9"/>
  <c r="B643" i="9"/>
  <c r="E643" i="9"/>
  <c r="A644" i="9"/>
  <c r="D644" i="9"/>
  <c r="B644" i="9"/>
  <c r="E644" i="9"/>
  <c r="A645" i="9"/>
  <c r="D645" i="9"/>
  <c r="B645" i="9"/>
  <c r="E645" i="9"/>
  <c r="A646" i="9"/>
  <c r="D646" i="9"/>
  <c r="B646" i="9"/>
  <c r="E646" i="9"/>
  <c r="A647" i="9"/>
  <c r="D647" i="9"/>
  <c r="B647" i="9"/>
  <c r="E647" i="9"/>
  <c r="A648" i="9"/>
  <c r="D648" i="9"/>
  <c r="B648" i="9"/>
  <c r="E648" i="9"/>
  <c r="A649" i="9"/>
  <c r="D649" i="9"/>
  <c r="B649" i="9"/>
  <c r="E649" i="9"/>
  <c r="A650" i="9"/>
  <c r="D650" i="9"/>
  <c r="B650" i="9"/>
  <c r="E650" i="9"/>
  <c r="A651" i="9"/>
  <c r="D651" i="9"/>
  <c r="B651" i="9"/>
  <c r="E651" i="9"/>
  <c r="A652" i="9"/>
  <c r="D652" i="9"/>
  <c r="B652" i="9"/>
  <c r="E652" i="9"/>
  <c r="A653" i="9"/>
  <c r="D653" i="9"/>
  <c r="B653" i="9"/>
  <c r="E653" i="9"/>
  <c r="A654" i="9"/>
  <c r="D654" i="9"/>
  <c r="B654" i="9"/>
  <c r="E654" i="9"/>
  <c r="A655" i="9"/>
  <c r="D655" i="9"/>
  <c r="B655" i="9"/>
  <c r="E655" i="9"/>
  <c r="A656" i="9"/>
  <c r="D656" i="9"/>
  <c r="B656" i="9"/>
  <c r="E656" i="9"/>
  <c r="A657" i="9"/>
  <c r="D657" i="9"/>
  <c r="B657" i="9"/>
  <c r="E657" i="9"/>
  <c r="A658" i="9"/>
  <c r="D658" i="9"/>
  <c r="B658" i="9"/>
  <c r="E658" i="9"/>
  <c r="A659" i="9"/>
  <c r="D659" i="9"/>
  <c r="B659" i="9"/>
  <c r="E659" i="9"/>
  <c r="A660" i="9"/>
  <c r="D660" i="9"/>
  <c r="B660" i="9"/>
  <c r="E660" i="9"/>
  <c r="A661" i="9"/>
  <c r="D661" i="9"/>
  <c r="B661" i="9"/>
  <c r="E661" i="9"/>
  <c r="A662" i="9"/>
  <c r="D662" i="9"/>
  <c r="B662" i="9"/>
  <c r="E662" i="9"/>
  <c r="A663" i="9"/>
  <c r="D663" i="9"/>
  <c r="B663" i="9"/>
  <c r="E663" i="9"/>
  <c r="A664" i="9"/>
  <c r="D664" i="9"/>
  <c r="B664" i="9"/>
  <c r="E664" i="9"/>
  <c r="A665" i="9"/>
  <c r="D665" i="9"/>
  <c r="B665" i="9"/>
  <c r="E665" i="9"/>
  <c r="A666" i="9"/>
  <c r="D666" i="9"/>
  <c r="B666" i="9"/>
  <c r="E666" i="9"/>
  <c r="A667" i="9"/>
  <c r="D667" i="9"/>
  <c r="B667" i="9"/>
  <c r="E667" i="9"/>
  <c r="A668" i="9"/>
  <c r="D668" i="9"/>
  <c r="B668" i="9"/>
  <c r="E668" i="9"/>
  <c r="A669" i="9"/>
  <c r="D669" i="9"/>
  <c r="B669" i="9"/>
  <c r="E669" i="9"/>
  <c r="A670" i="9"/>
  <c r="D670" i="9"/>
  <c r="B670" i="9"/>
  <c r="E670" i="9"/>
  <c r="A671" i="9"/>
  <c r="D671" i="9"/>
  <c r="B671" i="9"/>
  <c r="E671" i="9"/>
  <c r="A672" i="9"/>
  <c r="D672" i="9"/>
  <c r="B672" i="9"/>
  <c r="E672" i="9"/>
  <c r="A673" i="9"/>
  <c r="D673" i="9"/>
  <c r="B673" i="9"/>
  <c r="E673" i="9"/>
  <c r="A674" i="9"/>
  <c r="D674" i="9"/>
  <c r="B674" i="9"/>
  <c r="E674" i="9"/>
  <c r="A675" i="9"/>
  <c r="D675" i="9"/>
  <c r="B675" i="9"/>
  <c r="E675" i="9"/>
  <c r="A676" i="9"/>
  <c r="D676" i="9"/>
  <c r="B676" i="9"/>
  <c r="E676" i="9"/>
  <c r="A677" i="9"/>
  <c r="D677" i="9"/>
  <c r="B677" i="9"/>
  <c r="E677" i="9"/>
  <c r="A678" i="9"/>
  <c r="D678" i="9"/>
  <c r="B678" i="9"/>
  <c r="E678" i="9"/>
  <c r="A679" i="9"/>
  <c r="D679" i="9"/>
  <c r="B679" i="9"/>
  <c r="E679" i="9"/>
  <c r="A680" i="9"/>
  <c r="D680" i="9"/>
  <c r="B680" i="9"/>
  <c r="E680" i="9"/>
  <c r="A681" i="9"/>
  <c r="D681" i="9"/>
  <c r="B681" i="9"/>
  <c r="E681" i="9"/>
  <c r="A682" i="9"/>
  <c r="D682" i="9"/>
  <c r="B682" i="9"/>
  <c r="E682" i="9"/>
  <c r="A683" i="9"/>
  <c r="D683" i="9"/>
  <c r="B683" i="9"/>
  <c r="E683" i="9"/>
  <c r="A684" i="9"/>
  <c r="D684" i="9"/>
  <c r="B684" i="9"/>
  <c r="E684" i="9"/>
  <c r="A685" i="9"/>
  <c r="D685" i="9"/>
  <c r="B685" i="9"/>
  <c r="E685" i="9"/>
  <c r="A686" i="9"/>
  <c r="D686" i="9"/>
  <c r="B686" i="9"/>
  <c r="E686" i="9"/>
  <c r="A687" i="9"/>
  <c r="D687" i="9"/>
  <c r="B687" i="9"/>
  <c r="E687" i="9"/>
  <c r="A688" i="9"/>
  <c r="D688" i="9"/>
  <c r="B688" i="9"/>
  <c r="E688" i="9"/>
  <c r="A689" i="9"/>
  <c r="D689" i="9"/>
  <c r="B689" i="9"/>
  <c r="E689" i="9"/>
  <c r="A690" i="9"/>
  <c r="D690" i="9"/>
  <c r="B690" i="9"/>
  <c r="E690" i="9"/>
  <c r="A691" i="9"/>
  <c r="D691" i="9"/>
  <c r="B691" i="9"/>
  <c r="E691" i="9"/>
  <c r="A692" i="9"/>
  <c r="D692" i="9"/>
  <c r="B692" i="9"/>
  <c r="E692" i="9"/>
  <c r="A693" i="9"/>
  <c r="D693" i="9"/>
  <c r="B693" i="9"/>
  <c r="E693" i="9"/>
  <c r="A694" i="9"/>
  <c r="D694" i="9"/>
  <c r="B694" i="9"/>
  <c r="E694" i="9"/>
  <c r="A695" i="9"/>
  <c r="D695" i="9"/>
  <c r="B695" i="9"/>
  <c r="E695" i="9"/>
  <c r="A696" i="9"/>
  <c r="D696" i="9"/>
  <c r="B696" i="9"/>
  <c r="E696" i="9"/>
  <c r="A697" i="9"/>
  <c r="D697" i="9"/>
  <c r="B697" i="9"/>
  <c r="E697" i="9"/>
  <c r="A698" i="9"/>
  <c r="D698" i="9"/>
  <c r="B698" i="9"/>
  <c r="E698" i="9"/>
  <c r="A699" i="9"/>
  <c r="D699" i="9"/>
  <c r="B699" i="9"/>
  <c r="E699" i="9"/>
  <c r="A700" i="9"/>
  <c r="D700" i="9"/>
  <c r="B700" i="9"/>
  <c r="E700" i="9"/>
  <c r="A701" i="9"/>
  <c r="D701" i="9"/>
  <c r="B701" i="9"/>
  <c r="E701" i="9"/>
  <c r="A702" i="9"/>
  <c r="D702" i="9"/>
  <c r="B702" i="9"/>
  <c r="E702" i="9"/>
  <c r="A703" i="9"/>
  <c r="D703" i="9"/>
  <c r="B703" i="9"/>
  <c r="E703" i="9"/>
  <c r="A704" i="9"/>
  <c r="D704" i="9"/>
  <c r="B704" i="9"/>
  <c r="E704" i="9"/>
  <c r="A705" i="9"/>
  <c r="D705" i="9"/>
  <c r="B705" i="9"/>
  <c r="E705" i="9"/>
  <c r="A706" i="9"/>
  <c r="D706" i="9"/>
  <c r="B706" i="9"/>
  <c r="E706" i="9"/>
  <c r="A707" i="9"/>
  <c r="D707" i="9"/>
  <c r="B707" i="9"/>
  <c r="E707" i="9"/>
  <c r="A708" i="9"/>
  <c r="D708" i="9"/>
  <c r="B708" i="9"/>
  <c r="E708" i="9"/>
  <c r="A709" i="9"/>
  <c r="D709" i="9"/>
  <c r="B709" i="9"/>
  <c r="E709" i="9"/>
  <c r="A710" i="9"/>
  <c r="D710" i="9"/>
  <c r="B710" i="9"/>
  <c r="E710" i="9"/>
  <c r="A711" i="9"/>
  <c r="D711" i="9"/>
  <c r="B711" i="9"/>
  <c r="E711" i="9"/>
  <c r="A712" i="9"/>
  <c r="D712" i="9"/>
  <c r="B712" i="9"/>
  <c r="E712" i="9"/>
  <c r="A713" i="9"/>
  <c r="D713" i="9"/>
  <c r="B713" i="9"/>
  <c r="E713" i="9"/>
  <c r="A714" i="9"/>
  <c r="D714" i="9"/>
  <c r="B714" i="9"/>
  <c r="E714" i="9"/>
  <c r="A715" i="9"/>
  <c r="D715" i="9"/>
  <c r="B715" i="9"/>
  <c r="E715" i="9"/>
  <c r="A716" i="9"/>
  <c r="D716" i="9"/>
  <c r="B716" i="9"/>
  <c r="E716" i="9"/>
  <c r="A717" i="9"/>
  <c r="D717" i="9"/>
  <c r="B717" i="9"/>
  <c r="E717" i="9"/>
  <c r="A718" i="9"/>
  <c r="D718" i="9"/>
  <c r="B718" i="9"/>
  <c r="E718" i="9"/>
  <c r="A719" i="9"/>
  <c r="D719" i="9"/>
  <c r="B719" i="9"/>
  <c r="E719" i="9"/>
  <c r="A720" i="9"/>
  <c r="D720" i="9"/>
  <c r="B720" i="9"/>
  <c r="E720" i="9"/>
  <c r="A721" i="9"/>
  <c r="D721" i="9"/>
  <c r="B721" i="9"/>
  <c r="E721" i="9"/>
  <c r="A722" i="9"/>
  <c r="D722" i="9"/>
  <c r="B722" i="9"/>
  <c r="E722" i="9"/>
  <c r="A723" i="9"/>
  <c r="D723" i="9"/>
  <c r="B723" i="9"/>
  <c r="E723" i="9"/>
  <c r="A724" i="9"/>
  <c r="D724" i="9"/>
  <c r="B724" i="9"/>
  <c r="E724" i="9"/>
  <c r="A725" i="9"/>
  <c r="D725" i="9"/>
  <c r="B725" i="9"/>
  <c r="E725" i="9"/>
  <c r="A726" i="9"/>
  <c r="D726" i="9"/>
  <c r="B726" i="9"/>
  <c r="E726" i="9"/>
  <c r="A727" i="9"/>
  <c r="D727" i="9"/>
  <c r="B727" i="9"/>
  <c r="E727" i="9"/>
  <c r="A728" i="9"/>
  <c r="D728" i="9"/>
  <c r="B728" i="9"/>
  <c r="E728" i="9"/>
  <c r="A729" i="9"/>
  <c r="D729" i="9"/>
  <c r="B729" i="9"/>
  <c r="E729" i="9"/>
  <c r="A730" i="9"/>
  <c r="D730" i="9"/>
  <c r="B730" i="9"/>
  <c r="E730" i="9"/>
  <c r="A731" i="9"/>
  <c r="D731" i="9"/>
  <c r="B731" i="9"/>
  <c r="E731" i="9"/>
  <c r="A732" i="9"/>
  <c r="D732" i="9"/>
  <c r="B732" i="9"/>
  <c r="E732" i="9"/>
  <c r="A733" i="9"/>
  <c r="D733" i="9"/>
  <c r="B733" i="9"/>
  <c r="E733" i="9"/>
  <c r="A734" i="9"/>
  <c r="D734" i="9"/>
  <c r="B734" i="9"/>
  <c r="E734" i="9"/>
  <c r="A735" i="9"/>
  <c r="D735" i="9"/>
  <c r="B735" i="9"/>
  <c r="E735" i="9"/>
  <c r="A736" i="9"/>
  <c r="D736" i="9"/>
  <c r="B736" i="9"/>
  <c r="E736" i="9"/>
  <c r="A737" i="9"/>
  <c r="D737" i="9"/>
  <c r="B737" i="9"/>
  <c r="E737" i="9"/>
  <c r="A738" i="9"/>
  <c r="D738" i="9"/>
  <c r="B738" i="9"/>
  <c r="E738" i="9"/>
  <c r="A739" i="9"/>
  <c r="D739" i="9"/>
  <c r="B739" i="9"/>
  <c r="E739" i="9"/>
  <c r="A740" i="9"/>
  <c r="D740" i="9"/>
  <c r="B740" i="9"/>
  <c r="E740" i="9"/>
  <c r="A741" i="9"/>
  <c r="D741" i="9"/>
  <c r="B741" i="9"/>
  <c r="E741" i="9"/>
  <c r="A742" i="9"/>
  <c r="D742" i="9"/>
  <c r="B742" i="9"/>
  <c r="E742" i="9"/>
  <c r="A743" i="9"/>
  <c r="D743" i="9"/>
  <c r="B743" i="9"/>
  <c r="E743" i="9"/>
  <c r="A744" i="9"/>
  <c r="D744" i="9"/>
  <c r="B744" i="9"/>
  <c r="E744" i="9"/>
  <c r="A745" i="9"/>
  <c r="D745" i="9"/>
  <c r="B745" i="9"/>
  <c r="E745" i="9"/>
  <c r="A746" i="9"/>
  <c r="D746" i="9"/>
  <c r="B746" i="9"/>
  <c r="E746" i="9"/>
  <c r="A747" i="9"/>
  <c r="D747" i="9"/>
  <c r="B747" i="9"/>
  <c r="E747" i="9"/>
  <c r="A748" i="9"/>
  <c r="D748" i="9"/>
  <c r="B748" i="9"/>
  <c r="E748" i="9"/>
  <c r="A749" i="9"/>
  <c r="D749" i="9"/>
  <c r="B749" i="9"/>
  <c r="E749" i="9"/>
  <c r="A750" i="9"/>
  <c r="D750" i="9"/>
  <c r="B750" i="9"/>
  <c r="E750" i="9"/>
  <c r="A751" i="9"/>
  <c r="D751" i="9"/>
  <c r="B751" i="9"/>
  <c r="E751" i="9"/>
  <c r="A752" i="9"/>
  <c r="D752" i="9"/>
  <c r="B752" i="9"/>
  <c r="E752" i="9"/>
  <c r="A753" i="9"/>
  <c r="D753" i="9"/>
  <c r="B753" i="9"/>
  <c r="E753" i="9"/>
  <c r="A754" i="9"/>
  <c r="D754" i="9"/>
  <c r="B754" i="9"/>
  <c r="E754" i="9"/>
  <c r="A755" i="9"/>
  <c r="D755" i="9"/>
  <c r="B755" i="9"/>
  <c r="E755" i="9"/>
  <c r="A756" i="9"/>
  <c r="D756" i="9"/>
  <c r="B756" i="9"/>
  <c r="E756" i="9"/>
  <c r="A757" i="9"/>
  <c r="D757" i="9"/>
  <c r="B757" i="9"/>
  <c r="E757" i="9"/>
  <c r="A758" i="9"/>
  <c r="D758" i="9"/>
  <c r="B758" i="9"/>
  <c r="E758" i="9"/>
  <c r="A759" i="9"/>
  <c r="D759" i="9"/>
  <c r="B759" i="9"/>
  <c r="E759" i="9"/>
  <c r="A760" i="9"/>
  <c r="D760" i="9"/>
  <c r="B760" i="9"/>
  <c r="E760" i="9"/>
  <c r="A761" i="9"/>
  <c r="D761" i="9"/>
  <c r="B761" i="9"/>
  <c r="E761" i="9"/>
  <c r="A762" i="9"/>
  <c r="D762" i="9"/>
  <c r="B762" i="9"/>
  <c r="E762" i="9"/>
  <c r="A763" i="9"/>
  <c r="D763" i="9"/>
  <c r="B763" i="9"/>
  <c r="E763" i="9"/>
  <c r="A764" i="9"/>
  <c r="D764" i="9"/>
  <c r="B764" i="9"/>
  <c r="E764" i="9"/>
  <c r="A765" i="9"/>
  <c r="D765" i="9"/>
  <c r="B765" i="9"/>
  <c r="E765" i="9"/>
  <c r="A766" i="9"/>
  <c r="D766" i="9"/>
  <c r="B766" i="9"/>
  <c r="E766" i="9"/>
  <c r="A767" i="9"/>
  <c r="D767" i="9"/>
  <c r="B767" i="9"/>
  <c r="E767" i="9"/>
  <c r="A768" i="9"/>
  <c r="D768" i="9"/>
  <c r="B768" i="9"/>
  <c r="E768" i="9"/>
  <c r="A769" i="9"/>
  <c r="D769" i="9"/>
  <c r="B769" i="9"/>
  <c r="E769" i="9"/>
  <c r="A770" i="9"/>
  <c r="D770" i="9"/>
  <c r="B770" i="9"/>
  <c r="E770" i="9"/>
  <c r="A771" i="9"/>
  <c r="D771" i="9"/>
  <c r="B771" i="9"/>
  <c r="E771" i="9"/>
  <c r="A772" i="9"/>
  <c r="D772" i="9"/>
  <c r="B772" i="9"/>
  <c r="E772" i="9"/>
  <c r="A773" i="9"/>
  <c r="D773" i="9"/>
  <c r="B773" i="9"/>
  <c r="E773" i="9"/>
  <c r="A774" i="9"/>
  <c r="D774" i="9"/>
  <c r="B774" i="9"/>
  <c r="E774" i="9"/>
  <c r="A775" i="9"/>
  <c r="D775" i="9"/>
  <c r="B775" i="9"/>
  <c r="E775" i="9"/>
  <c r="A776" i="9"/>
  <c r="D776" i="9"/>
  <c r="B776" i="9"/>
  <c r="E776" i="9"/>
  <c r="A777" i="9"/>
  <c r="D777" i="9"/>
  <c r="B777" i="9"/>
  <c r="E777" i="9"/>
  <c r="A778" i="9"/>
  <c r="D778" i="9"/>
  <c r="B778" i="9"/>
  <c r="E778" i="9"/>
  <c r="A779" i="9"/>
  <c r="D779" i="9"/>
  <c r="B779" i="9"/>
  <c r="E779" i="9"/>
  <c r="A780" i="9"/>
  <c r="D780" i="9"/>
  <c r="B780" i="9"/>
  <c r="E780" i="9"/>
  <c r="A781" i="9"/>
  <c r="D781" i="9"/>
  <c r="B781" i="9"/>
  <c r="E781" i="9"/>
  <c r="A782" i="9"/>
  <c r="D782" i="9"/>
  <c r="B782" i="9"/>
  <c r="E782" i="9"/>
  <c r="A783" i="9"/>
  <c r="D783" i="9"/>
  <c r="B783" i="9"/>
  <c r="E783" i="9"/>
  <c r="A784" i="9"/>
  <c r="D784" i="9"/>
  <c r="B784" i="9"/>
  <c r="E784" i="9"/>
  <c r="A785" i="9"/>
  <c r="D785" i="9"/>
  <c r="B785" i="9"/>
  <c r="E785" i="9"/>
  <c r="A786" i="9"/>
  <c r="D786" i="9"/>
  <c r="B786" i="9"/>
  <c r="E786" i="9"/>
  <c r="A787" i="9"/>
  <c r="D787" i="9"/>
  <c r="B787" i="9"/>
  <c r="E787" i="9"/>
  <c r="A788" i="9"/>
  <c r="D788" i="9"/>
  <c r="B788" i="9"/>
  <c r="E788" i="9"/>
  <c r="A789" i="9"/>
  <c r="D789" i="9"/>
  <c r="B789" i="9"/>
  <c r="E789" i="9"/>
  <c r="A790" i="9"/>
  <c r="D790" i="9"/>
  <c r="B790" i="9"/>
  <c r="E790" i="9"/>
  <c r="A791" i="9"/>
  <c r="D791" i="9"/>
  <c r="B791" i="9"/>
  <c r="E791" i="9"/>
  <c r="A792" i="9"/>
  <c r="D792" i="9"/>
  <c r="B792" i="9"/>
  <c r="E792" i="9"/>
  <c r="A793" i="9"/>
  <c r="D793" i="9"/>
  <c r="B793" i="9"/>
  <c r="E793" i="9"/>
  <c r="A794" i="9"/>
  <c r="D794" i="9"/>
  <c r="B794" i="9"/>
  <c r="E794" i="9"/>
  <c r="A795" i="9"/>
  <c r="D795" i="9"/>
  <c r="B795" i="9"/>
  <c r="E795" i="9"/>
  <c r="A796" i="9"/>
  <c r="D796" i="9"/>
  <c r="B796" i="9"/>
  <c r="E796" i="9"/>
  <c r="A797" i="9"/>
  <c r="D797" i="9"/>
  <c r="B797" i="9"/>
  <c r="E797" i="9"/>
  <c r="A798" i="9"/>
  <c r="D798" i="9"/>
  <c r="B798" i="9"/>
  <c r="E798" i="9"/>
  <c r="A799" i="9"/>
  <c r="D799" i="9"/>
  <c r="B799" i="9"/>
  <c r="E799" i="9"/>
  <c r="A800" i="9"/>
  <c r="D800" i="9"/>
  <c r="B800" i="9"/>
  <c r="E800" i="9"/>
  <c r="A801" i="9"/>
  <c r="D801" i="9"/>
  <c r="B801" i="9"/>
  <c r="E801" i="9"/>
  <c r="A802" i="9"/>
  <c r="D802" i="9"/>
  <c r="B802" i="9"/>
  <c r="E802" i="9"/>
  <c r="A803" i="9"/>
  <c r="D803" i="9"/>
  <c r="B803" i="9"/>
  <c r="E803" i="9"/>
  <c r="A804" i="9"/>
  <c r="D804" i="9"/>
  <c r="B804" i="9"/>
  <c r="E804" i="9"/>
  <c r="A805" i="9"/>
  <c r="D805" i="9"/>
  <c r="B805" i="9"/>
  <c r="E805" i="9"/>
  <c r="A806" i="9"/>
  <c r="D806" i="9"/>
  <c r="B806" i="9"/>
  <c r="E806" i="9"/>
  <c r="A807" i="9"/>
  <c r="D807" i="9"/>
  <c r="B807" i="9"/>
  <c r="E807" i="9"/>
  <c r="A808" i="9"/>
  <c r="D808" i="9"/>
  <c r="B808" i="9"/>
  <c r="E808" i="9"/>
  <c r="A809" i="9"/>
  <c r="D809" i="9"/>
  <c r="B809" i="9"/>
  <c r="E809" i="9"/>
  <c r="A810" i="9"/>
  <c r="D810" i="9"/>
  <c r="B810" i="9"/>
  <c r="E810" i="9"/>
  <c r="A811" i="9"/>
  <c r="D811" i="9"/>
  <c r="B811" i="9"/>
  <c r="E811" i="9"/>
  <c r="A812" i="9"/>
  <c r="D812" i="9"/>
  <c r="B812" i="9"/>
  <c r="E812" i="9"/>
  <c r="A813" i="9"/>
  <c r="D813" i="9"/>
  <c r="B813" i="9"/>
  <c r="E813" i="9"/>
  <c r="A814" i="9"/>
  <c r="D814" i="9"/>
  <c r="B814" i="9"/>
  <c r="E814" i="9"/>
  <c r="A815" i="9"/>
  <c r="D815" i="9"/>
  <c r="B815" i="9"/>
  <c r="E815" i="9"/>
  <c r="A816" i="9"/>
  <c r="D816" i="9"/>
  <c r="B816" i="9"/>
  <c r="E816" i="9"/>
  <c r="A817" i="9"/>
  <c r="D817" i="9"/>
  <c r="B817" i="9"/>
  <c r="E817" i="9"/>
  <c r="A818" i="9"/>
  <c r="D818" i="9"/>
  <c r="B818" i="9"/>
  <c r="E818" i="9"/>
  <c r="A819" i="9"/>
  <c r="D819" i="9"/>
  <c r="B819" i="9"/>
  <c r="E819" i="9"/>
  <c r="A820" i="9"/>
  <c r="D820" i="9"/>
  <c r="B820" i="9"/>
  <c r="E820" i="9"/>
  <c r="A821" i="9"/>
  <c r="D821" i="9"/>
  <c r="B821" i="9"/>
  <c r="E821" i="9"/>
  <c r="A822" i="9"/>
  <c r="D822" i="9"/>
  <c r="B822" i="9"/>
  <c r="E822" i="9"/>
  <c r="A823" i="9"/>
  <c r="D823" i="9"/>
  <c r="B823" i="9"/>
  <c r="E823" i="9"/>
  <c r="A824" i="9"/>
  <c r="D824" i="9"/>
  <c r="B824" i="9"/>
  <c r="E824" i="9"/>
  <c r="A825" i="9"/>
  <c r="D825" i="9"/>
  <c r="B825" i="9"/>
  <c r="E825" i="9"/>
  <c r="A826" i="9"/>
  <c r="D826" i="9"/>
  <c r="B826" i="9"/>
  <c r="E826" i="9"/>
  <c r="A827" i="9"/>
  <c r="D827" i="9"/>
  <c r="B827" i="9"/>
  <c r="E827" i="9"/>
  <c r="A828" i="9"/>
  <c r="D828" i="9"/>
  <c r="B828" i="9"/>
  <c r="E828" i="9"/>
  <c r="A829" i="9"/>
  <c r="D829" i="9"/>
  <c r="B829" i="9"/>
  <c r="E829" i="9"/>
  <c r="A830" i="9"/>
  <c r="D830" i="9"/>
  <c r="B830" i="9"/>
  <c r="E830" i="9"/>
  <c r="A831" i="9"/>
  <c r="D831" i="9"/>
  <c r="B831" i="9"/>
  <c r="E831" i="9"/>
  <c r="A832" i="9"/>
  <c r="D832" i="9"/>
  <c r="B832" i="9"/>
  <c r="E832" i="9"/>
  <c r="A833" i="9"/>
  <c r="D833" i="9"/>
  <c r="B833" i="9"/>
  <c r="E833" i="9"/>
  <c r="A834" i="9"/>
  <c r="D834" i="9"/>
  <c r="B834" i="9"/>
  <c r="E834" i="9"/>
  <c r="A835" i="9"/>
  <c r="D835" i="9"/>
  <c r="B835" i="9"/>
  <c r="E835" i="9"/>
  <c r="A836" i="9"/>
  <c r="D836" i="9"/>
  <c r="B836" i="9"/>
  <c r="E836" i="9"/>
  <c r="A837" i="9"/>
  <c r="D837" i="9"/>
  <c r="B837" i="9"/>
  <c r="E837" i="9"/>
  <c r="A838" i="9"/>
  <c r="D838" i="9"/>
  <c r="B838" i="9"/>
  <c r="E838" i="9"/>
  <c r="A839" i="9"/>
  <c r="D839" i="9"/>
  <c r="B839" i="9"/>
  <c r="E839" i="9"/>
  <c r="A840" i="9"/>
  <c r="D840" i="9"/>
  <c r="B840" i="9"/>
  <c r="E840" i="9"/>
  <c r="A841" i="9"/>
  <c r="D841" i="9"/>
  <c r="B841" i="9"/>
  <c r="E841" i="9"/>
  <c r="A842" i="9"/>
  <c r="D842" i="9"/>
  <c r="B842" i="9"/>
  <c r="E842" i="9"/>
  <c r="A843" i="9"/>
  <c r="D843" i="9"/>
  <c r="B843" i="9"/>
  <c r="E843" i="9"/>
  <c r="A844" i="9"/>
  <c r="D844" i="9"/>
  <c r="B844" i="9"/>
  <c r="E844" i="9"/>
  <c r="A845" i="9"/>
  <c r="D845" i="9"/>
  <c r="B845" i="9"/>
  <c r="E845" i="9"/>
  <c r="A846" i="9"/>
  <c r="D846" i="9"/>
  <c r="B846" i="9"/>
  <c r="E846" i="9"/>
  <c r="A847" i="9"/>
  <c r="D847" i="9"/>
  <c r="B847" i="9"/>
  <c r="E847" i="9"/>
  <c r="A848" i="9"/>
  <c r="D848" i="9"/>
  <c r="B848" i="9"/>
  <c r="E848" i="9"/>
  <c r="A849" i="9"/>
  <c r="D849" i="9"/>
  <c r="B849" i="9"/>
  <c r="E849" i="9"/>
  <c r="A850" i="9"/>
  <c r="D850" i="9"/>
  <c r="B850" i="9"/>
  <c r="E850" i="9"/>
  <c r="A851" i="9"/>
  <c r="D851" i="9"/>
  <c r="B851" i="9"/>
  <c r="E851" i="9"/>
  <c r="A852" i="9"/>
  <c r="D852" i="9"/>
  <c r="B852" i="9"/>
  <c r="E852" i="9"/>
  <c r="A853" i="9"/>
  <c r="D853" i="9"/>
  <c r="B853" i="9"/>
  <c r="E853" i="9"/>
  <c r="A854" i="9"/>
  <c r="D854" i="9"/>
  <c r="B854" i="9"/>
  <c r="E854" i="9"/>
  <c r="A855" i="9"/>
  <c r="D855" i="9"/>
  <c r="B855" i="9"/>
  <c r="E855" i="9"/>
  <c r="A856" i="9"/>
  <c r="D856" i="9"/>
  <c r="B856" i="9"/>
  <c r="E856" i="9"/>
  <c r="A857" i="9"/>
  <c r="D857" i="9"/>
  <c r="B857" i="9"/>
  <c r="E857" i="9"/>
  <c r="A858" i="9"/>
  <c r="D858" i="9"/>
  <c r="B858" i="9"/>
  <c r="E858" i="9"/>
  <c r="A859" i="9"/>
  <c r="D859" i="9"/>
  <c r="B859" i="9"/>
  <c r="E859" i="9"/>
  <c r="A860" i="9"/>
  <c r="D860" i="9"/>
  <c r="B860" i="9"/>
  <c r="E860" i="9"/>
  <c r="A861" i="9"/>
  <c r="D861" i="9"/>
  <c r="B861" i="9"/>
  <c r="E861" i="9"/>
  <c r="A862" i="9"/>
  <c r="D862" i="9"/>
  <c r="B862" i="9"/>
  <c r="E862" i="9"/>
  <c r="A863" i="9"/>
  <c r="D863" i="9"/>
  <c r="B863" i="9"/>
  <c r="E863" i="9"/>
  <c r="A864" i="9"/>
  <c r="D864" i="9"/>
  <c r="B864" i="9"/>
  <c r="E864" i="9"/>
  <c r="A865" i="9"/>
  <c r="D865" i="9"/>
  <c r="B865" i="9"/>
  <c r="E865" i="9"/>
  <c r="A866" i="9"/>
  <c r="D866" i="9"/>
  <c r="B866" i="9"/>
  <c r="E866" i="9"/>
  <c r="A867" i="9"/>
  <c r="D867" i="9"/>
  <c r="B867" i="9"/>
  <c r="E867" i="9"/>
  <c r="A868" i="9"/>
  <c r="D868" i="9"/>
  <c r="B868" i="9"/>
  <c r="E868" i="9"/>
  <c r="A869" i="9"/>
  <c r="D869" i="9"/>
  <c r="B869" i="9"/>
  <c r="E869" i="9"/>
  <c r="A870" i="9"/>
  <c r="D870" i="9"/>
  <c r="B870" i="9"/>
  <c r="E870" i="9"/>
  <c r="A871" i="9"/>
  <c r="D871" i="9"/>
  <c r="B871" i="9"/>
  <c r="E871" i="9"/>
  <c r="A872" i="9"/>
  <c r="D872" i="9"/>
  <c r="B872" i="9"/>
  <c r="E872" i="9"/>
  <c r="A873" i="9"/>
  <c r="D873" i="9"/>
  <c r="B873" i="9"/>
  <c r="E873" i="9"/>
  <c r="A874" i="9"/>
  <c r="D874" i="9"/>
  <c r="B874" i="9"/>
  <c r="E874" i="9"/>
  <c r="A875" i="9"/>
  <c r="D875" i="9"/>
  <c r="B875" i="9"/>
  <c r="E875" i="9"/>
  <c r="A876" i="9"/>
  <c r="D876" i="9"/>
  <c r="B876" i="9"/>
  <c r="E876" i="9"/>
  <c r="A877" i="9"/>
  <c r="D877" i="9"/>
  <c r="B877" i="9"/>
  <c r="E877" i="9"/>
  <c r="A878" i="9"/>
  <c r="D878" i="9"/>
  <c r="B878" i="9"/>
  <c r="E878" i="9"/>
  <c r="A879" i="9"/>
  <c r="D879" i="9"/>
  <c r="B879" i="9"/>
  <c r="E879" i="9"/>
  <c r="A880" i="9"/>
  <c r="D880" i="9"/>
  <c r="B880" i="9"/>
  <c r="E880" i="9"/>
  <c r="A881" i="9"/>
  <c r="D881" i="9"/>
  <c r="B881" i="9"/>
  <c r="E881" i="9"/>
  <c r="A882" i="9"/>
  <c r="D882" i="9"/>
  <c r="B882" i="9"/>
  <c r="E882" i="9"/>
  <c r="A883" i="9"/>
  <c r="D883" i="9"/>
  <c r="B883" i="9"/>
  <c r="E883" i="9"/>
  <c r="A884" i="9"/>
  <c r="D884" i="9"/>
  <c r="B884" i="9"/>
  <c r="E884" i="9"/>
  <c r="A885" i="9"/>
  <c r="D885" i="9"/>
  <c r="B885" i="9"/>
  <c r="E885" i="9"/>
  <c r="A886" i="9"/>
  <c r="D886" i="9"/>
  <c r="B886" i="9"/>
  <c r="E886" i="9"/>
  <c r="A887" i="9"/>
  <c r="D887" i="9"/>
  <c r="B887" i="9"/>
  <c r="E887" i="9"/>
  <c r="A888" i="9"/>
  <c r="D888" i="9"/>
  <c r="B888" i="9"/>
  <c r="E888" i="9"/>
  <c r="A889" i="9"/>
  <c r="D889" i="9"/>
  <c r="B889" i="9"/>
  <c r="E889" i="9"/>
  <c r="A890" i="9"/>
  <c r="D890" i="9"/>
  <c r="B890" i="9"/>
  <c r="E890" i="9"/>
  <c r="A891" i="9"/>
  <c r="D891" i="9"/>
  <c r="B891" i="9"/>
  <c r="E891" i="9"/>
  <c r="A892" i="9"/>
  <c r="D892" i="9"/>
  <c r="B892" i="9"/>
  <c r="E892" i="9"/>
  <c r="A893" i="9"/>
  <c r="D893" i="9"/>
  <c r="B893" i="9"/>
  <c r="E893" i="9"/>
  <c r="A894" i="9"/>
  <c r="D894" i="9"/>
  <c r="B894" i="9"/>
  <c r="E894" i="9"/>
  <c r="A895" i="9"/>
  <c r="D895" i="9"/>
  <c r="B895" i="9"/>
  <c r="E895" i="9"/>
  <c r="A896" i="9"/>
  <c r="D896" i="9"/>
  <c r="B896" i="9"/>
  <c r="E896" i="9"/>
  <c r="A897" i="9"/>
  <c r="D897" i="9"/>
  <c r="B897" i="9"/>
  <c r="E897" i="9"/>
  <c r="A898" i="9"/>
  <c r="D898" i="9"/>
  <c r="B898" i="9"/>
  <c r="E898" i="9"/>
  <c r="A899" i="9"/>
  <c r="D899" i="9"/>
  <c r="B899" i="9"/>
  <c r="E899" i="9"/>
  <c r="A900" i="9"/>
  <c r="D900" i="9"/>
  <c r="B900" i="9"/>
  <c r="E900" i="9"/>
  <c r="A901" i="9"/>
  <c r="D901" i="9"/>
  <c r="B901" i="9"/>
  <c r="E901" i="9"/>
  <c r="A902" i="9"/>
  <c r="D902" i="9"/>
  <c r="B902" i="9"/>
  <c r="E902" i="9"/>
  <c r="A903" i="9"/>
  <c r="D903" i="9"/>
  <c r="B903" i="9"/>
  <c r="E903" i="9"/>
  <c r="A904" i="9"/>
  <c r="D904" i="9"/>
  <c r="B904" i="9"/>
  <c r="E904" i="9"/>
  <c r="A905" i="9"/>
  <c r="D905" i="9"/>
  <c r="B905" i="9"/>
  <c r="E905" i="9"/>
  <c r="A906" i="9"/>
  <c r="D906" i="9"/>
  <c r="B906" i="9"/>
  <c r="E906" i="9"/>
  <c r="A907" i="9"/>
  <c r="D907" i="9"/>
  <c r="B907" i="9"/>
  <c r="E907" i="9"/>
  <c r="A908" i="9"/>
  <c r="D908" i="9"/>
  <c r="B908" i="9"/>
  <c r="E908" i="9"/>
  <c r="A909" i="9"/>
  <c r="D909" i="9"/>
  <c r="B909" i="9"/>
  <c r="E909" i="9"/>
  <c r="A910" i="9"/>
  <c r="D910" i="9"/>
  <c r="B910" i="9"/>
  <c r="E910" i="9"/>
  <c r="A911" i="9"/>
  <c r="D911" i="9"/>
  <c r="B911" i="9"/>
  <c r="E911" i="9"/>
  <c r="A912" i="9"/>
  <c r="D912" i="9"/>
  <c r="B912" i="9"/>
  <c r="E912" i="9"/>
  <c r="A913" i="9"/>
  <c r="D913" i="9"/>
  <c r="B913" i="9"/>
  <c r="E913" i="9"/>
  <c r="A914" i="9"/>
  <c r="D914" i="9"/>
  <c r="B914" i="9"/>
  <c r="E914" i="9"/>
  <c r="A915" i="9"/>
  <c r="D915" i="9"/>
  <c r="B915" i="9"/>
  <c r="E915" i="9"/>
  <c r="A916" i="9"/>
  <c r="D916" i="9"/>
  <c r="B916" i="9"/>
  <c r="E916" i="9"/>
  <c r="A917" i="9"/>
  <c r="D917" i="9"/>
  <c r="B917" i="9"/>
  <c r="E917" i="9"/>
  <c r="A918" i="9"/>
  <c r="D918" i="9"/>
  <c r="B918" i="9"/>
  <c r="E918" i="9"/>
  <c r="A919" i="9"/>
  <c r="D919" i="9"/>
  <c r="B919" i="9"/>
  <c r="E919" i="9"/>
  <c r="A920" i="9"/>
  <c r="D920" i="9"/>
  <c r="B920" i="9"/>
  <c r="E920" i="9"/>
  <c r="A921" i="9"/>
  <c r="D921" i="9"/>
  <c r="B921" i="9"/>
  <c r="E921" i="9"/>
  <c r="A922" i="9"/>
  <c r="D922" i="9"/>
  <c r="B922" i="9"/>
  <c r="E922" i="9"/>
  <c r="A923" i="9"/>
  <c r="D923" i="9"/>
  <c r="B923" i="9"/>
  <c r="E923" i="9"/>
  <c r="A924" i="9"/>
  <c r="D924" i="9"/>
  <c r="B924" i="9"/>
  <c r="E924" i="9"/>
  <c r="A925" i="9"/>
  <c r="D925" i="9"/>
  <c r="B925" i="9"/>
  <c r="E925" i="9"/>
  <c r="A926" i="9"/>
  <c r="D926" i="9"/>
  <c r="B926" i="9"/>
  <c r="E926" i="9"/>
  <c r="A927" i="9"/>
  <c r="D927" i="9"/>
  <c r="B927" i="9"/>
  <c r="E927" i="9"/>
  <c r="A928" i="9"/>
  <c r="D928" i="9"/>
  <c r="B928" i="9"/>
  <c r="E928" i="9"/>
  <c r="A929" i="9"/>
  <c r="D929" i="9"/>
  <c r="B929" i="9"/>
  <c r="E929" i="9"/>
  <c r="A930" i="9"/>
  <c r="D930" i="9"/>
  <c r="B930" i="9"/>
  <c r="E930" i="9"/>
  <c r="A931" i="9"/>
  <c r="D931" i="9"/>
  <c r="B931" i="9"/>
  <c r="E931" i="9"/>
  <c r="A932" i="9"/>
  <c r="D932" i="9"/>
  <c r="B932" i="9"/>
  <c r="E932" i="9"/>
  <c r="A933" i="9"/>
  <c r="D933" i="9"/>
  <c r="B933" i="9"/>
  <c r="E933" i="9"/>
  <c r="A934" i="9"/>
  <c r="D934" i="9"/>
  <c r="B934" i="9"/>
  <c r="E934" i="9"/>
  <c r="A935" i="9"/>
  <c r="D935" i="9"/>
  <c r="B935" i="9"/>
  <c r="E935" i="9"/>
  <c r="A936" i="9"/>
  <c r="D936" i="9"/>
  <c r="B936" i="9"/>
  <c r="E936" i="9"/>
  <c r="A937" i="9"/>
  <c r="D937" i="9"/>
  <c r="B937" i="9"/>
  <c r="E937" i="9"/>
  <c r="A938" i="9"/>
  <c r="D938" i="9"/>
  <c r="B938" i="9"/>
  <c r="E938" i="9"/>
  <c r="A939" i="9"/>
  <c r="D939" i="9"/>
  <c r="B939" i="9"/>
  <c r="E939" i="9"/>
  <c r="A940" i="9"/>
  <c r="D940" i="9"/>
  <c r="B940" i="9"/>
  <c r="E940" i="9"/>
  <c r="A941" i="9"/>
  <c r="D941" i="9"/>
  <c r="B941" i="9"/>
  <c r="E941" i="9"/>
  <c r="A942" i="9"/>
  <c r="D942" i="9"/>
  <c r="B942" i="9"/>
  <c r="E942" i="9"/>
  <c r="A943" i="9"/>
  <c r="D943" i="9"/>
  <c r="B943" i="9"/>
  <c r="E943" i="9"/>
  <c r="A944" i="9"/>
  <c r="D944" i="9"/>
  <c r="B944" i="9"/>
  <c r="E944" i="9"/>
  <c r="A945" i="9"/>
  <c r="D945" i="9"/>
  <c r="B945" i="9"/>
  <c r="E945" i="9"/>
  <c r="A946" i="9"/>
  <c r="D946" i="9"/>
  <c r="B946" i="9"/>
  <c r="E946" i="9"/>
  <c r="A947" i="9"/>
  <c r="D947" i="9"/>
  <c r="B947" i="9"/>
  <c r="E947" i="9"/>
  <c r="A948" i="9"/>
  <c r="D948" i="9"/>
  <c r="B948" i="9"/>
  <c r="E948" i="9"/>
  <c r="A949" i="9"/>
  <c r="D949" i="9"/>
  <c r="B949" i="9"/>
  <c r="E949" i="9"/>
  <c r="A950" i="9"/>
  <c r="D950" i="9"/>
  <c r="B950" i="9"/>
  <c r="E950" i="9"/>
  <c r="A951" i="9"/>
  <c r="D951" i="9"/>
  <c r="B951" i="9"/>
  <c r="E951" i="9"/>
  <c r="A952" i="9"/>
  <c r="D952" i="9"/>
  <c r="B952" i="9"/>
  <c r="E952" i="9"/>
  <c r="A953" i="9"/>
  <c r="D953" i="9"/>
  <c r="B953" i="9"/>
  <c r="E953" i="9"/>
  <c r="A954" i="9"/>
  <c r="D954" i="9"/>
  <c r="B954" i="9"/>
  <c r="E954" i="9"/>
  <c r="A955" i="9"/>
  <c r="D955" i="9"/>
  <c r="B955" i="9"/>
  <c r="E955" i="9"/>
  <c r="A956" i="9"/>
  <c r="D956" i="9"/>
  <c r="B956" i="9"/>
  <c r="E956" i="9"/>
  <c r="A957" i="9"/>
  <c r="D957" i="9"/>
  <c r="B957" i="9"/>
  <c r="E957" i="9"/>
  <c r="A958" i="9"/>
  <c r="D958" i="9"/>
  <c r="B958" i="9"/>
  <c r="E958" i="9"/>
  <c r="A959" i="9"/>
  <c r="D959" i="9"/>
  <c r="B959" i="9"/>
  <c r="E959" i="9"/>
  <c r="A960" i="9"/>
  <c r="D960" i="9"/>
  <c r="B960" i="9"/>
  <c r="E960" i="9"/>
  <c r="A961" i="9"/>
  <c r="D961" i="9"/>
  <c r="B961" i="9"/>
  <c r="E961" i="9"/>
  <c r="A962" i="9"/>
  <c r="D962" i="9"/>
  <c r="B962" i="9"/>
  <c r="E962" i="9"/>
  <c r="A963" i="9"/>
  <c r="D963" i="9"/>
  <c r="B963" i="9"/>
  <c r="E963" i="9"/>
  <c r="A964" i="9"/>
  <c r="D964" i="9"/>
  <c r="B964" i="9"/>
  <c r="E964" i="9"/>
  <c r="A965" i="9"/>
  <c r="D965" i="9"/>
  <c r="B965" i="9"/>
  <c r="E965" i="9"/>
  <c r="A966" i="9"/>
  <c r="D966" i="9"/>
  <c r="B966" i="9"/>
  <c r="E966" i="9"/>
  <c r="A967" i="9"/>
  <c r="D967" i="9"/>
  <c r="B967" i="9"/>
  <c r="E967" i="9"/>
  <c r="A968" i="9"/>
  <c r="D968" i="9"/>
  <c r="B968" i="9"/>
  <c r="E968" i="9"/>
  <c r="A969" i="9"/>
  <c r="D969" i="9"/>
  <c r="B969" i="9"/>
  <c r="E969" i="9"/>
  <c r="A970" i="9"/>
  <c r="D970" i="9"/>
  <c r="B970" i="9"/>
  <c r="E970" i="9"/>
  <c r="A971" i="9"/>
  <c r="D971" i="9"/>
  <c r="B971" i="9"/>
  <c r="E971" i="9"/>
  <c r="A972" i="9"/>
  <c r="D972" i="9"/>
  <c r="B972" i="9"/>
  <c r="E972" i="9"/>
  <c r="A973" i="9"/>
  <c r="D973" i="9"/>
  <c r="B973" i="9"/>
  <c r="E973" i="9"/>
  <c r="A974" i="9"/>
  <c r="D974" i="9"/>
  <c r="B974" i="9"/>
  <c r="E974" i="9"/>
  <c r="A975" i="9"/>
  <c r="D975" i="9"/>
  <c r="B975" i="9"/>
  <c r="E975" i="9"/>
  <c r="A976" i="9"/>
  <c r="D976" i="9"/>
  <c r="B976" i="9"/>
  <c r="E976" i="9"/>
  <c r="A977" i="9"/>
  <c r="D977" i="9"/>
  <c r="B977" i="9"/>
  <c r="E977" i="9"/>
  <c r="A978" i="9"/>
  <c r="D978" i="9"/>
  <c r="B978" i="9"/>
  <c r="E978" i="9"/>
  <c r="A979" i="9"/>
  <c r="D979" i="9"/>
  <c r="B979" i="9"/>
  <c r="E979" i="9"/>
  <c r="A980" i="9"/>
  <c r="D980" i="9"/>
  <c r="B980" i="9"/>
  <c r="E980" i="9"/>
  <c r="A981" i="9"/>
  <c r="D981" i="9"/>
  <c r="B981" i="9"/>
  <c r="E981" i="9"/>
  <c r="A982" i="9"/>
  <c r="D982" i="9"/>
  <c r="B982" i="9"/>
  <c r="E982" i="9"/>
  <c r="A983" i="9"/>
  <c r="D983" i="9"/>
  <c r="B983" i="9"/>
  <c r="E983" i="9"/>
  <c r="A984" i="9"/>
  <c r="D984" i="9"/>
  <c r="B984" i="9"/>
  <c r="E984" i="9"/>
  <c r="A985" i="9"/>
  <c r="D985" i="9"/>
  <c r="B985" i="9"/>
  <c r="E985" i="9"/>
  <c r="A986" i="9"/>
  <c r="D986" i="9"/>
  <c r="B986" i="9"/>
  <c r="E986" i="9"/>
  <c r="A987" i="9"/>
  <c r="D987" i="9"/>
  <c r="B987" i="9"/>
  <c r="E987" i="9"/>
  <c r="A988" i="9"/>
  <c r="D988" i="9"/>
  <c r="B988" i="9"/>
  <c r="E988" i="9"/>
  <c r="A989" i="9"/>
  <c r="D989" i="9"/>
  <c r="B989" i="9"/>
  <c r="E989" i="9"/>
  <c r="A990" i="9"/>
  <c r="D990" i="9"/>
  <c r="B990" i="9"/>
  <c r="E990" i="9"/>
  <c r="A991" i="9"/>
  <c r="D991" i="9"/>
  <c r="B991" i="9"/>
  <c r="E991" i="9"/>
  <c r="A992" i="9"/>
  <c r="D992" i="9"/>
  <c r="B992" i="9"/>
  <c r="E992" i="9"/>
  <c r="A993" i="9"/>
  <c r="D993" i="9"/>
  <c r="B993" i="9"/>
  <c r="E993" i="9"/>
  <c r="A994" i="9"/>
  <c r="D994" i="9"/>
  <c r="B994" i="9"/>
  <c r="E994" i="9"/>
  <c r="A995" i="9"/>
  <c r="D995" i="9"/>
  <c r="B995" i="9"/>
  <c r="E995" i="9"/>
  <c r="A996" i="9"/>
  <c r="D996" i="9"/>
  <c r="B996" i="9"/>
  <c r="E996" i="9"/>
  <c r="A997" i="9"/>
  <c r="D997" i="9"/>
  <c r="B997" i="9"/>
  <c r="E997" i="9"/>
  <c r="A998" i="9"/>
  <c r="D998" i="9"/>
  <c r="B998" i="9"/>
  <c r="E998" i="9"/>
  <c r="A999" i="9"/>
  <c r="D999" i="9"/>
  <c r="B999" i="9"/>
  <c r="E999" i="9"/>
  <c r="A1000" i="9"/>
  <c r="D1000" i="9"/>
  <c r="B1000" i="9"/>
  <c r="E1000" i="9"/>
  <c r="A1001" i="9"/>
  <c r="D1001" i="9"/>
  <c r="B1001" i="9"/>
  <c r="E1001" i="9"/>
  <c r="B2" i="9"/>
  <c r="A2" i="9"/>
  <c r="D1002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001" i="2"/>
  <c r="D4" i="2"/>
  <c r="D3" i="2"/>
  <c r="K1001" i="2"/>
  <c r="L1001" i="2"/>
  <c r="M1001" i="2"/>
  <c r="K1002" i="2"/>
  <c r="L1002" i="2"/>
  <c r="M1002" i="2"/>
  <c r="H1001" i="2"/>
  <c r="I1001" i="2"/>
  <c r="J1001" i="2"/>
  <c r="H1002" i="2"/>
  <c r="I1002" i="2"/>
  <c r="J1002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C812" i="5"/>
  <c r="A813" i="5"/>
  <c r="B813" i="5"/>
  <c r="C813" i="5"/>
  <c r="A814" i="5"/>
  <c r="B814" i="5"/>
  <c r="C814" i="5"/>
  <c r="A815" i="5"/>
  <c r="B815" i="5"/>
  <c r="C815" i="5"/>
  <c r="A816" i="5"/>
  <c r="B816" i="5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A872" i="5"/>
  <c r="B872" i="5"/>
  <c r="C872" i="5"/>
  <c r="A873" i="5"/>
  <c r="B873" i="5"/>
  <c r="C873" i="5"/>
  <c r="A874" i="5"/>
  <c r="B874" i="5"/>
  <c r="C874" i="5"/>
  <c r="A875" i="5"/>
  <c r="B875" i="5"/>
  <c r="C875" i="5"/>
  <c r="A876" i="5"/>
  <c r="B876" i="5"/>
  <c r="C876" i="5"/>
  <c r="A877" i="5"/>
  <c r="B877" i="5"/>
  <c r="C877" i="5"/>
  <c r="A878" i="5"/>
  <c r="B878" i="5"/>
  <c r="C878" i="5"/>
  <c r="A879" i="5"/>
  <c r="B879" i="5"/>
  <c r="C879" i="5"/>
  <c r="A880" i="5"/>
  <c r="B880" i="5"/>
  <c r="C880" i="5"/>
  <c r="A881" i="5"/>
  <c r="B881" i="5"/>
  <c r="C881" i="5"/>
  <c r="A882" i="5"/>
  <c r="B882" i="5"/>
  <c r="C882" i="5"/>
  <c r="A883" i="5"/>
  <c r="B883" i="5"/>
  <c r="C883" i="5"/>
  <c r="A884" i="5"/>
  <c r="B884" i="5"/>
  <c r="C884" i="5"/>
  <c r="A885" i="5"/>
  <c r="B885" i="5"/>
  <c r="C885" i="5"/>
  <c r="A886" i="5"/>
  <c r="B886" i="5"/>
  <c r="C886" i="5"/>
  <c r="A887" i="5"/>
  <c r="B887" i="5"/>
  <c r="C887" i="5"/>
  <c r="A888" i="5"/>
  <c r="B888" i="5"/>
  <c r="C888" i="5"/>
  <c r="A889" i="5"/>
  <c r="B889" i="5"/>
  <c r="C889" i="5"/>
  <c r="A890" i="5"/>
  <c r="B890" i="5"/>
  <c r="C890" i="5"/>
  <c r="A891" i="5"/>
  <c r="B891" i="5"/>
  <c r="C891" i="5"/>
  <c r="A892" i="5"/>
  <c r="B892" i="5"/>
  <c r="C892" i="5"/>
  <c r="A893" i="5"/>
  <c r="B893" i="5"/>
  <c r="C893" i="5"/>
  <c r="A894" i="5"/>
  <c r="B894" i="5"/>
  <c r="C894" i="5"/>
  <c r="A895" i="5"/>
  <c r="B895" i="5"/>
  <c r="C895" i="5"/>
  <c r="A896" i="5"/>
  <c r="B896" i="5"/>
  <c r="C896" i="5"/>
  <c r="A897" i="5"/>
  <c r="B897" i="5"/>
  <c r="C897" i="5"/>
  <c r="A898" i="5"/>
  <c r="B898" i="5"/>
  <c r="C898" i="5"/>
  <c r="A899" i="5"/>
  <c r="B899" i="5"/>
  <c r="C899" i="5"/>
  <c r="A900" i="5"/>
  <c r="B900" i="5"/>
  <c r="C900" i="5"/>
  <c r="A901" i="5"/>
  <c r="B901" i="5"/>
  <c r="C901" i="5"/>
  <c r="A902" i="5"/>
  <c r="B902" i="5"/>
  <c r="C902" i="5"/>
  <c r="A903" i="5"/>
  <c r="B903" i="5"/>
  <c r="C903" i="5"/>
  <c r="A904" i="5"/>
  <c r="B904" i="5"/>
  <c r="C904" i="5"/>
  <c r="A905" i="5"/>
  <c r="B905" i="5"/>
  <c r="C905" i="5"/>
  <c r="A906" i="5"/>
  <c r="B906" i="5"/>
  <c r="C906" i="5"/>
  <c r="A907" i="5"/>
  <c r="B907" i="5"/>
  <c r="C907" i="5"/>
  <c r="A908" i="5"/>
  <c r="B908" i="5"/>
  <c r="C908" i="5"/>
  <c r="A909" i="5"/>
  <c r="B909" i="5"/>
  <c r="C909" i="5"/>
  <c r="A910" i="5"/>
  <c r="B910" i="5"/>
  <c r="C910" i="5"/>
  <c r="A911" i="5"/>
  <c r="B911" i="5"/>
  <c r="C911" i="5"/>
  <c r="A912" i="5"/>
  <c r="B912" i="5"/>
  <c r="C912" i="5"/>
  <c r="A913" i="5"/>
  <c r="B913" i="5"/>
  <c r="C913" i="5"/>
  <c r="A914" i="5"/>
  <c r="B914" i="5"/>
  <c r="C914" i="5"/>
  <c r="A915" i="5"/>
  <c r="B915" i="5"/>
  <c r="C915" i="5"/>
  <c r="A916" i="5"/>
  <c r="B916" i="5"/>
  <c r="C916" i="5"/>
  <c r="A917" i="5"/>
  <c r="B917" i="5"/>
  <c r="C917" i="5"/>
  <c r="A918" i="5"/>
  <c r="B918" i="5"/>
  <c r="C918" i="5"/>
  <c r="A919" i="5"/>
  <c r="B919" i="5"/>
  <c r="C919" i="5"/>
  <c r="A920" i="5"/>
  <c r="B920" i="5"/>
  <c r="C920" i="5"/>
  <c r="A921" i="5"/>
  <c r="B921" i="5"/>
  <c r="C921" i="5"/>
  <c r="A922" i="5"/>
  <c r="B922" i="5"/>
  <c r="C922" i="5"/>
  <c r="A923" i="5"/>
  <c r="B923" i="5"/>
  <c r="C923" i="5"/>
  <c r="A924" i="5"/>
  <c r="B924" i="5"/>
  <c r="C924" i="5"/>
  <c r="A925" i="5"/>
  <c r="B925" i="5"/>
  <c r="C925" i="5"/>
  <c r="A926" i="5"/>
  <c r="B926" i="5"/>
  <c r="C926" i="5"/>
  <c r="A927" i="5"/>
  <c r="B927" i="5"/>
  <c r="C927" i="5"/>
  <c r="A928" i="5"/>
  <c r="B928" i="5"/>
  <c r="C928" i="5"/>
  <c r="A929" i="5"/>
  <c r="B929" i="5"/>
  <c r="C929" i="5"/>
  <c r="A930" i="5"/>
  <c r="B930" i="5"/>
  <c r="C930" i="5"/>
  <c r="A931" i="5"/>
  <c r="B931" i="5"/>
  <c r="C931" i="5"/>
  <c r="A932" i="5"/>
  <c r="B932" i="5"/>
  <c r="C932" i="5"/>
  <c r="A933" i="5"/>
  <c r="B933" i="5"/>
  <c r="C933" i="5"/>
  <c r="A934" i="5"/>
  <c r="B934" i="5"/>
  <c r="C934" i="5"/>
  <c r="A935" i="5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/>
  <c r="B4" i="4"/>
  <c r="L4" i="4"/>
  <c r="C4" i="4"/>
  <c r="M4" i="4"/>
  <c r="O4" i="4"/>
  <c r="A5" i="4"/>
  <c r="B5" i="4"/>
  <c r="L5" i="4"/>
  <c r="C5" i="4"/>
  <c r="M5" i="4"/>
  <c r="O5" i="4"/>
  <c r="A6" i="4"/>
  <c r="K6" i="4"/>
  <c r="B6" i="4"/>
  <c r="C6" i="4"/>
  <c r="M6" i="4"/>
  <c r="O6" i="4"/>
  <c r="A7" i="4"/>
  <c r="B7" i="4"/>
  <c r="L7" i="4"/>
  <c r="C7" i="4"/>
  <c r="O7" i="4"/>
  <c r="A8" i="4"/>
  <c r="K8" i="4"/>
  <c r="B8" i="4"/>
  <c r="C8" i="4"/>
  <c r="M8" i="4"/>
  <c r="O8" i="4"/>
  <c r="A9" i="4"/>
  <c r="B9" i="4"/>
  <c r="L9" i="4"/>
  <c r="C9" i="4"/>
  <c r="O9" i="4"/>
  <c r="A10" i="4"/>
  <c r="K10" i="4"/>
  <c r="B10" i="4"/>
  <c r="C10" i="4"/>
  <c r="M10" i="4"/>
  <c r="O10" i="4"/>
  <c r="A11" i="4"/>
  <c r="B11" i="4"/>
  <c r="L11" i="4"/>
  <c r="C11" i="4"/>
  <c r="O11" i="4"/>
  <c r="A12" i="4"/>
  <c r="K12" i="4"/>
  <c r="B12" i="4"/>
  <c r="C12" i="4"/>
  <c r="M12" i="4"/>
  <c r="O12" i="4"/>
  <c r="A13" i="4"/>
  <c r="B13" i="4"/>
  <c r="L13" i="4"/>
  <c r="C13" i="4"/>
  <c r="O13" i="4"/>
  <c r="A14" i="4"/>
  <c r="K14" i="4"/>
  <c r="B14" i="4"/>
  <c r="L14" i="4"/>
  <c r="C14" i="4"/>
  <c r="M14" i="4"/>
  <c r="O14" i="4"/>
  <c r="A15" i="4"/>
  <c r="K15" i="4"/>
  <c r="B15" i="4"/>
  <c r="L15" i="4"/>
  <c r="C15" i="4"/>
  <c r="M15" i="4"/>
  <c r="O15" i="4"/>
  <c r="A16" i="4"/>
  <c r="B16" i="4"/>
  <c r="L16" i="4"/>
  <c r="C16" i="4"/>
  <c r="O16" i="4"/>
  <c r="A17" i="4"/>
  <c r="K17" i="4"/>
  <c r="B17" i="4"/>
  <c r="C17" i="4"/>
  <c r="M17" i="4"/>
  <c r="O17" i="4"/>
  <c r="A18" i="4"/>
  <c r="B18" i="4"/>
  <c r="L18" i="4"/>
  <c r="C18" i="4"/>
  <c r="M18" i="4"/>
  <c r="O18" i="4"/>
  <c r="A19" i="4"/>
  <c r="K19" i="4"/>
  <c r="B19" i="4"/>
  <c r="L19" i="4"/>
  <c r="C19" i="4"/>
  <c r="M19" i="4"/>
  <c r="O19" i="4"/>
  <c r="A20" i="4"/>
  <c r="B20" i="4"/>
  <c r="C20" i="4"/>
  <c r="M20" i="4"/>
  <c r="O20" i="4"/>
  <c r="A21" i="4"/>
  <c r="K21" i="4"/>
  <c r="B21" i="4"/>
  <c r="L21" i="4"/>
  <c r="C21" i="4"/>
  <c r="M21" i="4"/>
  <c r="O21" i="4"/>
  <c r="A22" i="4"/>
  <c r="B22" i="4"/>
  <c r="L22" i="4"/>
  <c r="C22" i="4"/>
  <c r="M22" i="4"/>
  <c r="O22" i="4"/>
  <c r="A23" i="4"/>
  <c r="K23" i="4"/>
  <c r="B23" i="4"/>
  <c r="L23" i="4"/>
  <c r="C23" i="4"/>
  <c r="M23" i="4"/>
  <c r="O23" i="4"/>
  <c r="A24" i="4"/>
  <c r="B24" i="4"/>
  <c r="C24" i="4"/>
  <c r="M24" i="4"/>
  <c r="O24" i="4"/>
  <c r="A25" i="4"/>
  <c r="K25" i="4"/>
  <c r="B25" i="4"/>
  <c r="L25" i="4"/>
  <c r="C25" i="4"/>
  <c r="M25" i="4"/>
  <c r="O25" i="4"/>
  <c r="A26" i="4"/>
  <c r="B26" i="4"/>
  <c r="L26" i="4"/>
  <c r="C26" i="4"/>
  <c r="M26" i="4"/>
  <c r="O26" i="4"/>
  <c r="A27" i="4"/>
  <c r="K27" i="4"/>
  <c r="B27" i="4"/>
  <c r="L27" i="4"/>
  <c r="C27" i="4"/>
  <c r="M27" i="4"/>
  <c r="O27" i="4"/>
  <c r="A28" i="4"/>
  <c r="B28" i="4"/>
  <c r="C28" i="4"/>
  <c r="M28" i="4"/>
  <c r="O28" i="4"/>
  <c r="A29" i="4"/>
  <c r="K29" i="4"/>
  <c r="B29" i="4"/>
  <c r="L29" i="4"/>
  <c r="C29" i="4"/>
  <c r="M29" i="4"/>
  <c r="O29" i="4"/>
  <c r="A30" i="4"/>
  <c r="B30" i="4"/>
  <c r="L30" i="4"/>
  <c r="C30" i="4"/>
  <c r="M30" i="4"/>
  <c r="O30" i="4"/>
  <c r="A31" i="4"/>
  <c r="K31" i="4"/>
  <c r="B31" i="4"/>
  <c r="L31" i="4"/>
  <c r="C31" i="4"/>
  <c r="M31" i="4"/>
  <c r="O31" i="4"/>
  <c r="A32" i="4"/>
  <c r="B32" i="4"/>
  <c r="C32" i="4"/>
  <c r="M32" i="4"/>
  <c r="O32" i="4"/>
  <c r="A33" i="4"/>
  <c r="K33" i="4"/>
  <c r="B33" i="4"/>
  <c r="L33" i="4"/>
  <c r="C33" i="4"/>
  <c r="M33" i="4"/>
  <c r="O33" i="4"/>
  <c r="A34" i="4"/>
  <c r="B34" i="4"/>
  <c r="L34" i="4"/>
  <c r="C34" i="4"/>
  <c r="M34" i="4"/>
  <c r="O34" i="4"/>
  <c r="A35" i="4"/>
  <c r="K35" i="4"/>
  <c r="B35" i="4"/>
  <c r="L35" i="4"/>
  <c r="C35" i="4"/>
  <c r="M35" i="4"/>
  <c r="O35" i="4"/>
  <c r="A36" i="4"/>
  <c r="B36" i="4"/>
  <c r="C36" i="4"/>
  <c r="M36" i="4"/>
  <c r="O36" i="4"/>
  <c r="A37" i="4"/>
  <c r="K37" i="4"/>
  <c r="B37" i="4"/>
  <c r="L37" i="4"/>
  <c r="C37" i="4"/>
  <c r="M37" i="4"/>
  <c r="O37" i="4"/>
  <c r="A38" i="4"/>
  <c r="B38" i="4"/>
  <c r="L38" i="4"/>
  <c r="C38" i="4"/>
  <c r="M38" i="4"/>
  <c r="O38" i="4"/>
  <c r="A39" i="4"/>
  <c r="K39" i="4"/>
  <c r="B39" i="4"/>
  <c r="L39" i="4"/>
  <c r="C39" i="4"/>
  <c r="M39" i="4"/>
  <c r="O39" i="4"/>
  <c r="A40" i="4"/>
  <c r="B40" i="4"/>
  <c r="C40" i="4"/>
  <c r="M40" i="4"/>
  <c r="O40" i="4"/>
  <c r="A41" i="4"/>
  <c r="K41" i="4"/>
  <c r="B41" i="4"/>
  <c r="L41" i="4"/>
  <c r="C41" i="4"/>
  <c r="M41" i="4"/>
  <c r="O41" i="4"/>
  <c r="A42" i="4"/>
  <c r="B42" i="4"/>
  <c r="C42" i="4"/>
  <c r="M42" i="4"/>
  <c r="O42" i="4"/>
  <c r="A43" i="4"/>
  <c r="K43" i="4"/>
  <c r="B43" i="4"/>
  <c r="L43" i="4"/>
  <c r="C43" i="4"/>
  <c r="M43" i="4"/>
  <c r="O43" i="4"/>
  <c r="A44" i="4"/>
  <c r="K44" i="4"/>
  <c r="B44" i="4"/>
  <c r="L44" i="4"/>
  <c r="C44" i="4"/>
  <c r="M44" i="4"/>
  <c r="O44" i="4"/>
  <c r="A45" i="4"/>
  <c r="B45" i="4"/>
  <c r="L45" i="4"/>
  <c r="C45" i="4"/>
  <c r="M45" i="4"/>
  <c r="O45" i="4"/>
  <c r="A46" i="4"/>
  <c r="K46" i="4"/>
  <c r="B46" i="4"/>
  <c r="L46" i="4"/>
  <c r="C46" i="4"/>
  <c r="M46" i="4"/>
  <c r="O46" i="4"/>
  <c r="A47" i="4"/>
  <c r="B47" i="4"/>
  <c r="C47" i="4"/>
  <c r="O47" i="4"/>
  <c r="A48" i="4"/>
  <c r="K48" i="4"/>
  <c r="B48" i="4"/>
  <c r="L48" i="4"/>
  <c r="C48" i="4"/>
  <c r="M48" i="4"/>
  <c r="O48" i="4"/>
  <c r="A49" i="4"/>
  <c r="B49" i="4"/>
  <c r="L49" i="4"/>
  <c r="C49" i="4"/>
  <c r="M49" i="4"/>
  <c r="O49" i="4"/>
  <c r="A50" i="4"/>
  <c r="K50" i="4"/>
  <c r="B50" i="4"/>
  <c r="L50" i="4"/>
  <c r="C50" i="4"/>
  <c r="M50" i="4"/>
  <c r="O50" i="4"/>
  <c r="A51" i="4"/>
  <c r="B51" i="4"/>
  <c r="C51" i="4"/>
  <c r="O51" i="4"/>
  <c r="A52" i="4"/>
  <c r="K52" i="4"/>
  <c r="B52" i="4"/>
  <c r="L52" i="4"/>
  <c r="C52" i="4"/>
  <c r="M52" i="4"/>
  <c r="O52" i="4"/>
  <c r="A53" i="4"/>
  <c r="B53" i="4"/>
  <c r="L53" i="4"/>
  <c r="C53" i="4"/>
  <c r="M53" i="4"/>
  <c r="O53" i="4"/>
  <c r="A54" i="4"/>
  <c r="K54" i="4"/>
  <c r="B54" i="4"/>
  <c r="L54" i="4"/>
  <c r="C54" i="4"/>
  <c r="M54" i="4"/>
  <c r="O54" i="4"/>
  <c r="A55" i="4"/>
  <c r="B55" i="4"/>
  <c r="C55" i="4"/>
  <c r="O55" i="4"/>
  <c r="A56" i="4"/>
  <c r="K56" i="4"/>
  <c r="B56" i="4"/>
  <c r="L56" i="4"/>
  <c r="C56" i="4"/>
  <c r="M56" i="4"/>
  <c r="O56" i="4"/>
  <c r="A57" i="4"/>
  <c r="B57" i="4"/>
  <c r="L57" i="4"/>
  <c r="C57" i="4"/>
  <c r="M57" i="4"/>
  <c r="O57" i="4"/>
  <c r="A58" i="4"/>
  <c r="K58" i="4"/>
  <c r="B58" i="4"/>
  <c r="L58" i="4"/>
  <c r="C58" i="4"/>
  <c r="M58" i="4"/>
  <c r="O58" i="4"/>
  <c r="A59" i="4"/>
  <c r="B59" i="4"/>
  <c r="C59" i="4"/>
  <c r="O59" i="4"/>
  <c r="A60" i="4"/>
  <c r="K60" i="4"/>
  <c r="B60" i="4"/>
  <c r="L60" i="4"/>
  <c r="C60" i="4"/>
  <c r="M60" i="4"/>
  <c r="O60" i="4"/>
  <c r="A61" i="4"/>
  <c r="B61" i="4"/>
  <c r="L61" i="4"/>
  <c r="C61" i="4"/>
  <c r="M61" i="4"/>
  <c r="O61" i="4"/>
  <c r="A62" i="4"/>
  <c r="K62" i="4"/>
  <c r="B62" i="4"/>
  <c r="L62" i="4"/>
  <c r="C62" i="4"/>
  <c r="M62" i="4"/>
  <c r="O62" i="4"/>
  <c r="A63" i="4"/>
  <c r="B63" i="4"/>
  <c r="C63" i="4"/>
  <c r="M63" i="4"/>
  <c r="O63" i="4"/>
  <c r="A64" i="4"/>
  <c r="K64" i="4"/>
  <c r="B64" i="4"/>
  <c r="L64" i="4"/>
  <c r="C64" i="4"/>
  <c r="M64" i="4"/>
  <c r="O64" i="4"/>
  <c r="A65" i="4"/>
  <c r="K65" i="4"/>
  <c r="B65" i="4"/>
  <c r="L65" i="4"/>
  <c r="C65" i="4"/>
  <c r="M65" i="4"/>
  <c r="O65" i="4"/>
  <c r="A66" i="4"/>
  <c r="K66" i="4"/>
  <c r="B66" i="4"/>
  <c r="L66" i="4"/>
  <c r="C66" i="4"/>
  <c r="M66" i="4"/>
  <c r="O66" i="4"/>
  <c r="A67" i="4"/>
  <c r="K67" i="4"/>
  <c r="B67" i="4"/>
  <c r="L67" i="4"/>
  <c r="C67" i="4"/>
  <c r="M67" i="4"/>
  <c r="O67" i="4"/>
  <c r="A68" i="4"/>
  <c r="B68" i="4"/>
  <c r="C68" i="4"/>
  <c r="M68" i="4"/>
  <c r="O68" i="4"/>
  <c r="A69" i="4"/>
  <c r="K69" i="4"/>
  <c r="B69" i="4"/>
  <c r="L69" i="4"/>
  <c r="C69" i="4"/>
  <c r="M69" i="4"/>
  <c r="O69" i="4"/>
  <c r="A70" i="4"/>
  <c r="B70" i="4"/>
  <c r="C70" i="4"/>
  <c r="M70" i="4"/>
  <c r="O70" i="4"/>
  <c r="A71" i="4"/>
  <c r="K71" i="4"/>
  <c r="B71" i="4"/>
  <c r="L71" i="4"/>
  <c r="C71" i="4"/>
  <c r="M71" i="4"/>
  <c r="O71" i="4"/>
  <c r="A72" i="4"/>
  <c r="B72" i="4"/>
  <c r="C72" i="4"/>
  <c r="M72" i="4"/>
  <c r="O72" i="4"/>
  <c r="A73" i="4"/>
  <c r="K73" i="4"/>
  <c r="B73" i="4"/>
  <c r="L73" i="4"/>
  <c r="C73" i="4"/>
  <c r="M73" i="4"/>
  <c r="O73" i="4"/>
  <c r="A74" i="4"/>
  <c r="B74" i="4"/>
  <c r="C74" i="4"/>
  <c r="M74" i="4"/>
  <c r="O74" i="4"/>
  <c r="A75" i="4"/>
  <c r="K75" i="4"/>
  <c r="B75" i="4"/>
  <c r="L75" i="4"/>
  <c r="C75" i="4"/>
  <c r="M75" i="4"/>
  <c r="O75" i="4"/>
  <c r="A76" i="4"/>
  <c r="B76" i="4"/>
  <c r="C76" i="4"/>
  <c r="M76" i="4"/>
  <c r="O76" i="4"/>
  <c r="A77" i="4"/>
  <c r="K77" i="4"/>
  <c r="B77" i="4"/>
  <c r="L77" i="4"/>
  <c r="C77" i="4"/>
  <c r="M77" i="4"/>
  <c r="O77" i="4"/>
  <c r="A78" i="4"/>
  <c r="B78" i="4"/>
  <c r="C78" i="4"/>
  <c r="M78" i="4"/>
  <c r="O78" i="4"/>
  <c r="A79" i="4"/>
  <c r="K79" i="4"/>
  <c r="B79" i="4"/>
  <c r="L79" i="4"/>
  <c r="C79" i="4"/>
  <c r="M79" i="4"/>
  <c r="O79" i="4"/>
  <c r="A80" i="4"/>
  <c r="B80" i="4"/>
  <c r="C80" i="4"/>
  <c r="M80" i="4"/>
  <c r="O80" i="4"/>
  <c r="A81" i="4"/>
  <c r="K81" i="4"/>
  <c r="B81" i="4"/>
  <c r="L81" i="4"/>
  <c r="C81" i="4"/>
  <c r="M81" i="4"/>
  <c r="O81" i="4"/>
  <c r="A82" i="4"/>
  <c r="B82" i="4"/>
  <c r="C82" i="4"/>
  <c r="M82" i="4"/>
  <c r="O82" i="4"/>
  <c r="A83" i="4"/>
  <c r="K83" i="4"/>
  <c r="B83" i="4"/>
  <c r="L83" i="4"/>
  <c r="C83" i="4"/>
  <c r="M83" i="4"/>
  <c r="O83" i="4"/>
  <c r="A84" i="4"/>
  <c r="B84" i="4"/>
  <c r="C84" i="4"/>
  <c r="M84" i="4"/>
  <c r="O84" i="4"/>
  <c r="A85" i="4"/>
  <c r="K85" i="4"/>
  <c r="B85" i="4"/>
  <c r="L85" i="4"/>
  <c r="C85" i="4"/>
  <c r="M85" i="4"/>
  <c r="O85" i="4"/>
  <c r="A86" i="4"/>
  <c r="B86" i="4"/>
  <c r="C86" i="4"/>
  <c r="M86" i="4"/>
  <c r="O86" i="4"/>
  <c r="A87" i="4"/>
  <c r="K87" i="4"/>
  <c r="B87" i="4"/>
  <c r="L87" i="4"/>
  <c r="C87" i="4"/>
  <c r="M87" i="4"/>
  <c r="O87" i="4"/>
  <c r="A88" i="4"/>
  <c r="B88" i="4"/>
  <c r="C88" i="4"/>
  <c r="M88" i="4"/>
  <c r="O88" i="4"/>
  <c r="A89" i="4"/>
  <c r="K89" i="4"/>
  <c r="B89" i="4"/>
  <c r="L89" i="4"/>
  <c r="C89" i="4"/>
  <c r="M89" i="4"/>
  <c r="O89" i="4"/>
  <c r="A90" i="4"/>
  <c r="B90" i="4"/>
  <c r="C90" i="4"/>
  <c r="M90" i="4"/>
  <c r="O90" i="4"/>
  <c r="A91" i="4"/>
  <c r="K91" i="4"/>
  <c r="B91" i="4"/>
  <c r="L91" i="4"/>
  <c r="C91" i="4"/>
  <c r="M91" i="4"/>
  <c r="O91" i="4"/>
  <c r="A92" i="4"/>
  <c r="B92" i="4"/>
  <c r="C92" i="4"/>
  <c r="M92" i="4"/>
  <c r="O92" i="4"/>
  <c r="A93" i="4"/>
  <c r="K93" i="4"/>
  <c r="B93" i="4"/>
  <c r="L93" i="4"/>
  <c r="C93" i="4"/>
  <c r="M93" i="4"/>
  <c r="O93" i="4"/>
  <c r="A94" i="4"/>
  <c r="B94" i="4"/>
  <c r="C94" i="4"/>
  <c r="M94" i="4"/>
  <c r="O94" i="4"/>
  <c r="A95" i="4"/>
  <c r="K95" i="4"/>
  <c r="B95" i="4"/>
  <c r="L95" i="4"/>
  <c r="C95" i="4"/>
  <c r="M95" i="4"/>
  <c r="O95" i="4"/>
  <c r="A96" i="4"/>
  <c r="B96" i="4"/>
  <c r="C96" i="4"/>
  <c r="M96" i="4"/>
  <c r="O96" i="4"/>
  <c r="A97" i="4"/>
  <c r="K97" i="4"/>
  <c r="B97" i="4"/>
  <c r="L97" i="4"/>
  <c r="C97" i="4"/>
  <c r="M97" i="4"/>
  <c r="O97" i="4"/>
  <c r="A98" i="4"/>
  <c r="B98" i="4"/>
  <c r="C98" i="4"/>
  <c r="M98" i="4"/>
  <c r="O98" i="4"/>
  <c r="A99" i="4"/>
  <c r="K99" i="4"/>
  <c r="B99" i="4"/>
  <c r="L99" i="4"/>
  <c r="C99" i="4"/>
  <c r="M99" i="4"/>
  <c r="O99" i="4"/>
  <c r="A100" i="4"/>
  <c r="B100" i="4"/>
  <c r="C100" i="4"/>
  <c r="M100" i="4"/>
  <c r="O100" i="4"/>
  <c r="A101" i="4"/>
  <c r="K101" i="4"/>
  <c r="B101" i="4"/>
  <c r="L101" i="4"/>
  <c r="C101" i="4"/>
  <c r="M101" i="4"/>
  <c r="O101" i="4"/>
  <c r="A102" i="4"/>
  <c r="B102" i="4"/>
  <c r="C102" i="4"/>
  <c r="M102" i="4"/>
  <c r="O102" i="4"/>
  <c r="A103" i="4"/>
  <c r="K103" i="4"/>
  <c r="B103" i="4"/>
  <c r="L103" i="4"/>
  <c r="C103" i="4"/>
  <c r="M103" i="4"/>
  <c r="O103" i="4"/>
  <c r="A104" i="4"/>
  <c r="B104" i="4"/>
  <c r="C104" i="4"/>
  <c r="M104" i="4"/>
  <c r="O104" i="4"/>
  <c r="A105" i="4"/>
  <c r="K105" i="4"/>
  <c r="B105" i="4"/>
  <c r="L105" i="4"/>
  <c r="C105" i="4"/>
  <c r="M105" i="4"/>
  <c r="O105" i="4"/>
  <c r="A106" i="4"/>
  <c r="K106" i="4"/>
  <c r="B106" i="4"/>
  <c r="C106" i="4"/>
  <c r="O106" i="4"/>
  <c r="A107" i="4"/>
  <c r="K107" i="4"/>
  <c r="B107" i="4"/>
  <c r="L107" i="4"/>
  <c r="C107" i="4"/>
  <c r="M107" i="4"/>
  <c r="O107" i="4"/>
  <c r="A108" i="4"/>
  <c r="K108" i="4"/>
  <c r="B108" i="4"/>
  <c r="C108" i="4"/>
  <c r="M108" i="4"/>
  <c r="O108" i="4"/>
  <c r="A109" i="4"/>
  <c r="K109" i="4"/>
  <c r="B109" i="4"/>
  <c r="L109" i="4"/>
  <c r="C109" i="4"/>
  <c r="M109" i="4"/>
  <c r="O109" i="4"/>
  <c r="A110" i="4"/>
  <c r="K110" i="4"/>
  <c r="B110" i="4"/>
  <c r="C110" i="4"/>
  <c r="O110" i="4"/>
  <c r="A111" i="4"/>
  <c r="K111" i="4"/>
  <c r="B111" i="4"/>
  <c r="L111" i="4"/>
  <c r="C111" i="4"/>
  <c r="M111" i="4"/>
  <c r="O111" i="4"/>
  <c r="A112" i="4"/>
  <c r="B112" i="4"/>
  <c r="C112" i="4"/>
  <c r="M112" i="4"/>
  <c r="O112" i="4"/>
  <c r="A113" i="4"/>
  <c r="K113" i="4"/>
  <c r="B113" i="4"/>
  <c r="L113" i="4"/>
  <c r="C113" i="4"/>
  <c r="M113" i="4"/>
  <c r="O113" i="4"/>
  <c r="A114" i="4"/>
  <c r="B114" i="4"/>
  <c r="C114" i="4"/>
  <c r="M114" i="4"/>
  <c r="O114" i="4"/>
  <c r="A115" i="4"/>
  <c r="K115" i="4"/>
  <c r="B115" i="4"/>
  <c r="L115" i="4"/>
  <c r="C115" i="4"/>
  <c r="M115" i="4"/>
  <c r="O115" i="4"/>
  <c r="A116" i="4"/>
  <c r="B116" i="4"/>
  <c r="C116" i="4"/>
  <c r="M116" i="4"/>
  <c r="O116" i="4"/>
  <c r="A117" i="4"/>
  <c r="K117" i="4"/>
  <c r="B117" i="4"/>
  <c r="L117" i="4"/>
  <c r="C117" i="4"/>
  <c r="M117" i="4"/>
  <c r="O117" i="4"/>
  <c r="A118" i="4"/>
  <c r="B118" i="4"/>
  <c r="C118" i="4"/>
  <c r="M118" i="4"/>
  <c r="O118" i="4"/>
  <c r="A119" i="4"/>
  <c r="K119" i="4"/>
  <c r="B119" i="4"/>
  <c r="L119" i="4"/>
  <c r="C119" i="4"/>
  <c r="M119" i="4"/>
  <c r="O119" i="4"/>
  <c r="A120" i="4"/>
  <c r="B120" i="4"/>
  <c r="C120" i="4"/>
  <c r="M120" i="4"/>
  <c r="O120" i="4"/>
  <c r="A121" i="4"/>
  <c r="K121" i="4"/>
  <c r="B121" i="4"/>
  <c r="L121" i="4"/>
  <c r="C121" i="4"/>
  <c r="M121" i="4"/>
  <c r="O121" i="4"/>
  <c r="A122" i="4"/>
  <c r="B122" i="4"/>
  <c r="C122" i="4"/>
  <c r="M122" i="4"/>
  <c r="O122" i="4"/>
  <c r="A123" i="4"/>
  <c r="K123" i="4"/>
  <c r="B123" i="4"/>
  <c r="L123" i="4"/>
  <c r="C123" i="4"/>
  <c r="M123" i="4"/>
  <c r="O123" i="4"/>
  <c r="A124" i="4"/>
  <c r="B124" i="4"/>
  <c r="C124" i="4"/>
  <c r="M124" i="4"/>
  <c r="O124" i="4"/>
  <c r="A125" i="4"/>
  <c r="K125" i="4"/>
  <c r="B125" i="4"/>
  <c r="L125" i="4"/>
  <c r="C125" i="4"/>
  <c r="M125" i="4"/>
  <c r="O125" i="4"/>
  <c r="A126" i="4"/>
  <c r="B126" i="4"/>
  <c r="C126" i="4"/>
  <c r="M126" i="4"/>
  <c r="O126" i="4"/>
  <c r="A127" i="4"/>
  <c r="K127" i="4"/>
  <c r="B127" i="4"/>
  <c r="L127" i="4"/>
  <c r="C127" i="4"/>
  <c r="M127" i="4"/>
  <c r="O127" i="4"/>
  <c r="A128" i="4"/>
  <c r="B128" i="4"/>
  <c r="C128" i="4"/>
  <c r="M128" i="4"/>
  <c r="O128" i="4"/>
  <c r="A129" i="4"/>
  <c r="K129" i="4"/>
  <c r="B129" i="4"/>
  <c r="L129" i="4"/>
  <c r="C129" i="4"/>
  <c r="M129" i="4"/>
  <c r="O129" i="4"/>
  <c r="A130" i="4"/>
  <c r="B130" i="4"/>
  <c r="C130" i="4"/>
  <c r="M130" i="4"/>
  <c r="O130" i="4"/>
  <c r="A131" i="4"/>
  <c r="K131" i="4"/>
  <c r="B131" i="4"/>
  <c r="L131" i="4"/>
  <c r="C131" i="4"/>
  <c r="M131" i="4"/>
  <c r="O131" i="4"/>
  <c r="A132" i="4"/>
  <c r="B132" i="4"/>
  <c r="C132" i="4"/>
  <c r="M132" i="4"/>
  <c r="O132" i="4"/>
  <c r="A133" i="4"/>
  <c r="K133" i="4"/>
  <c r="B133" i="4"/>
  <c r="L133" i="4"/>
  <c r="C133" i="4"/>
  <c r="M133" i="4"/>
  <c r="O133" i="4"/>
  <c r="A134" i="4"/>
  <c r="B134" i="4"/>
  <c r="C134" i="4"/>
  <c r="M134" i="4"/>
  <c r="O134" i="4"/>
  <c r="A135" i="4"/>
  <c r="K135" i="4"/>
  <c r="B135" i="4"/>
  <c r="L135" i="4"/>
  <c r="C135" i="4"/>
  <c r="M135" i="4"/>
  <c r="O135" i="4"/>
  <c r="A136" i="4"/>
  <c r="B136" i="4"/>
  <c r="C136" i="4"/>
  <c r="M136" i="4"/>
  <c r="O136" i="4"/>
  <c r="A137" i="4"/>
  <c r="K137" i="4"/>
  <c r="B137" i="4"/>
  <c r="L137" i="4"/>
  <c r="C137" i="4"/>
  <c r="M137" i="4"/>
  <c r="O137" i="4"/>
  <c r="A138" i="4"/>
  <c r="B138" i="4"/>
  <c r="C138" i="4"/>
  <c r="M138" i="4"/>
  <c r="O138" i="4"/>
  <c r="A139" i="4"/>
  <c r="K139" i="4"/>
  <c r="B139" i="4"/>
  <c r="L139" i="4"/>
  <c r="C139" i="4"/>
  <c r="M139" i="4"/>
  <c r="O139" i="4"/>
  <c r="A140" i="4"/>
  <c r="B140" i="4"/>
  <c r="C140" i="4"/>
  <c r="M140" i="4"/>
  <c r="O140" i="4"/>
  <c r="A141" i="4"/>
  <c r="K141" i="4"/>
  <c r="B141" i="4"/>
  <c r="L141" i="4"/>
  <c r="C141" i="4"/>
  <c r="M141" i="4"/>
  <c r="O141" i="4"/>
  <c r="A142" i="4"/>
  <c r="B142" i="4"/>
  <c r="C142" i="4"/>
  <c r="M142" i="4"/>
  <c r="O142" i="4"/>
  <c r="A143" i="4"/>
  <c r="K143" i="4"/>
  <c r="B143" i="4"/>
  <c r="L143" i="4"/>
  <c r="C143" i="4"/>
  <c r="M143" i="4"/>
  <c r="O143" i="4"/>
  <c r="A144" i="4"/>
  <c r="B144" i="4"/>
  <c r="C144" i="4"/>
  <c r="M144" i="4"/>
  <c r="O144" i="4"/>
  <c r="A145" i="4"/>
  <c r="K145" i="4"/>
  <c r="B145" i="4"/>
  <c r="L145" i="4"/>
  <c r="C145" i="4"/>
  <c r="M145" i="4"/>
  <c r="O145" i="4"/>
  <c r="A146" i="4"/>
  <c r="B146" i="4"/>
  <c r="C146" i="4"/>
  <c r="M146" i="4"/>
  <c r="O146" i="4"/>
  <c r="A147" i="4"/>
  <c r="K147" i="4"/>
  <c r="B147" i="4"/>
  <c r="L147" i="4"/>
  <c r="C147" i="4"/>
  <c r="M147" i="4"/>
  <c r="O147" i="4"/>
  <c r="A148" i="4"/>
  <c r="B148" i="4"/>
  <c r="C148" i="4"/>
  <c r="M148" i="4"/>
  <c r="O148" i="4"/>
  <c r="A149" i="4"/>
  <c r="K149" i="4"/>
  <c r="B149" i="4"/>
  <c r="L149" i="4"/>
  <c r="C149" i="4"/>
  <c r="M149" i="4"/>
  <c r="O149" i="4"/>
  <c r="A150" i="4"/>
  <c r="K150" i="4"/>
  <c r="B150" i="4"/>
  <c r="C150" i="4"/>
  <c r="O150" i="4"/>
  <c r="A151" i="4"/>
  <c r="K151" i="4"/>
  <c r="B151" i="4"/>
  <c r="L151" i="4"/>
  <c r="C151" i="4"/>
  <c r="M151" i="4"/>
  <c r="O151" i="4"/>
  <c r="A152" i="4"/>
  <c r="K152" i="4"/>
  <c r="B152" i="4"/>
  <c r="C152" i="4"/>
  <c r="M152" i="4"/>
  <c r="O152" i="4"/>
  <c r="A153" i="4"/>
  <c r="K153" i="4"/>
  <c r="B153" i="4"/>
  <c r="L153" i="4"/>
  <c r="C153" i="4"/>
  <c r="M153" i="4"/>
  <c r="O153" i="4"/>
  <c r="A154" i="4"/>
  <c r="K154" i="4"/>
  <c r="B154" i="4"/>
  <c r="C154" i="4"/>
  <c r="O154" i="4"/>
  <c r="A155" i="4"/>
  <c r="K155" i="4"/>
  <c r="B155" i="4"/>
  <c r="L155" i="4"/>
  <c r="C155" i="4"/>
  <c r="M155" i="4"/>
  <c r="O155" i="4"/>
  <c r="A156" i="4"/>
  <c r="B156" i="4"/>
  <c r="C156" i="4"/>
  <c r="M156" i="4"/>
  <c r="O156" i="4"/>
  <c r="A157" i="4"/>
  <c r="K157" i="4"/>
  <c r="B157" i="4"/>
  <c r="L157" i="4"/>
  <c r="C157" i="4"/>
  <c r="M157" i="4"/>
  <c r="O157" i="4"/>
  <c r="A158" i="4"/>
  <c r="B158" i="4"/>
  <c r="C158" i="4"/>
  <c r="M158" i="4"/>
  <c r="O158" i="4"/>
  <c r="A159" i="4"/>
  <c r="K159" i="4"/>
  <c r="B159" i="4"/>
  <c r="L159" i="4"/>
  <c r="C159" i="4"/>
  <c r="M159" i="4"/>
  <c r="O159" i="4"/>
  <c r="A160" i="4"/>
  <c r="B160" i="4"/>
  <c r="C160" i="4"/>
  <c r="M160" i="4"/>
  <c r="O160" i="4"/>
  <c r="A161" i="4"/>
  <c r="K161" i="4"/>
  <c r="B161" i="4"/>
  <c r="L161" i="4"/>
  <c r="C161" i="4"/>
  <c r="M161" i="4"/>
  <c r="O161" i="4"/>
  <c r="A162" i="4"/>
  <c r="B162" i="4"/>
  <c r="C162" i="4"/>
  <c r="M162" i="4"/>
  <c r="O162" i="4"/>
  <c r="A163" i="4"/>
  <c r="K163" i="4"/>
  <c r="B163" i="4"/>
  <c r="L163" i="4"/>
  <c r="C163" i="4"/>
  <c r="M163" i="4"/>
  <c r="O163" i="4"/>
  <c r="A164" i="4"/>
  <c r="B164" i="4"/>
  <c r="C164" i="4"/>
  <c r="M164" i="4"/>
  <c r="O164" i="4"/>
  <c r="A165" i="4"/>
  <c r="K165" i="4"/>
  <c r="B165" i="4"/>
  <c r="L165" i="4"/>
  <c r="C165" i="4"/>
  <c r="M165" i="4"/>
  <c r="O165" i="4"/>
  <c r="A166" i="4"/>
  <c r="B166" i="4"/>
  <c r="C166" i="4"/>
  <c r="M166" i="4"/>
  <c r="O166" i="4"/>
  <c r="A167" i="4"/>
  <c r="K167" i="4"/>
  <c r="B167" i="4"/>
  <c r="L167" i="4"/>
  <c r="C167" i="4"/>
  <c r="M167" i="4"/>
  <c r="O167" i="4"/>
  <c r="A168" i="4"/>
  <c r="B168" i="4"/>
  <c r="C168" i="4"/>
  <c r="M168" i="4"/>
  <c r="O168" i="4"/>
  <c r="A169" i="4"/>
  <c r="K169" i="4"/>
  <c r="B169" i="4"/>
  <c r="L169" i="4"/>
  <c r="C169" i="4"/>
  <c r="M169" i="4"/>
  <c r="O169" i="4"/>
  <c r="A170" i="4"/>
  <c r="B170" i="4"/>
  <c r="C170" i="4"/>
  <c r="M170" i="4"/>
  <c r="O170" i="4"/>
  <c r="A171" i="4"/>
  <c r="K171" i="4"/>
  <c r="B171" i="4"/>
  <c r="L171" i="4"/>
  <c r="C171" i="4"/>
  <c r="M171" i="4"/>
  <c r="O171" i="4"/>
  <c r="A172" i="4"/>
  <c r="B172" i="4"/>
  <c r="C172" i="4"/>
  <c r="M172" i="4"/>
  <c r="O172" i="4"/>
  <c r="A173" i="4"/>
  <c r="K173" i="4"/>
  <c r="B173" i="4"/>
  <c r="L173" i="4"/>
  <c r="C173" i="4"/>
  <c r="M173" i="4"/>
  <c r="O173" i="4"/>
  <c r="A174" i="4"/>
  <c r="B174" i="4"/>
  <c r="C174" i="4"/>
  <c r="M174" i="4"/>
  <c r="O174" i="4"/>
  <c r="A175" i="4"/>
  <c r="K175" i="4"/>
  <c r="B175" i="4"/>
  <c r="L175" i="4"/>
  <c r="C175" i="4"/>
  <c r="M175" i="4"/>
  <c r="O175" i="4"/>
  <c r="A176" i="4"/>
  <c r="B176" i="4"/>
  <c r="C176" i="4"/>
  <c r="M176" i="4"/>
  <c r="O176" i="4"/>
  <c r="A177" i="4"/>
  <c r="K177" i="4"/>
  <c r="B177" i="4"/>
  <c r="L177" i="4"/>
  <c r="C177" i="4"/>
  <c r="M177" i="4"/>
  <c r="O177" i="4"/>
  <c r="A178" i="4"/>
  <c r="B178" i="4"/>
  <c r="C178" i="4"/>
  <c r="M178" i="4"/>
  <c r="O178" i="4"/>
  <c r="A179" i="4"/>
  <c r="K179" i="4"/>
  <c r="B179" i="4"/>
  <c r="L179" i="4"/>
  <c r="C179" i="4"/>
  <c r="M179" i="4"/>
  <c r="O179" i="4"/>
  <c r="A180" i="4"/>
  <c r="B180" i="4"/>
  <c r="C180" i="4"/>
  <c r="M180" i="4"/>
  <c r="O180" i="4"/>
  <c r="A181" i="4"/>
  <c r="K181" i="4"/>
  <c r="B181" i="4"/>
  <c r="L181" i="4"/>
  <c r="C181" i="4"/>
  <c r="M181" i="4"/>
  <c r="O181" i="4"/>
  <c r="A182" i="4"/>
  <c r="B182" i="4"/>
  <c r="C182" i="4"/>
  <c r="M182" i="4"/>
  <c r="O182" i="4"/>
  <c r="A183" i="4"/>
  <c r="K183" i="4"/>
  <c r="B183" i="4"/>
  <c r="L183" i="4"/>
  <c r="C183" i="4"/>
  <c r="M183" i="4"/>
  <c r="O183" i="4"/>
  <c r="A184" i="4"/>
  <c r="B184" i="4"/>
  <c r="C184" i="4"/>
  <c r="M184" i="4"/>
  <c r="O184" i="4"/>
  <c r="A185" i="4"/>
  <c r="K185" i="4"/>
  <c r="B185" i="4"/>
  <c r="L185" i="4"/>
  <c r="C185" i="4"/>
  <c r="M185" i="4"/>
  <c r="O185" i="4"/>
  <c r="A186" i="4"/>
  <c r="B186" i="4"/>
  <c r="C186" i="4"/>
  <c r="M186" i="4"/>
  <c r="O186" i="4"/>
  <c r="A187" i="4"/>
  <c r="K187" i="4"/>
  <c r="B187" i="4"/>
  <c r="L187" i="4"/>
  <c r="C187" i="4"/>
  <c r="M187" i="4"/>
  <c r="O187" i="4"/>
  <c r="A188" i="4"/>
  <c r="B188" i="4"/>
  <c r="C188" i="4"/>
  <c r="M188" i="4"/>
  <c r="O188" i="4"/>
  <c r="A189" i="4"/>
  <c r="K189" i="4"/>
  <c r="B189" i="4"/>
  <c r="L189" i="4"/>
  <c r="C189" i="4"/>
  <c r="M189" i="4"/>
  <c r="O189" i="4"/>
  <c r="A190" i="4"/>
  <c r="B190" i="4"/>
  <c r="C190" i="4"/>
  <c r="M190" i="4"/>
  <c r="O190" i="4"/>
  <c r="A191" i="4"/>
  <c r="K191" i="4"/>
  <c r="B191" i="4"/>
  <c r="L191" i="4"/>
  <c r="C191" i="4"/>
  <c r="M191" i="4"/>
  <c r="O191" i="4"/>
  <c r="A192" i="4"/>
  <c r="B192" i="4"/>
  <c r="C192" i="4"/>
  <c r="M192" i="4"/>
  <c r="O192" i="4"/>
  <c r="A193" i="4"/>
  <c r="K193" i="4"/>
  <c r="B193" i="4"/>
  <c r="L193" i="4"/>
  <c r="C193" i="4"/>
  <c r="M193" i="4"/>
  <c r="O193" i="4"/>
  <c r="A194" i="4"/>
  <c r="B194" i="4"/>
  <c r="C194" i="4"/>
  <c r="M194" i="4"/>
  <c r="O194" i="4"/>
  <c r="A195" i="4"/>
  <c r="K195" i="4"/>
  <c r="B195" i="4"/>
  <c r="L195" i="4"/>
  <c r="C195" i="4"/>
  <c r="M195" i="4"/>
  <c r="O195" i="4"/>
  <c r="A196" i="4"/>
  <c r="B196" i="4"/>
  <c r="C196" i="4"/>
  <c r="M196" i="4"/>
  <c r="O196" i="4"/>
  <c r="A197" i="4"/>
  <c r="K197" i="4"/>
  <c r="B197" i="4"/>
  <c r="L197" i="4"/>
  <c r="C197" i="4"/>
  <c r="M197" i="4"/>
  <c r="O197" i="4"/>
  <c r="A198" i="4"/>
  <c r="B198" i="4"/>
  <c r="C198" i="4"/>
  <c r="M198" i="4"/>
  <c r="O198" i="4"/>
  <c r="A199" i="4"/>
  <c r="K199" i="4"/>
  <c r="B199" i="4"/>
  <c r="L199" i="4"/>
  <c r="C199" i="4"/>
  <c r="M199" i="4"/>
  <c r="O199" i="4"/>
  <c r="A200" i="4"/>
  <c r="B200" i="4"/>
  <c r="C200" i="4"/>
  <c r="M200" i="4"/>
  <c r="O200" i="4"/>
  <c r="A201" i="4"/>
  <c r="K201" i="4"/>
  <c r="B201" i="4"/>
  <c r="L201" i="4"/>
  <c r="C201" i="4"/>
  <c r="M201" i="4"/>
  <c r="O201" i="4"/>
  <c r="A202" i="4"/>
  <c r="B202" i="4"/>
  <c r="C202" i="4"/>
  <c r="M202" i="4"/>
  <c r="O202" i="4"/>
  <c r="A203" i="4"/>
  <c r="K203" i="4"/>
  <c r="B203" i="4"/>
  <c r="L203" i="4"/>
  <c r="C203" i="4"/>
  <c r="M203" i="4"/>
  <c r="O203" i="4"/>
  <c r="A204" i="4"/>
  <c r="B204" i="4"/>
  <c r="C204" i="4"/>
  <c r="M204" i="4"/>
  <c r="O204" i="4"/>
  <c r="A205" i="4"/>
  <c r="K205" i="4"/>
  <c r="B205" i="4"/>
  <c r="L205" i="4"/>
  <c r="C205" i="4"/>
  <c r="M205" i="4"/>
  <c r="O205" i="4"/>
  <c r="A206" i="4"/>
  <c r="B206" i="4"/>
  <c r="C206" i="4"/>
  <c r="M206" i="4"/>
  <c r="O206" i="4"/>
  <c r="A207" i="4"/>
  <c r="K207" i="4"/>
  <c r="B207" i="4"/>
  <c r="L207" i="4"/>
  <c r="C207" i="4"/>
  <c r="M207" i="4"/>
  <c r="O207" i="4"/>
  <c r="A208" i="4"/>
  <c r="B208" i="4"/>
  <c r="C208" i="4"/>
  <c r="M208" i="4"/>
  <c r="O208" i="4"/>
  <c r="A209" i="4"/>
  <c r="K209" i="4"/>
  <c r="B209" i="4"/>
  <c r="L209" i="4"/>
  <c r="C209" i="4"/>
  <c r="M209" i="4"/>
  <c r="O209" i="4"/>
  <c r="A210" i="4"/>
  <c r="B210" i="4"/>
  <c r="C210" i="4"/>
  <c r="M210" i="4"/>
  <c r="O210" i="4"/>
  <c r="A211" i="4"/>
  <c r="K211" i="4"/>
  <c r="B211" i="4"/>
  <c r="L211" i="4"/>
  <c r="C211" i="4"/>
  <c r="M211" i="4"/>
  <c r="O211" i="4"/>
  <c r="A212" i="4"/>
  <c r="B212" i="4"/>
  <c r="C212" i="4"/>
  <c r="M212" i="4"/>
  <c r="O212" i="4"/>
  <c r="A213" i="4"/>
  <c r="K213" i="4"/>
  <c r="B213" i="4"/>
  <c r="L213" i="4"/>
  <c r="C213" i="4"/>
  <c r="M213" i="4"/>
  <c r="O213" i="4"/>
  <c r="A214" i="4"/>
  <c r="B214" i="4"/>
  <c r="C214" i="4"/>
  <c r="M214" i="4"/>
  <c r="O214" i="4"/>
  <c r="A215" i="4"/>
  <c r="K215" i="4"/>
  <c r="B215" i="4"/>
  <c r="L215" i="4"/>
  <c r="C215" i="4"/>
  <c r="M215" i="4"/>
  <c r="O215" i="4"/>
  <c r="A216" i="4"/>
  <c r="B216" i="4"/>
  <c r="C216" i="4"/>
  <c r="M216" i="4"/>
  <c r="O216" i="4"/>
  <c r="A217" i="4"/>
  <c r="K217" i="4"/>
  <c r="B217" i="4"/>
  <c r="L217" i="4"/>
  <c r="C217" i="4"/>
  <c r="M217" i="4"/>
  <c r="O217" i="4"/>
  <c r="A218" i="4"/>
  <c r="B218" i="4"/>
  <c r="C218" i="4"/>
  <c r="M218" i="4"/>
  <c r="O218" i="4"/>
  <c r="A219" i="4"/>
  <c r="K219" i="4"/>
  <c r="B219" i="4"/>
  <c r="L219" i="4"/>
  <c r="C219" i="4"/>
  <c r="M219" i="4"/>
  <c r="O219" i="4"/>
  <c r="A220" i="4"/>
  <c r="B220" i="4"/>
  <c r="C220" i="4"/>
  <c r="M220" i="4"/>
  <c r="O220" i="4"/>
  <c r="A221" i="4"/>
  <c r="K221" i="4"/>
  <c r="B221" i="4"/>
  <c r="L221" i="4"/>
  <c r="C221" i="4"/>
  <c r="M221" i="4"/>
  <c r="O221" i="4"/>
  <c r="A222" i="4"/>
  <c r="K222" i="4"/>
  <c r="B222" i="4"/>
  <c r="C222" i="4"/>
  <c r="M222" i="4"/>
  <c r="O222" i="4"/>
  <c r="A223" i="4"/>
  <c r="K223" i="4"/>
  <c r="B223" i="4"/>
  <c r="L223" i="4"/>
  <c r="C223" i="4"/>
  <c r="M223" i="4"/>
  <c r="O223" i="4"/>
  <c r="A224" i="4"/>
  <c r="K224" i="4"/>
  <c r="B224" i="4"/>
  <c r="C224" i="4"/>
  <c r="M224" i="4"/>
  <c r="O224" i="4"/>
  <c r="A225" i="4"/>
  <c r="K225" i="4"/>
  <c r="B225" i="4"/>
  <c r="L225" i="4"/>
  <c r="C225" i="4"/>
  <c r="M225" i="4"/>
  <c r="O225" i="4"/>
  <c r="A226" i="4"/>
  <c r="K226" i="4"/>
  <c r="B226" i="4"/>
  <c r="C226" i="4"/>
  <c r="M226" i="4"/>
  <c r="O226" i="4"/>
  <c r="A227" i="4"/>
  <c r="K227" i="4"/>
  <c r="B227" i="4"/>
  <c r="L227" i="4"/>
  <c r="C227" i="4"/>
  <c r="M227" i="4"/>
  <c r="O227" i="4"/>
  <c r="A228" i="4"/>
  <c r="K228" i="4"/>
  <c r="B228" i="4"/>
  <c r="C228" i="4"/>
  <c r="M228" i="4"/>
  <c r="O228" i="4"/>
  <c r="A229" i="4"/>
  <c r="K229" i="4"/>
  <c r="B229" i="4"/>
  <c r="L229" i="4"/>
  <c r="C229" i="4"/>
  <c r="M229" i="4"/>
  <c r="O229" i="4"/>
  <c r="A230" i="4"/>
  <c r="K230" i="4"/>
  <c r="B230" i="4"/>
  <c r="C230" i="4"/>
  <c r="M230" i="4"/>
  <c r="O230" i="4"/>
  <c r="A231" i="4"/>
  <c r="K231" i="4"/>
  <c r="B231" i="4"/>
  <c r="L231" i="4"/>
  <c r="C231" i="4"/>
  <c r="M231" i="4"/>
  <c r="O231" i="4"/>
  <c r="A232" i="4"/>
  <c r="K232" i="4"/>
  <c r="B232" i="4"/>
  <c r="C232" i="4"/>
  <c r="M232" i="4"/>
  <c r="O232" i="4"/>
  <c r="A233" i="4"/>
  <c r="K233" i="4"/>
  <c r="B233" i="4"/>
  <c r="L233" i="4"/>
  <c r="C233" i="4"/>
  <c r="M233" i="4"/>
  <c r="O233" i="4"/>
  <c r="A234" i="4"/>
  <c r="K234" i="4"/>
  <c r="B234" i="4"/>
  <c r="C234" i="4"/>
  <c r="M234" i="4"/>
  <c r="O234" i="4"/>
  <c r="A235" i="4"/>
  <c r="K235" i="4"/>
  <c r="B235" i="4"/>
  <c r="L235" i="4"/>
  <c r="C235" i="4"/>
  <c r="M235" i="4"/>
  <c r="O235" i="4"/>
  <c r="A236" i="4"/>
  <c r="K236" i="4"/>
  <c r="B236" i="4"/>
  <c r="C236" i="4"/>
  <c r="O236" i="4"/>
  <c r="A237" i="4"/>
  <c r="K237" i="4"/>
  <c r="B237" i="4"/>
  <c r="L237" i="4"/>
  <c r="C237" i="4"/>
  <c r="M237" i="4"/>
  <c r="O237" i="4"/>
  <c r="A238" i="4"/>
  <c r="B238" i="4"/>
  <c r="C238" i="4"/>
  <c r="M238" i="4"/>
  <c r="O238" i="4"/>
  <c r="A239" i="4"/>
  <c r="K239" i="4"/>
  <c r="B239" i="4"/>
  <c r="L239" i="4"/>
  <c r="C239" i="4"/>
  <c r="M239" i="4"/>
  <c r="O239" i="4"/>
  <c r="A240" i="4"/>
  <c r="K240" i="4"/>
  <c r="B240" i="4"/>
  <c r="C240" i="4"/>
  <c r="O240" i="4"/>
  <c r="A241" i="4"/>
  <c r="K241" i="4"/>
  <c r="B241" i="4"/>
  <c r="L241" i="4"/>
  <c r="C241" i="4"/>
  <c r="M241" i="4"/>
  <c r="O241" i="4"/>
  <c r="A242" i="4"/>
  <c r="K242" i="4"/>
  <c r="B242" i="4"/>
  <c r="C242" i="4"/>
  <c r="M242" i="4"/>
  <c r="O242" i="4"/>
  <c r="A243" i="4"/>
  <c r="K243" i="4"/>
  <c r="B243" i="4"/>
  <c r="L243" i="4"/>
  <c r="C243" i="4"/>
  <c r="M243" i="4"/>
  <c r="O243" i="4"/>
  <c r="A244" i="4"/>
  <c r="K244" i="4"/>
  <c r="B244" i="4"/>
  <c r="C244" i="4"/>
  <c r="O244" i="4"/>
  <c r="A245" i="4"/>
  <c r="K245" i="4"/>
  <c r="B245" i="4"/>
  <c r="L245" i="4"/>
  <c r="C245" i="4"/>
  <c r="M245" i="4"/>
  <c r="O245" i="4"/>
  <c r="A246" i="4"/>
  <c r="B246" i="4"/>
  <c r="C246" i="4"/>
  <c r="M246" i="4"/>
  <c r="O246" i="4"/>
  <c r="A247" i="4"/>
  <c r="K247" i="4"/>
  <c r="B247" i="4"/>
  <c r="L247" i="4"/>
  <c r="C247" i="4"/>
  <c r="M247" i="4"/>
  <c r="O247" i="4"/>
  <c r="A248" i="4"/>
  <c r="B248" i="4"/>
  <c r="C248" i="4"/>
  <c r="M248" i="4"/>
  <c r="O248" i="4"/>
  <c r="A249" i="4"/>
  <c r="K249" i="4"/>
  <c r="B249" i="4"/>
  <c r="L249" i="4"/>
  <c r="C249" i="4"/>
  <c r="M249" i="4"/>
  <c r="O249" i="4"/>
  <c r="A250" i="4"/>
  <c r="B250" i="4"/>
  <c r="C250" i="4"/>
  <c r="M250" i="4"/>
  <c r="O250" i="4"/>
  <c r="A251" i="4"/>
  <c r="K251" i="4"/>
  <c r="B251" i="4"/>
  <c r="L251" i="4"/>
  <c r="C251" i="4"/>
  <c r="M251" i="4"/>
  <c r="O251" i="4"/>
  <c r="A252" i="4"/>
  <c r="B252" i="4"/>
  <c r="C252" i="4"/>
  <c r="M252" i="4"/>
  <c r="O252" i="4"/>
  <c r="A253" i="4"/>
  <c r="K253" i="4"/>
  <c r="B253" i="4"/>
  <c r="L253" i="4"/>
  <c r="C253" i="4"/>
  <c r="M253" i="4"/>
  <c r="O253" i="4"/>
  <c r="A254" i="4"/>
  <c r="B254" i="4"/>
  <c r="C254" i="4"/>
  <c r="M254" i="4"/>
  <c r="O254" i="4"/>
  <c r="A255" i="4"/>
  <c r="K255" i="4"/>
  <c r="B255" i="4"/>
  <c r="L255" i="4"/>
  <c r="C255" i="4"/>
  <c r="M255" i="4"/>
  <c r="O255" i="4"/>
  <c r="A256" i="4"/>
  <c r="B256" i="4"/>
  <c r="C256" i="4"/>
  <c r="M256" i="4"/>
  <c r="O256" i="4"/>
  <c r="A257" i="4"/>
  <c r="K257" i="4"/>
  <c r="B257" i="4"/>
  <c r="L257" i="4"/>
  <c r="C257" i="4"/>
  <c r="M257" i="4"/>
  <c r="O257" i="4"/>
  <c r="A258" i="4"/>
  <c r="B258" i="4"/>
  <c r="C258" i="4"/>
  <c r="M258" i="4"/>
  <c r="O258" i="4"/>
  <c r="A259" i="4"/>
  <c r="K259" i="4"/>
  <c r="B259" i="4"/>
  <c r="L259" i="4"/>
  <c r="C259" i="4"/>
  <c r="M259" i="4"/>
  <c r="O259" i="4"/>
  <c r="A260" i="4"/>
  <c r="B260" i="4"/>
  <c r="C260" i="4"/>
  <c r="M260" i="4"/>
  <c r="O260" i="4"/>
  <c r="A261" i="4"/>
  <c r="K261" i="4"/>
  <c r="B261" i="4"/>
  <c r="L261" i="4"/>
  <c r="C261" i="4"/>
  <c r="M261" i="4"/>
  <c r="O261" i="4"/>
  <c r="A262" i="4"/>
  <c r="B262" i="4"/>
  <c r="C262" i="4"/>
  <c r="M262" i="4"/>
  <c r="O262" i="4"/>
  <c r="A263" i="4"/>
  <c r="K263" i="4"/>
  <c r="B263" i="4"/>
  <c r="L263" i="4"/>
  <c r="C263" i="4"/>
  <c r="M263" i="4"/>
  <c r="O263" i="4"/>
  <c r="A264" i="4"/>
  <c r="B264" i="4"/>
  <c r="C264" i="4"/>
  <c r="M264" i="4"/>
  <c r="O264" i="4"/>
  <c r="A265" i="4"/>
  <c r="K265" i="4"/>
  <c r="B265" i="4"/>
  <c r="L265" i="4"/>
  <c r="C265" i="4"/>
  <c r="M265" i="4"/>
  <c r="O265" i="4"/>
  <c r="A266" i="4"/>
  <c r="B266" i="4"/>
  <c r="C266" i="4"/>
  <c r="M266" i="4"/>
  <c r="O266" i="4"/>
  <c r="A267" i="4"/>
  <c r="K267" i="4"/>
  <c r="B267" i="4"/>
  <c r="L267" i="4"/>
  <c r="C267" i="4"/>
  <c r="M267" i="4"/>
  <c r="O267" i="4"/>
  <c r="A268" i="4"/>
  <c r="B268" i="4"/>
  <c r="C268" i="4"/>
  <c r="M268" i="4"/>
  <c r="O268" i="4"/>
  <c r="A269" i="4"/>
  <c r="K269" i="4"/>
  <c r="B269" i="4"/>
  <c r="L269" i="4"/>
  <c r="C269" i="4"/>
  <c r="M269" i="4"/>
  <c r="O269" i="4"/>
  <c r="A270" i="4"/>
  <c r="B270" i="4"/>
  <c r="C270" i="4"/>
  <c r="M270" i="4"/>
  <c r="O270" i="4"/>
  <c r="A271" i="4"/>
  <c r="K271" i="4"/>
  <c r="B271" i="4"/>
  <c r="L271" i="4"/>
  <c r="C271" i="4"/>
  <c r="M271" i="4"/>
  <c r="O271" i="4"/>
  <c r="A272" i="4"/>
  <c r="B272" i="4"/>
  <c r="C272" i="4"/>
  <c r="M272" i="4"/>
  <c r="O272" i="4"/>
  <c r="A273" i="4"/>
  <c r="K273" i="4"/>
  <c r="B273" i="4"/>
  <c r="L273" i="4"/>
  <c r="C273" i="4"/>
  <c r="M273" i="4"/>
  <c r="O273" i="4"/>
  <c r="A274" i="4"/>
  <c r="B274" i="4"/>
  <c r="C274" i="4"/>
  <c r="M274" i="4"/>
  <c r="O274" i="4"/>
  <c r="A275" i="4"/>
  <c r="K275" i="4"/>
  <c r="B275" i="4"/>
  <c r="L275" i="4"/>
  <c r="C275" i="4"/>
  <c r="M275" i="4"/>
  <c r="O275" i="4"/>
  <c r="A276" i="4"/>
  <c r="B276" i="4"/>
  <c r="C276" i="4"/>
  <c r="M276" i="4"/>
  <c r="O276" i="4"/>
  <c r="A277" i="4"/>
  <c r="K277" i="4"/>
  <c r="B277" i="4"/>
  <c r="L277" i="4"/>
  <c r="C277" i="4"/>
  <c r="M277" i="4"/>
  <c r="O277" i="4"/>
  <c r="A278" i="4"/>
  <c r="B278" i="4"/>
  <c r="C278" i="4"/>
  <c r="M278" i="4"/>
  <c r="O278" i="4"/>
  <c r="A279" i="4"/>
  <c r="K279" i="4"/>
  <c r="B279" i="4"/>
  <c r="L279" i="4"/>
  <c r="C279" i="4"/>
  <c r="M279" i="4"/>
  <c r="O279" i="4"/>
  <c r="A280" i="4"/>
  <c r="B280" i="4"/>
  <c r="C280" i="4"/>
  <c r="M280" i="4"/>
  <c r="O280" i="4"/>
  <c r="A281" i="4"/>
  <c r="K281" i="4"/>
  <c r="B281" i="4"/>
  <c r="L281" i="4"/>
  <c r="C281" i="4"/>
  <c r="M281" i="4"/>
  <c r="O281" i="4"/>
  <c r="A282" i="4"/>
  <c r="B282" i="4"/>
  <c r="C282" i="4"/>
  <c r="M282" i="4"/>
  <c r="O282" i="4"/>
  <c r="A283" i="4"/>
  <c r="K283" i="4"/>
  <c r="B283" i="4"/>
  <c r="L283" i="4"/>
  <c r="C283" i="4"/>
  <c r="M283" i="4"/>
  <c r="O283" i="4"/>
  <c r="A284" i="4"/>
  <c r="B284" i="4"/>
  <c r="C284" i="4"/>
  <c r="M284" i="4"/>
  <c r="O284" i="4"/>
  <c r="A285" i="4"/>
  <c r="K285" i="4"/>
  <c r="B285" i="4"/>
  <c r="L285" i="4"/>
  <c r="C285" i="4"/>
  <c r="M285" i="4"/>
  <c r="O285" i="4"/>
  <c r="A286" i="4"/>
  <c r="B286" i="4"/>
  <c r="C286" i="4"/>
  <c r="M286" i="4"/>
  <c r="O286" i="4"/>
  <c r="A287" i="4"/>
  <c r="K287" i="4"/>
  <c r="B287" i="4"/>
  <c r="L287" i="4"/>
  <c r="C287" i="4"/>
  <c r="M287" i="4"/>
  <c r="O287" i="4"/>
  <c r="A288" i="4"/>
  <c r="B288" i="4"/>
  <c r="C288" i="4"/>
  <c r="M288" i="4"/>
  <c r="O288" i="4"/>
  <c r="A289" i="4"/>
  <c r="K289" i="4"/>
  <c r="B289" i="4"/>
  <c r="L289" i="4"/>
  <c r="C289" i="4"/>
  <c r="M289" i="4"/>
  <c r="O289" i="4"/>
  <c r="A290" i="4"/>
  <c r="B290" i="4"/>
  <c r="C290" i="4"/>
  <c r="M290" i="4"/>
  <c r="O290" i="4"/>
  <c r="A291" i="4"/>
  <c r="K291" i="4"/>
  <c r="B291" i="4"/>
  <c r="L291" i="4"/>
  <c r="C291" i="4"/>
  <c r="M291" i="4"/>
  <c r="O291" i="4"/>
  <c r="A292" i="4"/>
  <c r="B292" i="4"/>
  <c r="C292" i="4"/>
  <c r="M292" i="4"/>
  <c r="O292" i="4"/>
  <c r="A293" i="4"/>
  <c r="K293" i="4"/>
  <c r="B293" i="4"/>
  <c r="L293" i="4"/>
  <c r="C293" i="4"/>
  <c r="M293" i="4"/>
  <c r="O293" i="4"/>
  <c r="A294" i="4"/>
  <c r="B294" i="4"/>
  <c r="C294" i="4"/>
  <c r="M294" i="4"/>
  <c r="O294" i="4"/>
  <c r="A295" i="4"/>
  <c r="K295" i="4"/>
  <c r="B295" i="4"/>
  <c r="L295" i="4"/>
  <c r="C295" i="4"/>
  <c r="M295" i="4"/>
  <c r="O295" i="4"/>
  <c r="A296" i="4"/>
  <c r="B296" i="4"/>
  <c r="C296" i="4"/>
  <c r="M296" i="4"/>
  <c r="O296" i="4"/>
  <c r="A297" i="4"/>
  <c r="K297" i="4"/>
  <c r="B297" i="4"/>
  <c r="L297" i="4"/>
  <c r="C297" i="4"/>
  <c r="M297" i="4"/>
  <c r="O297" i="4"/>
  <c r="A298" i="4"/>
  <c r="B298" i="4"/>
  <c r="C298" i="4"/>
  <c r="M298" i="4"/>
  <c r="O298" i="4"/>
  <c r="A299" i="4"/>
  <c r="K299" i="4"/>
  <c r="B299" i="4"/>
  <c r="L299" i="4"/>
  <c r="C299" i="4"/>
  <c r="M299" i="4"/>
  <c r="O299" i="4"/>
  <c r="A300" i="4"/>
  <c r="B300" i="4"/>
  <c r="C300" i="4"/>
  <c r="M300" i="4"/>
  <c r="O300" i="4"/>
  <c r="A301" i="4"/>
  <c r="K301" i="4"/>
  <c r="B301" i="4"/>
  <c r="L301" i="4"/>
  <c r="C301" i="4"/>
  <c r="M301" i="4"/>
  <c r="O301" i="4"/>
  <c r="A302" i="4"/>
  <c r="B302" i="4"/>
  <c r="C302" i="4"/>
  <c r="M302" i="4"/>
  <c r="O302" i="4"/>
  <c r="A303" i="4"/>
  <c r="K303" i="4"/>
  <c r="B303" i="4"/>
  <c r="L303" i="4"/>
  <c r="C303" i="4"/>
  <c r="M303" i="4"/>
  <c r="O303" i="4"/>
  <c r="A304" i="4"/>
  <c r="B304" i="4"/>
  <c r="C304" i="4"/>
  <c r="M304" i="4"/>
  <c r="O304" i="4"/>
  <c r="A305" i="4"/>
  <c r="K305" i="4"/>
  <c r="B305" i="4"/>
  <c r="L305" i="4"/>
  <c r="C305" i="4"/>
  <c r="M305" i="4"/>
  <c r="O305" i="4"/>
  <c r="A306" i="4"/>
  <c r="B306" i="4"/>
  <c r="C306" i="4"/>
  <c r="M306" i="4"/>
  <c r="O306" i="4"/>
  <c r="A307" i="4"/>
  <c r="K307" i="4"/>
  <c r="B307" i="4"/>
  <c r="L307" i="4"/>
  <c r="C307" i="4"/>
  <c r="M307" i="4"/>
  <c r="O307" i="4"/>
  <c r="A308" i="4"/>
  <c r="B308" i="4"/>
  <c r="C308" i="4"/>
  <c r="M308" i="4"/>
  <c r="O308" i="4"/>
  <c r="A309" i="4"/>
  <c r="K309" i="4"/>
  <c r="B309" i="4"/>
  <c r="L309" i="4"/>
  <c r="C309" i="4"/>
  <c r="M309" i="4"/>
  <c r="O309" i="4"/>
  <c r="A310" i="4"/>
  <c r="B310" i="4"/>
  <c r="C310" i="4"/>
  <c r="M310" i="4"/>
  <c r="O310" i="4"/>
  <c r="A311" i="4"/>
  <c r="K311" i="4"/>
  <c r="B311" i="4"/>
  <c r="L311" i="4"/>
  <c r="C311" i="4"/>
  <c r="M311" i="4"/>
  <c r="O311" i="4"/>
  <c r="A312" i="4"/>
  <c r="B312" i="4"/>
  <c r="C312" i="4"/>
  <c r="M312" i="4"/>
  <c r="O312" i="4"/>
  <c r="A313" i="4"/>
  <c r="K313" i="4"/>
  <c r="B313" i="4"/>
  <c r="L313" i="4"/>
  <c r="C313" i="4"/>
  <c r="M313" i="4"/>
  <c r="O313" i="4"/>
  <c r="A314" i="4"/>
  <c r="B314" i="4"/>
  <c r="C314" i="4"/>
  <c r="M314" i="4"/>
  <c r="O314" i="4"/>
  <c r="A315" i="4"/>
  <c r="K315" i="4"/>
  <c r="B315" i="4"/>
  <c r="L315" i="4"/>
  <c r="C315" i="4"/>
  <c r="M315" i="4"/>
  <c r="O315" i="4"/>
  <c r="A316" i="4"/>
  <c r="B316" i="4"/>
  <c r="C316" i="4"/>
  <c r="M316" i="4"/>
  <c r="O316" i="4"/>
  <c r="A317" i="4"/>
  <c r="K317" i="4"/>
  <c r="B317" i="4"/>
  <c r="L317" i="4"/>
  <c r="C317" i="4"/>
  <c r="M317" i="4"/>
  <c r="O317" i="4"/>
  <c r="A318" i="4"/>
  <c r="B318" i="4"/>
  <c r="C318" i="4"/>
  <c r="M318" i="4"/>
  <c r="O318" i="4"/>
  <c r="A319" i="4"/>
  <c r="K319" i="4"/>
  <c r="B319" i="4"/>
  <c r="L319" i="4"/>
  <c r="C319" i="4"/>
  <c r="M319" i="4"/>
  <c r="O319" i="4"/>
  <c r="A320" i="4"/>
  <c r="B320" i="4"/>
  <c r="C320" i="4"/>
  <c r="M320" i="4"/>
  <c r="O320" i="4"/>
  <c r="A321" i="4"/>
  <c r="K321" i="4"/>
  <c r="B321" i="4"/>
  <c r="L321" i="4"/>
  <c r="C321" i="4"/>
  <c r="M321" i="4"/>
  <c r="O321" i="4"/>
  <c r="A322" i="4"/>
  <c r="B322" i="4"/>
  <c r="C322" i="4"/>
  <c r="M322" i="4"/>
  <c r="O322" i="4"/>
  <c r="A323" i="4"/>
  <c r="K323" i="4"/>
  <c r="B323" i="4"/>
  <c r="L323" i="4"/>
  <c r="C323" i="4"/>
  <c r="M323" i="4"/>
  <c r="O323" i="4"/>
  <c r="A324" i="4"/>
  <c r="B324" i="4"/>
  <c r="C324" i="4"/>
  <c r="M324" i="4"/>
  <c r="O324" i="4"/>
  <c r="A325" i="4"/>
  <c r="K325" i="4"/>
  <c r="B325" i="4"/>
  <c r="L325" i="4"/>
  <c r="C325" i="4"/>
  <c r="M325" i="4"/>
  <c r="O325" i="4"/>
  <c r="A326" i="4"/>
  <c r="B326" i="4"/>
  <c r="C326" i="4"/>
  <c r="M326" i="4"/>
  <c r="O326" i="4"/>
  <c r="A327" i="4"/>
  <c r="K327" i="4"/>
  <c r="B327" i="4"/>
  <c r="L327" i="4"/>
  <c r="C327" i="4"/>
  <c r="M327" i="4"/>
  <c r="O327" i="4"/>
  <c r="A328" i="4"/>
  <c r="B328" i="4"/>
  <c r="C328" i="4"/>
  <c r="M328" i="4"/>
  <c r="O328" i="4"/>
  <c r="A329" i="4"/>
  <c r="K329" i="4"/>
  <c r="B329" i="4"/>
  <c r="L329" i="4"/>
  <c r="C329" i="4"/>
  <c r="M329" i="4"/>
  <c r="O329" i="4"/>
  <c r="A330" i="4"/>
  <c r="B330" i="4"/>
  <c r="C330" i="4"/>
  <c r="M330" i="4"/>
  <c r="O330" i="4"/>
  <c r="A331" i="4"/>
  <c r="K331" i="4"/>
  <c r="B331" i="4"/>
  <c r="L331" i="4"/>
  <c r="C331" i="4"/>
  <c r="M331" i="4"/>
  <c r="O331" i="4"/>
  <c r="A332" i="4"/>
  <c r="B332" i="4"/>
  <c r="C332" i="4"/>
  <c r="M332" i="4"/>
  <c r="O332" i="4"/>
  <c r="A333" i="4"/>
  <c r="K333" i="4"/>
  <c r="B333" i="4"/>
  <c r="L333" i="4"/>
  <c r="C333" i="4"/>
  <c r="M333" i="4"/>
  <c r="O333" i="4"/>
  <c r="A334" i="4"/>
  <c r="B334" i="4"/>
  <c r="C334" i="4"/>
  <c r="M334" i="4"/>
  <c r="O334" i="4"/>
  <c r="A335" i="4"/>
  <c r="K335" i="4"/>
  <c r="B335" i="4"/>
  <c r="L335" i="4"/>
  <c r="C335" i="4"/>
  <c r="M335" i="4"/>
  <c r="O335" i="4"/>
  <c r="A336" i="4"/>
  <c r="B336" i="4"/>
  <c r="C336" i="4"/>
  <c r="M336" i="4"/>
  <c r="O336" i="4"/>
  <c r="A337" i="4"/>
  <c r="K337" i="4"/>
  <c r="B337" i="4"/>
  <c r="L337" i="4"/>
  <c r="C337" i="4"/>
  <c r="M337" i="4"/>
  <c r="O337" i="4"/>
  <c r="A338" i="4"/>
  <c r="B338" i="4"/>
  <c r="C338" i="4"/>
  <c r="M338" i="4"/>
  <c r="O338" i="4"/>
  <c r="A339" i="4"/>
  <c r="K339" i="4"/>
  <c r="B339" i="4"/>
  <c r="L339" i="4"/>
  <c r="C339" i="4"/>
  <c r="M339" i="4"/>
  <c r="O339" i="4"/>
  <c r="A340" i="4"/>
  <c r="B340" i="4"/>
  <c r="C340" i="4"/>
  <c r="M340" i="4"/>
  <c r="O340" i="4"/>
  <c r="A341" i="4"/>
  <c r="K341" i="4"/>
  <c r="B341" i="4"/>
  <c r="L341" i="4"/>
  <c r="C341" i="4"/>
  <c r="M341" i="4"/>
  <c r="O341" i="4"/>
  <c r="A342" i="4"/>
  <c r="B342" i="4"/>
  <c r="C342" i="4"/>
  <c r="M342" i="4"/>
  <c r="O342" i="4"/>
  <c r="A343" i="4"/>
  <c r="K343" i="4"/>
  <c r="B343" i="4"/>
  <c r="L343" i="4"/>
  <c r="C343" i="4"/>
  <c r="M343" i="4"/>
  <c r="O343" i="4"/>
  <c r="A344" i="4"/>
  <c r="B344" i="4"/>
  <c r="C344" i="4"/>
  <c r="M344" i="4"/>
  <c r="O344" i="4"/>
  <c r="A345" i="4"/>
  <c r="K345" i="4"/>
  <c r="B345" i="4"/>
  <c r="L345" i="4"/>
  <c r="C345" i="4"/>
  <c r="M345" i="4"/>
  <c r="O345" i="4"/>
  <c r="A346" i="4"/>
  <c r="B346" i="4"/>
  <c r="C346" i="4"/>
  <c r="M346" i="4"/>
  <c r="O346" i="4"/>
  <c r="A347" i="4"/>
  <c r="K347" i="4"/>
  <c r="B347" i="4"/>
  <c r="L347" i="4"/>
  <c r="C347" i="4"/>
  <c r="M347" i="4"/>
  <c r="O347" i="4"/>
  <c r="A348" i="4"/>
  <c r="B348" i="4"/>
  <c r="C348" i="4"/>
  <c r="M348" i="4"/>
  <c r="O348" i="4"/>
  <c r="A349" i="4"/>
  <c r="K349" i="4"/>
  <c r="B349" i="4"/>
  <c r="L349" i="4"/>
  <c r="C349" i="4"/>
  <c r="M349" i="4"/>
  <c r="O349" i="4"/>
  <c r="A350" i="4"/>
  <c r="B350" i="4"/>
  <c r="C350" i="4"/>
  <c r="M350" i="4"/>
  <c r="O350" i="4"/>
  <c r="A351" i="4"/>
  <c r="K351" i="4"/>
  <c r="B351" i="4"/>
  <c r="L351" i="4"/>
  <c r="C351" i="4"/>
  <c r="M351" i="4"/>
  <c r="O351" i="4"/>
  <c r="A352" i="4"/>
  <c r="B352" i="4"/>
  <c r="C352" i="4"/>
  <c r="M352" i="4"/>
  <c r="O352" i="4"/>
  <c r="A353" i="4"/>
  <c r="K353" i="4"/>
  <c r="B353" i="4"/>
  <c r="L353" i="4"/>
  <c r="C353" i="4"/>
  <c r="M353" i="4"/>
  <c r="O353" i="4"/>
  <c r="A354" i="4"/>
  <c r="B354" i="4"/>
  <c r="C354" i="4"/>
  <c r="M354" i="4"/>
  <c r="O354" i="4"/>
  <c r="A355" i="4"/>
  <c r="K355" i="4"/>
  <c r="B355" i="4"/>
  <c r="L355" i="4"/>
  <c r="C355" i="4"/>
  <c r="M355" i="4"/>
  <c r="O355" i="4"/>
  <c r="A356" i="4"/>
  <c r="B356" i="4"/>
  <c r="C356" i="4"/>
  <c r="M356" i="4"/>
  <c r="O356" i="4"/>
  <c r="A357" i="4"/>
  <c r="K357" i="4"/>
  <c r="B357" i="4"/>
  <c r="L357" i="4"/>
  <c r="C357" i="4"/>
  <c r="M357" i="4"/>
  <c r="O357" i="4"/>
  <c r="A358" i="4"/>
  <c r="B358" i="4"/>
  <c r="C358" i="4"/>
  <c r="M358" i="4"/>
  <c r="O358" i="4"/>
  <c r="A359" i="4"/>
  <c r="K359" i="4"/>
  <c r="B359" i="4"/>
  <c r="L359" i="4"/>
  <c r="C359" i="4"/>
  <c r="M359" i="4"/>
  <c r="O359" i="4"/>
  <c r="A360" i="4"/>
  <c r="K360" i="4"/>
  <c r="B360" i="4"/>
  <c r="C360" i="4"/>
  <c r="O360" i="4"/>
  <c r="A361" i="4"/>
  <c r="K361" i="4"/>
  <c r="B361" i="4"/>
  <c r="L361" i="4"/>
  <c r="C361" i="4"/>
  <c r="M361" i="4"/>
  <c r="O361" i="4"/>
  <c r="A362" i="4"/>
  <c r="K362" i="4"/>
  <c r="B362" i="4"/>
  <c r="C362" i="4"/>
  <c r="M362" i="4"/>
  <c r="O362" i="4"/>
  <c r="A363" i="4"/>
  <c r="K363" i="4"/>
  <c r="B363" i="4"/>
  <c r="L363" i="4"/>
  <c r="C363" i="4"/>
  <c r="M363" i="4"/>
  <c r="O363" i="4"/>
  <c r="A364" i="4"/>
  <c r="K364" i="4"/>
  <c r="B364" i="4"/>
  <c r="C364" i="4"/>
  <c r="O364" i="4"/>
  <c r="A365" i="4"/>
  <c r="K365" i="4"/>
  <c r="B365" i="4"/>
  <c r="L365" i="4"/>
  <c r="C365" i="4"/>
  <c r="M365" i="4"/>
  <c r="O365" i="4"/>
  <c r="A366" i="4"/>
  <c r="B366" i="4"/>
  <c r="C366" i="4"/>
  <c r="M366" i="4"/>
  <c r="O366" i="4"/>
  <c r="A367" i="4"/>
  <c r="K367" i="4"/>
  <c r="B367" i="4"/>
  <c r="L367" i="4"/>
  <c r="C367" i="4"/>
  <c r="M367" i="4"/>
  <c r="O367" i="4"/>
  <c r="A368" i="4"/>
  <c r="B368" i="4"/>
  <c r="C368" i="4"/>
  <c r="O368" i="4"/>
  <c r="A369" i="4"/>
  <c r="K369" i="4"/>
  <c r="B369" i="4"/>
  <c r="L369" i="4"/>
  <c r="C369" i="4"/>
  <c r="M369" i="4"/>
  <c r="O369" i="4"/>
  <c r="A370" i="4"/>
  <c r="B370" i="4"/>
  <c r="C370" i="4"/>
  <c r="M370" i="4"/>
  <c r="O370" i="4"/>
  <c r="A371" i="4"/>
  <c r="K371" i="4"/>
  <c r="B371" i="4"/>
  <c r="L371" i="4"/>
  <c r="C371" i="4"/>
  <c r="M371" i="4"/>
  <c r="O371" i="4"/>
  <c r="A372" i="4"/>
  <c r="K372" i="4"/>
  <c r="B372" i="4"/>
  <c r="C372" i="4"/>
  <c r="O372" i="4"/>
  <c r="A373" i="4"/>
  <c r="K373" i="4"/>
  <c r="B373" i="4"/>
  <c r="L373" i="4"/>
  <c r="C373" i="4"/>
  <c r="M373" i="4"/>
  <c r="O373" i="4"/>
  <c r="A374" i="4"/>
  <c r="B374" i="4"/>
  <c r="C374" i="4"/>
  <c r="M374" i="4"/>
  <c r="O374" i="4"/>
  <c r="A375" i="4"/>
  <c r="K375" i="4"/>
  <c r="B375" i="4"/>
  <c r="L375" i="4"/>
  <c r="C375" i="4"/>
  <c r="M375" i="4"/>
  <c r="O375" i="4"/>
  <c r="A376" i="4"/>
  <c r="K376" i="4"/>
  <c r="B376" i="4"/>
  <c r="C376" i="4"/>
  <c r="O376" i="4"/>
  <c r="A377" i="4"/>
  <c r="K377" i="4"/>
  <c r="B377" i="4"/>
  <c r="L377" i="4"/>
  <c r="C377" i="4"/>
  <c r="M377" i="4"/>
  <c r="O377" i="4"/>
  <c r="A378" i="4"/>
  <c r="K378" i="4"/>
  <c r="B378" i="4"/>
  <c r="C378" i="4"/>
  <c r="M378" i="4"/>
  <c r="O378" i="4"/>
  <c r="A379" i="4"/>
  <c r="K379" i="4"/>
  <c r="B379" i="4"/>
  <c r="L379" i="4"/>
  <c r="C379" i="4"/>
  <c r="M379" i="4"/>
  <c r="O379" i="4"/>
  <c r="A380" i="4"/>
  <c r="K380" i="4"/>
  <c r="B380" i="4"/>
  <c r="C380" i="4"/>
  <c r="O380" i="4"/>
  <c r="A381" i="4"/>
  <c r="B381" i="4"/>
  <c r="L381" i="4"/>
  <c r="C381" i="4"/>
  <c r="M381" i="4"/>
  <c r="O381" i="4"/>
  <c r="A382" i="4"/>
  <c r="K382" i="4"/>
  <c r="B382" i="4"/>
  <c r="L382" i="4"/>
  <c r="C382" i="4"/>
  <c r="M382" i="4"/>
  <c r="O382" i="4"/>
  <c r="A383" i="4"/>
  <c r="B383" i="4"/>
  <c r="L383" i="4"/>
  <c r="C383" i="4"/>
  <c r="M383" i="4"/>
  <c r="O383" i="4"/>
  <c r="A384" i="4"/>
  <c r="K384" i="4"/>
  <c r="B384" i="4"/>
  <c r="L384" i="4"/>
  <c r="C384" i="4"/>
  <c r="M384" i="4"/>
  <c r="O384" i="4"/>
  <c r="A385" i="4"/>
  <c r="B385" i="4"/>
  <c r="C385" i="4"/>
  <c r="M385" i="4"/>
  <c r="O385" i="4"/>
  <c r="A386" i="4"/>
  <c r="K386" i="4"/>
  <c r="B386" i="4"/>
  <c r="L386" i="4"/>
  <c r="C386" i="4"/>
  <c r="M386" i="4"/>
  <c r="O386" i="4"/>
  <c r="A387" i="4"/>
  <c r="B387" i="4"/>
  <c r="L387" i="4"/>
  <c r="C387" i="4"/>
  <c r="M387" i="4"/>
  <c r="O387" i="4"/>
  <c r="A388" i="4"/>
  <c r="K388" i="4"/>
  <c r="B388" i="4"/>
  <c r="L388" i="4"/>
  <c r="C388" i="4"/>
  <c r="M388" i="4"/>
  <c r="O388" i="4"/>
  <c r="A389" i="4"/>
  <c r="B389" i="4"/>
  <c r="L389" i="4"/>
  <c r="C389" i="4"/>
  <c r="M389" i="4"/>
  <c r="O389" i="4"/>
  <c r="A390" i="4"/>
  <c r="K390" i="4"/>
  <c r="B390" i="4"/>
  <c r="L390" i="4"/>
  <c r="C390" i="4"/>
  <c r="M390" i="4"/>
  <c r="O390" i="4"/>
  <c r="A391" i="4"/>
  <c r="B391" i="4"/>
  <c r="L391" i="4"/>
  <c r="C391" i="4"/>
  <c r="M391" i="4"/>
  <c r="O391" i="4"/>
  <c r="A392" i="4"/>
  <c r="K392" i="4"/>
  <c r="B392" i="4"/>
  <c r="L392" i="4"/>
  <c r="C392" i="4"/>
  <c r="M392" i="4"/>
  <c r="O392" i="4"/>
  <c r="A393" i="4"/>
  <c r="B393" i="4"/>
  <c r="C393" i="4"/>
  <c r="M393" i="4"/>
  <c r="O393" i="4"/>
  <c r="A394" i="4"/>
  <c r="K394" i="4"/>
  <c r="B394" i="4"/>
  <c r="L394" i="4"/>
  <c r="C394" i="4"/>
  <c r="M394" i="4"/>
  <c r="O394" i="4"/>
  <c r="A395" i="4"/>
  <c r="B395" i="4"/>
  <c r="L395" i="4"/>
  <c r="C395" i="4"/>
  <c r="M395" i="4"/>
  <c r="O395" i="4"/>
  <c r="A396" i="4"/>
  <c r="K396" i="4"/>
  <c r="B396" i="4"/>
  <c r="L396" i="4"/>
  <c r="C396" i="4"/>
  <c r="M396" i="4"/>
  <c r="O396" i="4"/>
  <c r="A397" i="4"/>
  <c r="B397" i="4"/>
  <c r="L397" i="4"/>
  <c r="C397" i="4"/>
  <c r="M397" i="4"/>
  <c r="O397" i="4"/>
  <c r="A398" i="4"/>
  <c r="K398" i="4"/>
  <c r="B398" i="4"/>
  <c r="L398" i="4"/>
  <c r="C398" i="4"/>
  <c r="M398" i="4"/>
  <c r="O398" i="4"/>
  <c r="A399" i="4"/>
  <c r="B399" i="4"/>
  <c r="L399" i="4"/>
  <c r="C399" i="4"/>
  <c r="M399" i="4"/>
  <c r="O399" i="4"/>
  <c r="A400" i="4"/>
  <c r="K400" i="4"/>
  <c r="B400" i="4"/>
  <c r="L400" i="4"/>
  <c r="C400" i="4"/>
  <c r="M400" i="4"/>
  <c r="O400" i="4"/>
  <c r="A401" i="4"/>
  <c r="B401" i="4"/>
  <c r="C401" i="4"/>
  <c r="M401" i="4"/>
  <c r="O401" i="4"/>
  <c r="A402" i="4"/>
  <c r="K402" i="4"/>
  <c r="B402" i="4"/>
  <c r="L402" i="4"/>
  <c r="C402" i="4"/>
  <c r="M402" i="4"/>
  <c r="O402" i="4"/>
  <c r="A403" i="4"/>
  <c r="B403" i="4"/>
  <c r="L403" i="4"/>
  <c r="C403" i="4"/>
  <c r="M403" i="4"/>
  <c r="O403" i="4"/>
  <c r="A404" i="4"/>
  <c r="K404" i="4"/>
  <c r="B404" i="4"/>
  <c r="L404" i="4"/>
  <c r="C404" i="4"/>
  <c r="M404" i="4"/>
  <c r="O404" i="4"/>
  <c r="A405" i="4"/>
  <c r="B405" i="4"/>
  <c r="L405" i="4"/>
  <c r="C405" i="4"/>
  <c r="M405" i="4"/>
  <c r="O405" i="4"/>
  <c r="A406" i="4"/>
  <c r="K406" i="4"/>
  <c r="B406" i="4"/>
  <c r="L406" i="4"/>
  <c r="C406" i="4"/>
  <c r="M406" i="4"/>
  <c r="O406" i="4"/>
  <c r="A407" i="4"/>
  <c r="B407" i="4"/>
  <c r="L407" i="4"/>
  <c r="C407" i="4"/>
  <c r="M407" i="4"/>
  <c r="O407" i="4"/>
  <c r="A408" i="4"/>
  <c r="K408" i="4"/>
  <c r="B408" i="4"/>
  <c r="L408" i="4"/>
  <c r="C408" i="4"/>
  <c r="M408" i="4"/>
  <c r="O408" i="4"/>
  <c r="A409" i="4"/>
  <c r="B409" i="4"/>
  <c r="C409" i="4"/>
  <c r="M409" i="4"/>
  <c r="O409" i="4"/>
  <c r="A410" i="4"/>
  <c r="K410" i="4"/>
  <c r="B410" i="4"/>
  <c r="L410" i="4"/>
  <c r="C410" i="4"/>
  <c r="M410" i="4"/>
  <c r="O410" i="4"/>
  <c r="A411" i="4"/>
  <c r="B411" i="4"/>
  <c r="L411" i="4"/>
  <c r="C411" i="4"/>
  <c r="M411" i="4"/>
  <c r="O411" i="4"/>
  <c r="A412" i="4"/>
  <c r="K412" i="4"/>
  <c r="B412" i="4"/>
  <c r="L412" i="4"/>
  <c r="C412" i="4"/>
  <c r="M412" i="4"/>
  <c r="O412" i="4"/>
  <c r="A413" i="4"/>
  <c r="B413" i="4"/>
  <c r="L413" i="4"/>
  <c r="C413" i="4"/>
  <c r="M413" i="4"/>
  <c r="O413" i="4"/>
  <c r="A414" i="4"/>
  <c r="K414" i="4"/>
  <c r="B414" i="4"/>
  <c r="L414" i="4"/>
  <c r="C414" i="4"/>
  <c r="M414" i="4"/>
  <c r="O414" i="4"/>
  <c r="A415" i="4"/>
  <c r="B415" i="4"/>
  <c r="L415" i="4"/>
  <c r="C415" i="4"/>
  <c r="M415" i="4"/>
  <c r="O415" i="4"/>
  <c r="A416" i="4"/>
  <c r="K416" i="4"/>
  <c r="B416" i="4"/>
  <c r="L416" i="4"/>
  <c r="C416" i="4"/>
  <c r="M416" i="4"/>
  <c r="O416" i="4"/>
  <c r="A417" i="4"/>
  <c r="B417" i="4"/>
  <c r="C417" i="4"/>
  <c r="M417" i="4"/>
  <c r="O417" i="4"/>
  <c r="A418" i="4"/>
  <c r="K418" i="4"/>
  <c r="B418" i="4"/>
  <c r="L418" i="4"/>
  <c r="C418" i="4"/>
  <c r="M418" i="4"/>
  <c r="O418" i="4"/>
  <c r="A419" i="4"/>
  <c r="B419" i="4"/>
  <c r="L419" i="4"/>
  <c r="C419" i="4"/>
  <c r="M419" i="4"/>
  <c r="O419" i="4"/>
  <c r="A420" i="4"/>
  <c r="K420" i="4"/>
  <c r="B420" i="4"/>
  <c r="L420" i="4"/>
  <c r="C420" i="4"/>
  <c r="M420" i="4"/>
  <c r="O420" i="4"/>
  <c r="A421" i="4"/>
  <c r="B421" i="4"/>
  <c r="L421" i="4"/>
  <c r="C421" i="4"/>
  <c r="M421" i="4"/>
  <c r="O421" i="4"/>
  <c r="A422" i="4"/>
  <c r="K422" i="4"/>
  <c r="B422" i="4"/>
  <c r="L422" i="4"/>
  <c r="C422" i="4"/>
  <c r="M422" i="4"/>
  <c r="O422" i="4"/>
  <c r="A423" i="4"/>
  <c r="B423" i="4"/>
  <c r="L423" i="4"/>
  <c r="C423" i="4"/>
  <c r="M423" i="4"/>
  <c r="O423" i="4"/>
  <c r="A424" i="4"/>
  <c r="K424" i="4"/>
  <c r="B424" i="4"/>
  <c r="L424" i="4"/>
  <c r="C424" i="4"/>
  <c r="M424" i="4"/>
  <c r="O424" i="4"/>
  <c r="A425" i="4"/>
  <c r="B425" i="4"/>
  <c r="C425" i="4"/>
  <c r="M425" i="4"/>
  <c r="O425" i="4"/>
  <c r="A426" i="4"/>
  <c r="K426" i="4"/>
  <c r="B426" i="4"/>
  <c r="L426" i="4"/>
  <c r="C426" i="4"/>
  <c r="M426" i="4"/>
  <c r="O426" i="4"/>
  <c r="A427" i="4"/>
  <c r="B427" i="4"/>
  <c r="L427" i="4"/>
  <c r="C427" i="4"/>
  <c r="M427" i="4"/>
  <c r="O427" i="4"/>
  <c r="A428" i="4"/>
  <c r="K428" i="4"/>
  <c r="B428" i="4"/>
  <c r="L428" i="4"/>
  <c r="C428" i="4"/>
  <c r="M428" i="4"/>
  <c r="O428" i="4"/>
  <c r="A429" i="4"/>
  <c r="B429" i="4"/>
  <c r="L429" i="4"/>
  <c r="C429" i="4"/>
  <c r="M429" i="4"/>
  <c r="O429" i="4"/>
  <c r="A430" i="4"/>
  <c r="K430" i="4"/>
  <c r="B430" i="4"/>
  <c r="L430" i="4"/>
  <c r="C430" i="4"/>
  <c r="M430" i="4"/>
  <c r="O430" i="4"/>
  <c r="A431" i="4"/>
  <c r="B431" i="4"/>
  <c r="L431" i="4"/>
  <c r="C431" i="4"/>
  <c r="M431" i="4"/>
  <c r="O431" i="4"/>
  <c r="A432" i="4"/>
  <c r="K432" i="4"/>
  <c r="B432" i="4"/>
  <c r="L432" i="4"/>
  <c r="C432" i="4"/>
  <c r="M432" i="4"/>
  <c r="O432" i="4"/>
  <c r="A433" i="4"/>
  <c r="B433" i="4"/>
  <c r="C433" i="4"/>
  <c r="M433" i="4"/>
  <c r="O433" i="4"/>
  <c r="A434" i="4"/>
  <c r="K434" i="4"/>
  <c r="B434" i="4"/>
  <c r="L434" i="4"/>
  <c r="C434" i="4"/>
  <c r="M434" i="4"/>
  <c r="O434" i="4"/>
  <c r="A435" i="4"/>
  <c r="B435" i="4"/>
  <c r="L435" i="4"/>
  <c r="C435" i="4"/>
  <c r="M435" i="4"/>
  <c r="O435" i="4"/>
  <c r="A436" i="4"/>
  <c r="K436" i="4"/>
  <c r="B436" i="4"/>
  <c r="L436" i="4"/>
  <c r="C436" i="4"/>
  <c r="M436" i="4"/>
  <c r="O436" i="4"/>
  <c r="A437" i="4"/>
  <c r="B437" i="4"/>
  <c r="L437" i="4"/>
  <c r="C437" i="4"/>
  <c r="M437" i="4"/>
  <c r="O437" i="4"/>
  <c r="A438" i="4"/>
  <c r="K438" i="4"/>
  <c r="B438" i="4"/>
  <c r="L438" i="4"/>
  <c r="C438" i="4"/>
  <c r="M438" i="4"/>
  <c r="O438" i="4"/>
  <c r="A439" i="4"/>
  <c r="B439" i="4"/>
  <c r="L439" i="4"/>
  <c r="C439" i="4"/>
  <c r="M439" i="4"/>
  <c r="O439" i="4"/>
  <c r="A440" i="4"/>
  <c r="K440" i="4"/>
  <c r="B440" i="4"/>
  <c r="L440" i="4"/>
  <c r="C440" i="4"/>
  <c r="M440" i="4"/>
  <c r="O440" i="4"/>
  <c r="A441" i="4"/>
  <c r="B441" i="4"/>
  <c r="C441" i="4"/>
  <c r="M441" i="4"/>
  <c r="O441" i="4"/>
  <c r="A442" i="4"/>
  <c r="K442" i="4"/>
  <c r="B442" i="4"/>
  <c r="L442" i="4"/>
  <c r="C442" i="4"/>
  <c r="M442" i="4"/>
  <c r="O442" i="4"/>
  <c r="A443" i="4"/>
  <c r="B443" i="4"/>
  <c r="L443" i="4"/>
  <c r="C443" i="4"/>
  <c r="M443" i="4"/>
  <c r="O443" i="4"/>
  <c r="A444" i="4"/>
  <c r="K444" i="4"/>
  <c r="B444" i="4"/>
  <c r="L444" i="4"/>
  <c r="C444" i="4"/>
  <c r="M444" i="4"/>
  <c r="O444" i="4"/>
  <c r="A445" i="4"/>
  <c r="B445" i="4"/>
  <c r="L445" i="4"/>
  <c r="C445" i="4"/>
  <c r="M445" i="4"/>
  <c r="O445" i="4"/>
  <c r="A446" i="4"/>
  <c r="K446" i="4"/>
  <c r="B446" i="4"/>
  <c r="L446" i="4"/>
  <c r="C446" i="4"/>
  <c r="M446" i="4"/>
  <c r="O446" i="4"/>
  <c r="A447" i="4"/>
  <c r="B447" i="4"/>
  <c r="L447" i="4"/>
  <c r="C447" i="4"/>
  <c r="M447" i="4"/>
  <c r="O447" i="4"/>
  <c r="A448" i="4"/>
  <c r="K448" i="4"/>
  <c r="B448" i="4"/>
  <c r="L448" i="4"/>
  <c r="C448" i="4"/>
  <c r="M448" i="4"/>
  <c r="O448" i="4"/>
  <c r="A449" i="4"/>
  <c r="B449" i="4"/>
  <c r="C449" i="4"/>
  <c r="M449" i="4"/>
  <c r="O449" i="4"/>
  <c r="A450" i="4"/>
  <c r="K450" i="4"/>
  <c r="B450" i="4"/>
  <c r="L450" i="4"/>
  <c r="C450" i="4"/>
  <c r="M450" i="4"/>
  <c r="O450" i="4"/>
  <c r="A451" i="4"/>
  <c r="B451" i="4"/>
  <c r="L451" i="4"/>
  <c r="C451" i="4"/>
  <c r="M451" i="4"/>
  <c r="O451" i="4"/>
  <c r="A452" i="4"/>
  <c r="K452" i="4"/>
  <c r="B452" i="4"/>
  <c r="L452" i="4"/>
  <c r="C452" i="4"/>
  <c r="M452" i="4"/>
  <c r="O452" i="4"/>
  <c r="A453" i="4"/>
  <c r="B453" i="4"/>
  <c r="L453" i="4"/>
  <c r="C453" i="4"/>
  <c r="M453" i="4"/>
  <c r="O453" i="4"/>
  <c r="A454" i="4"/>
  <c r="K454" i="4"/>
  <c r="B454" i="4"/>
  <c r="L454" i="4"/>
  <c r="C454" i="4"/>
  <c r="M454" i="4"/>
  <c r="O454" i="4"/>
  <c r="A455" i="4"/>
  <c r="B455" i="4"/>
  <c r="L455" i="4"/>
  <c r="C455" i="4"/>
  <c r="M455" i="4"/>
  <c r="O455" i="4"/>
  <c r="A456" i="4"/>
  <c r="K456" i="4"/>
  <c r="B456" i="4"/>
  <c r="L456" i="4"/>
  <c r="C456" i="4"/>
  <c r="M456" i="4"/>
  <c r="O456" i="4"/>
  <c r="A457" i="4"/>
  <c r="B457" i="4"/>
  <c r="C457" i="4"/>
  <c r="M457" i="4"/>
  <c r="O457" i="4"/>
  <c r="A458" i="4"/>
  <c r="K458" i="4"/>
  <c r="B458" i="4"/>
  <c r="L458" i="4"/>
  <c r="C458" i="4"/>
  <c r="M458" i="4"/>
  <c r="O458" i="4"/>
  <c r="A459" i="4"/>
  <c r="B459" i="4"/>
  <c r="L459" i="4"/>
  <c r="C459" i="4"/>
  <c r="M459" i="4"/>
  <c r="O459" i="4"/>
  <c r="A460" i="4"/>
  <c r="K460" i="4"/>
  <c r="B460" i="4"/>
  <c r="L460" i="4"/>
  <c r="C460" i="4"/>
  <c r="M460" i="4"/>
  <c r="O460" i="4"/>
  <c r="A461" i="4"/>
  <c r="B461" i="4"/>
  <c r="C461" i="4"/>
  <c r="M461" i="4"/>
  <c r="O461" i="4"/>
  <c r="A462" i="4"/>
  <c r="K462" i="4"/>
  <c r="B462" i="4"/>
  <c r="L462" i="4"/>
  <c r="C462" i="4"/>
  <c r="M462" i="4"/>
  <c r="O462" i="4"/>
  <c r="A463" i="4"/>
  <c r="B463" i="4"/>
  <c r="L463" i="4"/>
  <c r="C463" i="4"/>
  <c r="M463" i="4"/>
  <c r="O463" i="4"/>
  <c r="A464" i="4"/>
  <c r="K464" i="4"/>
  <c r="B464" i="4"/>
  <c r="L464" i="4"/>
  <c r="C464" i="4"/>
  <c r="M464" i="4"/>
  <c r="O464" i="4"/>
  <c r="A465" i="4"/>
  <c r="B465" i="4"/>
  <c r="C465" i="4"/>
  <c r="M465" i="4"/>
  <c r="O465" i="4"/>
  <c r="A466" i="4"/>
  <c r="K466" i="4"/>
  <c r="B466" i="4"/>
  <c r="L466" i="4"/>
  <c r="C466" i="4"/>
  <c r="M466" i="4"/>
  <c r="O466" i="4"/>
  <c r="A467" i="4"/>
  <c r="B467" i="4"/>
  <c r="L467" i="4"/>
  <c r="C467" i="4"/>
  <c r="M467" i="4"/>
  <c r="O467" i="4"/>
  <c r="A468" i="4"/>
  <c r="K468" i="4"/>
  <c r="B468" i="4"/>
  <c r="L468" i="4"/>
  <c r="C468" i="4"/>
  <c r="M468" i="4"/>
  <c r="O468" i="4"/>
  <c r="A469" i="4"/>
  <c r="B469" i="4"/>
  <c r="C469" i="4"/>
  <c r="M469" i="4"/>
  <c r="O469" i="4"/>
  <c r="A470" i="4"/>
  <c r="K470" i="4"/>
  <c r="B470" i="4"/>
  <c r="L470" i="4"/>
  <c r="C470" i="4"/>
  <c r="M470" i="4"/>
  <c r="O470" i="4"/>
  <c r="A471" i="4"/>
  <c r="B471" i="4"/>
  <c r="L471" i="4"/>
  <c r="C471" i="4"/>
  <c r="M471" i="4"/>
  <c r="O471" i="4"/>
  <c r="A472" i="4"/>
  <c r="K472" i="4"/>
  <c r="B472" i="4"/>
  <c r="L472" i="4"/>
  <c r="C472" i="4"/>
  <c r="M472" i="4"/>
  <c r="O472" i="4"/>
  <c r="A473" i="4"/>
  <c r="B473" i="4"/>
  <c r="C473" i="4"/>
  <c r="M473" i="4"/>
  <c r="O473" i="4"/>
  <c r="A474" i="4"/>
  <c r="K474" i="4"/>
  <c r="B474" i="4"/>
  <c r="L474" i="4"/>
  <c r="C474" i="4"/>
  <c r="M474" i="4"/>
  <c r="O474" i="4"/>
  <c r="A475" i="4"/>
  <c r="B475" i="4"/>
  <c r="L475" i="4"/>
  <c r="C475" i="4"/>
  <c r="M475" i="4"/>
  <c r="O475" i="4"/>
  <c r="A476" i="4"/>
  <c r="K476" i="4"/>
  <c r="B476" i="4"/>
  <c r="L476" i="4"/>
  <c r="C476" i="4"/>
  <c r="M476" i="4"/>
  <c r="O476" i="4"/>
  <c r="A477" i="4"/>
  <c r="B477" i="4"/>
  <c r="C477" i="4"/>
  <c r="M477" i="4"/>
  <c r="O477" i="4"/>
  <c r="A478" i="4"/>
  <c r="K478" i="4"/>
  <c r="B478" i="4"/>
  <c r="L478" i="4"/>
  <c r="C478" i="4"/>
  <c r="M478" i="4"/>
  <c r="O478" i="4"/>
  <c r="A479" i="4"/>
  <c r="B479" i="4"/>
  <c r="L479" i="4"/>
  <c r="C479" i="4"/>
  <c r="M479" i="4"/>
  <c r="O479" i="4"/>
  <c r="A480" i="4"/>
  <c r="K480" i="4"/>
  <c r="B480" i="4"/>
  <c r="L480" i="4"/>
  <c r="C480" i="4"/>
  <c r="M480" i="4"/>
  <c r="O480" i="4"/>
  <c r="A481" i="4"/>
  <c r="B481" i="4"/>
  <c r="C481" i="4"/>
  <c r="M481" i="4"/>
  <c r="O481" i="4"/>
  <c r="A482" i="4"/>
  <c r="K482" i="4"/>
  <c r="B482" i="4"/>
  <c r="L482" i="4"/>
  <c r="C482" i="4"/>
  <c r="M482" i="4"/>
  <c r="O482" i="4"/>
  <c r="A483" i="4"/>
  <c r="B483" i="4"/>
  <c r="L483" i="4"/>
  <c r="C483" i="4"/>
  <c r="M483" i="4"/>
  <c r="O483" i="4"/>
  <c r="A484" i="4"/>
  <c r="K484" i="4"/>
  <c r="B484" i="4"/>
  <c r="L484" i="4"/>
  <c r="C484" i="4"/>
  <c r="M484" i="4"/>
  <c r="O484" i="4"/>
  <c r="A485" i="4"/>
  <c r="B485" i="4"/>
  <c r="C485" i="4"/>
  <c r="M485" i="4"/>
  <c r="O485" i="4"/>
  <c r="A486" i="4"/>
  <c r="K486" i="4"/>
  <c r="B486" i="4"/>
  <c r="L486" i="4"/>
  <c r="C486" i="4"/>
  <c r="M486" i="4"/>
  <c r="O486" i="4"/>
  <c r="A487" i="4"/>
  <c r="B487" i="4"/>
  <c r="L487" i="4"/>
  <c r="C487" i="4"/>
  <c r="M487" i="4"/>
  <c r="O487" i="4"/>
  <c r="A488" i="4"/>
  <c r="K488" i="4"/>
  <c r="B488" i="4"/>
  <c r="L488" i="4"/>
  <c r="C488" i="4"/>
  <c r="M488" i="4"/>
  <c r="O488" i="4"/>
  <c r="A489" i="4"/>
  <c r="B489" i="4"/>
  <c r="C489" i="4"/>
  <c r="M489" i="4"/>
  <c r="O489" i="4"/>
  <c r="A490" i="4"/>
  <c r="K490" i="4"/>
  <c r="B490" i="4"/>
  <c r="L490" i="4"/>
  <c r="C490" i="4"/>
  <c r="M490" i="4"/>
  <c r="O490" i="4"/>
  <c r="A491" i="4"/>
  <c r="B491" i="4"/>
  <c r="L491" i="4"/>
  <c r="C491" i="4"/>
  <c r="M491" i="4"/>
  <c r="O491" i="4"/>
  <c r="A492" i="4"/>
  <c r="K492" i="4"/>
  <c r="B492" i="4"/>
  <c r="L492" i="4"/>
  <c r="C492" i="4"/>
  <c r="M492" i="4"/>
  <c r="O492" i="4"/>
  <c r="A493" i="4"/>
  <c r="B493" i="4"/>
  <c r="C493" i="4"/>
  <c r="M493" i="4"/>
  <c r="O493" i="4"/>
  <c r="A494" i="4"/>
  <c r="K494" i="4"/>
  <c r="B494" i="4"/>
  <c r="L494" i="4"/>
  <c r="C494" i="4"/>
  <c r="M494" i="4"/>
  <c r="O494" i="4"/>
  <c r="A495" i="4"/>
  <c r="B495" i="4"/>
  <c r="L495" i="4"/>
  <c r="C495" i="4"/>
  <c r="O495" i="4"/>
  <c r="A496" i="4"/>
  <c r="K496" i="4"/>
  <c r="B496" i="4"/>
  <c r="L496" i="4"/>
  <c r="C496" i="4"/>
  <c r="M496" i="4"/>
  <c r="O496" i="4"/>
  <c r="A497" i="4"/>
  <c r="B497" i="4"/>
  <c r="C497" i="4"/>
  <c r="M497" i="4"/>
  <c r="O497" i="4"/>
  <c r="A498" i="4"/>
  <c r="K498" i="4"/>
  <c r="B498" i="4"/>
  <c r="L498" i="4"/>
  <c r="C498" i="4"/>
  <c r="M498" i="4"/>
  <c r="O498" i="4"/>
  <c r="A499" i="4"/>
  <c r="B499" i="4"/>
  <c r="L499" i="4"/>
  <c r="C499" i="4"/>
  <c r="O499" i="4"/>
  <c r="A500" i="4"/>
  <c r="K500" i="4"/>
  <c r="B500" i="4"/>
  <c r="L500" i="4"/>
  <c r="C500" i="4"/>
  <c r="M500" i="4"/>
  <c r="O500" i="4"/>
  <c r="A501" i="4"/>
  <c r="K501" i="4"/>
  <c r="B501" i="4"/>
  <c r="C501" i="4"/>
  <c r="M501" i="4"/>
  <c r="O501" i="4"/>
  <c r="A502" i="4"/>
  <c r="K502" i="4"/>
  <c r="B502" i="4"/>
  <c r="L502" i="4"/>
  <c r="C502" i="4"/>
  <c r="M502" i="4"/>
  <c r="O502" i="4"/>
  <c r="A503" i="4"/>
  <c r="B503" i="4"/>
  <c r="L503" i="4"/>
  <c r="C503" i="4"/>
  <c r="O503" i="4"/>
  <c r="A504" i="4"/>
  <c r="K504" i="4"/>
  <c r="B504" i="4"/>
  <c r="L504" i="4"/>
  <c r="C504" i="4"/>
  <c r="M504" i="4"/>
  <c r="O504" i="4"/>
  <c r="A505" i="4"/>
  <c r="B505" i="4"/>
  <c r="C505" i="4"/>
  <c r="M505" i="4"/>
  <c r="O505" i="4"/>
  <c r="A506" i="4"/>
  <c r="K506" i="4"/>
  <c r="B506" i="4"/>
  <c r="L506" i="4"/>
  <c r="C506" i="4"/>
  <c r="M506" i="4"/>
  <c r="O506" i="4"/>
  <c r="A507" i="4"/>
  <c r="B507" i="4"/>
  <c r="L507" i="4"/>
  <c r="C507" i="4"/>
  <c r="O507" i="4"/>
  <c r="A508" i="4"/>
  <c r="K508" i="4"/>
  <c r="B508" i="4"/>
  <c r="L508" i="4"/>
  <c r="C508" i="4"/>
  <c r="M508" i="4"/>
  <c r="O508" i="4"/>
  <c r="A509" i="4"/>
  <c r="K509" i="4"/>
  <c r="B509" i="4"/>
  <c r="C509" i="4"/>
  <c r="M509" i="4"/>
  <c r="O509" i="4"/>
  <c r="A510" i="4"/>
  <c r="K510" i="4"/>
  <c r="B510" i="4"/>
  <c r="L510" i="4"/>
  <c r="C510" i="4"/>
  <c r="M510" i="4"/>
  <c r="O510" i="4"/>
  <c r="A511" i="4"/>
  <c r="B511" i="4"/>
  <c r="C511" i="4"/>
  <c r="M511" i="4"/>
  <c r="O511" i="4"/>
  <c r="A512" i="4"/>
  <c r="K512" i="4"/>
  <c r="B512" i="4"/>
  <c r="L512" i="4"/>
  <c r="C512" i="4"/>
  <c r="M512" i="4"/>
  <c r="O512" i="4"/>
  <c r="A513" i="4"/>
  <c r="B513" i="4"/>
  <c r="L513" i="4"/>
  <c r="C513" i="4"/>
  <c r="O513" i="4"/>
  <c r="A514" i="4"/>
  <c r="K514" i="4"/>
  <c r="B514" i="4"/>
  <c r="C514" i="4"/>
  <c r="M514" i="4"/>
  <c r="O514" i="4"/>
  <c r="A515" i="4"/>
  <c r="K515" i="4"/>
  <c r="B515" i="4"/>
  <c r="C515" i="4"/>
  <c r="O515" i="4"/>
  <c r="A516" i="4"/>
  <c r="K516" i="4"/>
  <c r="B516" i="4"/>
  <c r="L516" i="4"/>
  <c r="C516" i="4"/>
  <c r="M516" i="4"/>
  <c r="O516" i="4"/>
  <c r="A517" i="4"/>
  <c r="K517" i="4"/>
  <c r="B517" i="4"/>
  <c r="C517" i="4"/>
  <c r="M517" i="4"/>
  <c r="O517" i="4"/>
  <c r="A518" i="4"/>
  <c r="K518" i="4"/>
  <c r="B518" i="4"/>
  <c r="L518" i="4"/>
  <c r="C518" i="4"/>
  <c r="M518" i="4"/>
  <c r="O518" i="4"/>
  <c r="A519" i="4"/>
  <c r="B519" i="4"/>
  <c r="C519" i="4"/>
  <c r="O519" i="4"/>
  <c r="A520" i="4"/>
  <c r="K520" i="4"/>
  <c r="B520" i="4"/>
  <c r="L520" i="4"/>
  <c r="C520" i="4"/>
  <c r="M520" i="4"/>
  <c r="O520" i="4"/>
  <c r="A521" i="4"/>
  <c r="B521" i="4"/>
  <c r="C521" i="4"/>
  <c r="M521" i="4"/>
  <c r="O521" i="4"/>
  <c r="A522" i="4"/>
  <c r="K522" i="4"/>
  <c r="B522" i="4"/>
  <c r="L522" i="4"/>
  <c r="C522" i="4"/>
  <c r="M522" i="4"/>
  <c r="O522" i="4"/>
  <c r="A523" i="4"/>
  <c r="K523" i="4"/>
  <c r="B523" i="4"/>
  <c r="C523" i="4"/>
  <c r="O523" i="4"/>
  <c r="A524" i="4"/>
  <c r="K524" i="4"/>
  <c r="B524" i="4"/>
  <c r="L524" i="4"/>
  <c r="C524" i="4"/>
  <c r="M524" i="4"/>
  <c r="O524" i="4"/>
  <c r="A525" i="4"/>
  <c r="K525" i="4"/>
  <c r="B525" i="4"/>
  <c r="C525" i="4"/>
  <c r="M525" i="4"/>
  <c r="O525" i="4"/>
  <c r="A526" i="4"/>
  <c r="K526" i="4"/>
  <c r="B526" i="4"/>
  <c r="L526" i="4"/>
  <c r="C526" i="4"/>
  <c r="M526" i="4"/>
  <c r="O526" i="4"/>
  <c r="A527" i="4"/>
  <c r="B527" i="4"/>
  <c r="C527" i="4"/>
  <c r="O527" i="4"/>
  <c r="A528" i="4"/>
  <c r="K528" i="4"/>
  <c r="B528" i="4"/>
  <c r="L528" i="4"/>
  <c r="C528" i="4"/>
  <c r="M528" i="4"/>
  <c r="O528" i="4"/>
  <c r="A529" i="4"/>
  <c r="B529" i="4"/>
  <c r="C529" i="4"/>
  <c r="M529" i="4"/>
  <c r="O529" i="4"/>
  <c r="A530" i="4"/>
  <c r="K530" i="4"/>
  <c r="B530" i="4"/>
  <c r="L530" i="4"/>
  <c r="C530" i="4"/>
  <c r="M530" i="4"/>
  <c r="O530" i="4"/>
  <c r="A531" i="4"/>
  <c r="K531" i="4"/>
  <c r="B531" i="4"/>
  <c r="C531" i="4"/>
  <c r="O531" i="4"/>
  <c r="A532" i="4"/>
  <c r="K532" i="4"/>
  <c r="B532" i="4"/>
  <c r="L532" i="4"/>
  <c r="C532" i="4"/>
  <c r="M532" i="4"/>
  <c r="O532" i="4"/>
  <c r="A533" i="4"/>
  <c r="B533" i="4"/>
  <c r="C533" i="4"/>
  <c r="M533" i="4"/>
  <c r="O533" i="4"/>
  <c r="A534" i="4"/>
  <c r="K534" i="4"/>
  <c r="B534" i="4"/>
  <c r="L534" i="4"/>
  <c r="C534" i="4"/>
  <c r="M534" i="4"/>
  <c r="O534" i="4"/>
  <c r="A535" i="4"/>
  <c r="B535" i="4"/>
  <c r="C535" i="4"/>
  <c r="O535" i="4"/>
  <c r="A536" i="4"/>
  <c r="K536" i="4"/>
  <c r="B536" i="4"/>
  <c r="L536" i="4"/>
  <c r="C536" i="4"/>
  <c r="M536" i="4"/>
  <c r="O536" i="4"/>
  <c r="A537" i="4"/>
  <c r="B537" i="4"/>
  <c r="C537" i="4"/>
  <c r="M537" i="4"/>
  <c r="O537" i="4"/>
  <c r="A538" i="4"/>
  <c r="K538" i="4"/>
  <c r="B538" i="4"/>
  <c r="L538" i="4"/>
  <c r="C538" i="4"/>
  <c r="M538" i="4"/>
  <c r="O538" i="4"/>
  <c r="A539" i="4"/>
  <c r="K539" i="4"/>
  <c r="B539" i="4"/>
  <c r="C539" i="4"/>
  <c r="O539" i="4"/>
  <c r="A540" i="4"/>
  <c r="K540" i="4"/>
  <c r="B540" i="4"/>
  <c r="L540" i="4"/>
  <c r="C540" i="4"/>
  <c r="M540" i="4"/>
  <c r="O540" i="4"/>
  <c r="A541" i="4"/>
  <c r="K541" i="4"/>
  <c r="B541" i="4"/>
  <c r="C541" i="4"/>
  <c r="M541" i="4"/>
  <c r="O541" i="4"/>
  <c r="A542" i="4"/>
  <c r="K542" i="4"/>
  <c r="B542" i="4"/>
  <c r="L542" i="4"/>
  <c r="C542" i="4"/>
  <c r="M542" i="4"/>
  <c r="O542" i="4"/>
  <c r="A543" i="4"/>
  <c r="B543" i="4"/>
  <c r="C543" i="4"/>
  <c r="O543" i="4"/>
  <c r="A544" i="4"/>
  <c r="K544" i="4"/>
  <c r="B544" i="4"/>
  <c r="L544" i="4"/>
  <c r="C544" i="4"/>
  <c r="M544" i="4"/>
  <c r="O544" i="4"/>
  <c r="A545" i="4"/>
  <c r="K545" i="4"/>
  <c r="B545" i="4"/>
  <c r="C545" i="4"/>
  <c r="M545" i="4"/>
  <c r="O545" i="4"/>
  <c r="A546" i="4"/>
  <c r="K546" i="4"/>
  <c r="B546" i="4"/>
  <c r="L546" i="4"/>
  <c r="C546" i="4"/>
  <c r="M546" i="4"/>
  <c r="O546" i="4"/>
  <c r="A547" i="4"/>
  <c r="K547" i="4"/>
  <c r="B547" i="4"/>
  <c r="C547" i="4"/>
  <c r="O547" i="4"/>
  <c r="A548" i="4"/>
  <c r="K548" i="4"/>
  <c r="B548" i="4"/>
  <c r="L548" i="4"/>
  <c r="C548" i="4"/>
  <c r="M548" i="4"/>
  <c r="O548" i="4"/>
  <c r="A549" i="4"/>
  <c r="B549" i="4"/>
  <c r="C549" i="4"/>
  <c r="M549" i="4"/>
  <c r="O549" i="4"/>
  <c r="A550" i="4"/>
  <c r="K550" i="4"/>
  <c r="B550" i="4"/>
  <c r="L550" i="4"/>
  <c r="C550" i="4"/>
  <c r="M550" i="4"/>
  <c r="O550" i="4"/>
  <c r="A551" i="4"/>
  <c r="B551" i="4"/>
  <c r="C551" i="4"/>
  <c r="O551" i="4"/>
  <c r="A552" i="4"/>
  <c r="K552" i="4"/>
  <c r="B552" i="4"/>
  <c r="L552" i="4"/>
  <c r="C552" i="4"/>
  <c r="M552" i="4"/>
  <c r="O552" i="4"/>
  <c r="A553" i="4"/>
  <c r="B553" i="4"/>
  <c r="C553" i="4"/>
  <c r="M553" i="4"/>
  <c r="O553" i="4"/>
  <c r="A554" i="4"/>
  <c r="K554" i="4"/>
  <c r="B554" i="4"/>
  <c r="L554" i="4"/>
  <c r="C554" i="4"/>
  <c r="M554" i="4"/>
  <c r="O554" i="4"/>
  <c r="A555" i="4"/>
  <c r="K555" i="4"/>
  <c r="B555" i="4"/>
  <c r="C555" i="4"/>
  <c r="O555" i="4"/>
  <c r="A556" i="4"/>
  <c r="B556" i="4"/>
  <c r="L556" i="4"/>
  <c r="C556" i="4"/>
  <c r="O556" i="4"/>
  <c r="A557" i="4"/>
  <c r="K557" i="4"/>
  <c r="B557" i="4"/>
  <c r="L557" i="4"/>
  <c r="C557" i="4"/>
  <c r="O557" i="4"/>
  <c r="A558" i="4"/>
  <c r="B558" i="4"/>
  <c r="C558" i="4"/>
  <c r="M558" i="4"/>
  <c r="O558" i="4"/>
  <c r="A559" i="4"/>
  <c r="K559" i="4"/>
  <c r="B559" i="4"/>
  <c r="L559" i="4"/>
  <c r="C559" i="4"/>
  <c r="O559" i="4"/>
  <c r="A560" i="4"/>
  <c r="B560" i="4"/>
  <c r="C560" i="4"/>
  <c r="O560" i="4"/>
  <c r="A561" i="4"/>
  <c r="K561" i="4"/>
  <c r="B561" i="4"/>
  <c r="L561" i="4"/>
  <c r="C561" i="4"/>
  <c r="O561" i="4"/>
  <c r="A562" i="4"/>
  <c r="B562" i="4"/>
  <c r="C562" i="4"/>
  <c r="O562" i="4"/>
  <c r="A563" i="4"/>
  <c r="K563" i="4"/>
  <c r="B563" i="4"/>
  <c r="L563" i="4"/>
  <c r="C563" i="4"/>
  <c r="O563" i="4"/>
  <c r="A564" i="4"/>
  <c r="B564" i="4"/>
  <c r="C564" i="4"/>
  <c r="O564" i="4"/>
  <c r="A565" i="4"/>
  <c r="K565" i="4"/>
  <c r="B565" i="4"/>
  <c r="L565" i="4"/>
  <c r="C565" i="4"/>
  <c r="O565" i="4"/>
  <c r="A566" i="4"/>
  <c r="B566" i="4"/>
  <c r="C566" i="4"/>
  <c r="M566" i="4"/>
  <c r="O566" i="4"/>
  <c r="A567" i="4"/>
  <c r="K567" i="4"/>
  <c r="B567" i="4"/>
  <c r="L567" i="4"/>
  <c r="C567" i="4"/>
  <c r="O567" i="4"/>
  <c r="A568" i="4"/>
  <c r="B568" i="4"/>
  <c r="C568" i="4"/>
  <c r="M568" i="4"/>
  <c r="O568" i="4"/>
  <c r="A569" i="4"/>
  <c r="K569" i="4"/>
  <c r="B569" i="4"/>
  <c r="L569" i="4"/>
  <c r="C569" i="4"/>
  <c r="O569" i="4"/>
  <c r="A570" i="4"/>
  <c r="B570" i="4"/>
  <c r="C570" i="4"/>
  <c r="M570" i="4"/>
  <c r="O570" i="4"/>
  <c r="A571" i="4"/>
  <c r="K571" i="4"/>
  <c r="B571" i="4"/>
  <c r="L571" i="4"/>
  <c r="C571" i="4"/>
  <c r="O571" i="4"/>
  <c r="A572" i="4"/>
  <c r="B572" i="4"/>
  <c r="C572" i="4"/>
  <c r="M572" i="4"/>
  <c r="O572" i="4"/>
  <c r="A573" i="4"/>
  <c r="K573" i="4"/>
  <c r="B573" i="4"/>
  <c r="L573" i="4"/>
  <c r="C573" i="4"/>
  <c r="O573" i="4"/>
  <c r="A574" i="4"/>
  <c r="K574" i="4"/>
  <c r="B574" i="4"/>
  <c r="C574" i="4"/>
  <c r="O574" i="4"/>
  <c r="A575" i="4"/>
  <c r="K575" i="4"/>
  <c r="B575" i="4"/>
  <c r="L575" i="4"/>
  <c r="C575" i="4"/>
  <c r="O575" i="4"/>
  <c r="A576" i="4"/>
  <c r="K576" i="4"/>
  <c r="B576" i="4"/>
  <c r="C576" i="4"/>
  <c r="O576" i="4"/>
  <c r="A577" i="4"/>
  <c r="K577" i="4"/>
  <c r="B577" i="4"/>
  <c r="L577" i="4"/>
  <c r="C577" i="4"/>
  <c r="O577" i="4"/>
  <c r="A578" i="4"/>
  <c r="B578" i="4"/>
  <c r="C578" i="4"/>
  <c r="O578" i="4"/>
  <c r="A579" i="4"/>
  <c r="K579" i="4"/>
  <c r="B579" i="4"/>
  <c r="L579" i="4"/>
  <c r="C579" i="4"/>
  <c r="O579" i="4"/>
  <c r="A580" i="4"/>
  <c r="K580" i="4"/>
  <c r="B580" i="4"/>
  <c r="C580" i="4"/>
  <c r="O580" i="4"/>
  <c r="A581" i="4"/>
  <c r="K581" i="4"/>
  <c r="B581" i="4"/>
  <c r="L581" i="4"/>
  <c r="C581" i="4"/>
  <c r="O581" i="4"/>
  <c r="A582" i="4"/>
  <c r="B582" i="4"/>
  <c r="C582" i="4"/>
  <c r="O582" i="4"/>
  <c r="A583" i="4"/>
  <c r="K583" i="4"/>
  <c r="B583" i="4"/>
  <c r="L583" i="4"/>
  <c r="C583" i="4"/>
  <c r="O583" i="4"/>
  <c r="A584" i="4"/>
  <c r="K584" i="4"/>
  <c r="B584" i="4"/>
  <c r="C584" i="4"/>
  <c r="O584" i="4"/>
  <c r="A585" i="4"/>
  <c r="K585" i="4"/>
  <c r="B585" i="4"/>
  <c r="L585" i="4"/>
  <c r="C585" i="4"/>
  <c r="O585" i="4"/>
  <c r="A586" i="4"/>
  <c r="B586" i="4"/>
  <c r="C586" i="4"/>
  <c r="O586" i="4"/>
  <c r="A587" i="4"/>
  <c r="K587" i="4"/>
  <c r="B587" i="4"/>
  <c r="L587" i="4"/>
  <c r="C587" i="4"/>
  <c r="O587" i="4"/>
  <c r="A588" i="4"/>
  <c r="K588" i="4"/>
  <c r="B588" i="4"/>
  <c r="C588" i="4"/>
  <c r="O588" i="4"/>
  <c r="A589" i="4"/>
  <c r="K589" i="4"/>
  <c r="B589" i="4"/>
  <c r="L589" i="4"/>
  <c r="C589" i="4"/>
  <c r="O589" i="4"/>
  <c r="A590" i="4"/>
  <c r="B590" i="4"/>
  <c r="C590" i="4"/>
  <c r="O590" i="4"/>
  <c r="A591" i="4"/>
  <c r="K591" i="4"/>
  <c r="B591" i="4"/>
  <c r="L591" i="4"/>
  <c r="C591" i="4"/>
  <c r="O591" i="4"/>
  <c r="A592" i="4"/>
  <c r="K592" i="4"/>
  <c r="B592" i="4"/>
  <c r="C592" i="4"/>
  <c r="O592" i="4"/>
  <c r="A593" i="4"/>
  <c r="K593" i="4"/>
  <c r="B593" i="4"/>
  <c r="L593" i="4"/>
  <c r="C593" i="4"/>
  <c r="O593" i="4"/>
  <c r="A594" i="4"/>
  <c r="B594" i="4"/>
  <c r="C594" i="4"/>
  <c r="O594" i="4"/>
  <c r="A595" i="4"/>
  <c r="K595" i="4"/>
  <c r="B595" i="4"/>
  <c r="L595" i="4"/>
  <c r="C595" i="4"/>
  <c r="O595" i="4"/>
  <c r="A596" i="4"/>
  <c r="K596" i="4"/>
  <c r="B596" i="4"/>
  <c r="C596" i="4"/>
  <c r="O596" i="4"/>
  <c r="A597" i="4"/>
  <c r="K597" i="4"/>
  <c r="B597" i="4"/>
  <c r="L597" i="4"/>
  <c r="C597" i="4"/>
  <c r="O597" i="4"/>
  <c r="A598" i="4"/>
  <c r="B598" i="4"/>
  <c r="C598" i="4"/>
  <c r="O598" i="4"/>
  <c r="A599" i="4"/>
  <c r="K599" i="4"/>
  <c r="B599" i="4"/>
  <c r="L599" i="4"/>
  <c r="C599" i="4"/>
  <c r="O599" i="4"/>
  <c r="A600" i="4"/>
  <c r="K600" i="4"/>
  <c r="B600" i="4"/>
  <c r="C600" i="4"/>
  <c r="O600" i="4"/>
  <c r="A601" i="4"/>
  <c r="K601" i="4"/>
  <c r="B601" i="4"/>
  <c r="L601" i="4"/>
  <c r="C601" i="4"/>
  <c r="O601" i="4"/>
  <c r="A602" i="4"/>
  <c r="B602" i="4"/>
  <c r="C602" i="4"/>
  <c r="O602" i="4"/>
  <c r="A603" i="4"/>
  <c r="K603" i="4"/>
  <c r="B603" i="4"/>
  <c r="L603" i="4"/>
  <c r="C603" i="4"/>
  <c r="O603" i="4"/>
  <c r="A604" i="4"/>
  <c r="K604" i="4"/>
  <c r="B604" i="4"/>
  <c r="C604" i="4"/>
  <c r="O604" i="4"/>
  <c r="A605" i="4"/>
  <c r="K605" i="4"/>
  <c r="B605" i="4"/>
  <c r="L605" i="4"/>
  <c r="C605" i="4"/>
  <c r="O605" i="4"/>
  <c r="A606" i="4"/>
  <c r="B606" i="4"/>
  <c r="C606" i="4"/>
  <c r="O606" i="4"/>
  <c r="A607" i="4"/>
  <c r="K607" i="4"/>
  <c r="B607" i="4"/>
  <c r="L607" i="4"/>
  <c r="C607" i="4"/>
  <c r="O607" i="4"/>
  <c r="A608" i="4"/>
  <c r="K608" i="4"/>
  <c r="B608" i="4"/>
  <c r="C608" i="4"/>
  <c r="O608" i="4"/>
  <c r="A609" i="4"/>
  <c r="K609" i="4"/>
  <c r="B609" i="4"/>
  <c r="L609" i="4"/>
  <c r="C609" i="4"/>
  <c r="O609" i="4"/>
  <c r="A610" i="4"/>
  <c r="B610" i="4"/>
  <c r="C610" i="4"/>
  <c r="O610" i="4"/>
  <c r="A611" i="4"/>
  <c r="K611" i="4"/>
  <c r="B611" i="4"/>
  <c r="L611" i="4"/>
  <c r="C611" i="4"/>
  <c r="O611" i="4"/>
  <c r="A612" i="4"/>
  <c r="K612" i="4"/>
  <c r="B612" i="4"/>
  <c r="C612" i="4"/>
  <c r="O612" i="4"/>
  <c r="A613" i="4"/>
  <c r="K613" i="4"/>
  <c r="B613" i="4"/>
  <c r="L613" i="4"/>
  <c r="C613" i="4"/>
  <c r="O613" i="4"/>
  <c r="A614" i="4"/>
  <c r="B614" i="4"/>
  <c r="C614" i="4"/>
  <c r="O614" i="4"/>
  <c r="A615" i="4"/>
  <c r="K615" i="4"/>
  <c r="B615" i="4"/>
  <c r="L615" i="4"/>
  <c r="C615" i="4"/>
  <c r="O615" i="4"/>
  <c r="A616" i="4"/>
  <c r="K616" i="4"/>
  <c r="B616" i="4"/>
  <c r="C616" i="4"/>
  <c r="O616" i="4"/>
  <c r="A617" i="4"/>
  <c r="K617" i="4"/>
  <c r="B617" i="4"/>
  <c r="L617" i="4"/>
  <c r="C617" i="4"/>
  <c r="O617" i="4"/>
  <c r="A618" i="4"/>
  <c r="B618" i="4"/>
  <c r="C618" i="4"/>
  <c r="O618" i="4"/>
  <c r="A619" i="4"/>
  <c r="K619" i="4"/>
  <c r="B619" i="4"/>
  <c r="L619" i="4"/>
  <c r="C619" i="4"/>
  <c r="O619" i="4"/>
  <c r="A620" i="4"/>
  <c r="K620" i="4"/>
  <c r="B620" i="4"/>
  <c r="C620" i="4"/>
  <c r="O620" i="4"/>
  <c r="A621" i="4"/>
  <c r="K621" i="4"/>
  <c r="B621" i="4"/>
  <c r="L621" i="4"/>
  <c r="C621" i="4"/>
  <c r="O621" i="4"/>
  <c r="A622" i="4"/>
  <c r="B622" i="4"/>
  <c r="C622" i="4"/>
  <c r="O622" i="4"/>
  <c r="A623" i="4"/>
  <c r="K623" i="4"/>
  <c r="B623" i="4"/>
  <c r="L623" i="4"/>
  <c r="C623" i="4"/>
  <c r="O623" i="4"/>
  <c r="A624" i="4"/>
  <c r="K624" i="4"/>
  <c r="B624" i="4"/>
  <c r="C624" i="4"/>
  <c r="O624" i="4"/>
  <c r="A625" i="4"/>
  <c r="K625" i="4"/>
  <c r="B625" i="4"/>
  <c r="L625" i="4"/>
  <c r="C625" i="4"/>
  <c r="O625" i="4"/>
  <c r="A626" i="4"/>
  <c r="B626" i="4"/>
  <c r="C626" i="4"/>
  <c r="O626" i="4"/>
  <c r="A627" i="4"/>
  <c r="K627" i="4"/>
  <c r="B627" i="4"/>
  <c r="L627" i="4"/>
  <c r="C627" i="4"/>
  <c r="O627" i="4"/>
  <c r="A628" i="4"/>
  <c r="K628" i="4"/>
  <c r="B628" i="4"/>
  <c r="C628" i="4"/>
  <c r="O628" i="4"/>
  <c r="A629" i="4"/>
  <c r="K629" i="4"/>
  <c r="B629" i="4"/>
  <c r="L629" i="4"/>
  <c r="C629" i="4"/>
  <c r="O629" i="4"/>
  <c r="A630" i="4"/>
  <c r="B630" i="4"/>
  <c r="C630" i="4"/>
  <c r="O630" i="4"/>
  <c r="A631" i="4"/>
  <c r="K631" i="4"/>
  <c r="B631" i="4"/>
  <c r="L631" i="4"/>
  <c r="C631" i="4"/>
  <c r="O631" i="4"/>
  <c r="A632" i="4"/>
  <c r="K632" i="4"/>
  <c r="B632" i="4"/>
  <c r="C632" i="4"/>
  <c r="O632" i="4"/>
  <c r="A633" i="4"/>
  <c r="K633" i="4"/>
  <c r="B633" i="4"/>
  <c r="L633" i="4"/>
  <c r="C633" i="4"/>
  <c r="O633" i="4"/>
  <c r="A634" i="4"/>
  <c r="B634" i="4"/>
  <c r="C634" i="4"/>
  <c r="O634" i="4"/>
  <c r="A635" i="4"/>
  <c r="K635" i="4"/>
  <c r="B635" i="4"/>
  <c r="L635" i="4"/>
  <c r="C635" i="4"/>
  <c r="O635" i="4"/>
  <c r="A636" i="4"/>
  <c r="K636" i="4"/>
  <c r="B636" i="4"/>
  <c r="C636" i="4"/>
  <c r="O636" i="4"/>
  <c r="A637" i="4"/>
  <c r="K637" i="4"/>
  <c r="B637" i="4"/>
  <c r="L637" i="4"/>
  <c r="C637" i="4"/>
  <c r="O637" i="4"/>
  <c r="A638" i="4"/>
  <c r="B638" i="4"/>
  <c r="C638" i="4"/>
  <c r="O638" i="4"/>
  <c r="A639" i="4"/>
  <c r="K639" i="4"/>
  <c r="B639" i="4"/>
  <c r="L639" i="4"/>
  <c r="C639" i="4"/>
  <c r="O639" i="4"/>
  <c r="A640" i="4"/>
  <c r="K640" i="4"/>
  <c r="B640" i="4"/>
  <c r="C640" i="4"/>
  <c r="O640" i="4"/>
  <c r="A641" i="4"/>
  <c r="K641" i="4"/>
  <c r="B641" i="4"/>
  <c r="L641" i="4"/>
  <c r="C641" i="4"/>
  <c r="O641" i="4"/>
  <c r="A642" i="4"/>
  <c r="B642" i="4"/>
  <c r="C642" i="4"/>
  <c r="O642" i="4"/>
  <c r="A643" i="4"/>
  <c r="K643" i="4"/>
  <c r="B643" i="4"/>
  <c r="L643" i="4"/>
  <c r="C643" i="4"/>
  <c r="O643" i="4"/>
  <c r="A644" i="4"/>
  <c r="K644" i="4"/>
  <c r="B644" i="4"/>
  <c r="C644" i="4"/>
  <c r="O644" i="4"/>
  <c r="A645" i="4"/>
  <c r="K645" i="4"/>
  <c r="B645" i="4"/>
  <c r="L645" i="4"/>
  <c r="C645" i="4"/>
  <c r="O645" i="4"/>
  <c r="A646" i="4"/>
  <c r="B646" i="4"/>
  <c r="C646" i="4"/>
  <c r="O646" i="4"/>
  <c r="A647" i="4"/>
  <c r="K647" i="4"/>
  <c r="B647" i="4"/>
  <c r="L647" i="4"/>
  <c r="C647" i="4"/>
  <c r="O647" i="4"/>
  <c r="A648" i="4"/>
  <c r="K648" i="4"/>
  <c r="B648" i="4"/>
  <c r="C648" i="4"/>
  <c r="O648" i="4"/>
  <c r="A649" i="4"/>
  <c r="K649" i="4"/>
  <c r="B649" i="4"/>
  <c r="L649" i="4"/>
  <c r="C649" i="4"/>
  <c r="O649" i="4"/>
  <c r="A650" i="4"/>
  <c r="B650" i="4"/>
  <c r="C650" i="4"/>
  <c r="O650" i="4"/>
  <c r="A651" i="4"/>
  <c r="K651" i="4"/>
  <c r="B651" i="4"/>
  <c r="L651" i="4"/>
  <c r="C651" i="4"/>
  <c r="O651" i="4"/>
  <c r="A652" i="4"/>
  <c r="K652" i="4"/>
  <c r="B652" i="4"/>
  <c r="C652" i="4"/>
  <c r="O652" i="4"/>
  <c r="A653" i="4"/>
  <c r="K653" i="4"/>
  <c r="B653" i="4"/>
  <c r="L653" i="4"/>
  <c r="C653" i="4"/>
  <c r="O653" i="4"/>
  <c r="A654" i="4"/>
  <c r="B654" i="4"/>
  <c r="C654" i="4"/>
  <c r="O654" i="4"/>
  <c r="A655" i="4"/>
  <c r="K655" i="4"/>
  <c r="B655" i="4"/>
  <c r="L655" i="4"/>
  <c r="C655" i="4"/>
  <c r="O655" i="4"/>
  <c r="A656" i="4"/>
  <c r="K656" i="4"/>
  <c r="B656" i="4"/>
  <c r="C656" i="4"/>
  <c r="O656" i="4"/>
  <c r="A657" i="4"/>
  <c r="K657" i="4"/>
  <c r="B657" i="4"/>
  <c r="L657" i="4"/>
  <c r="C657" i="4"/>
  <c r="O657" i="4"/>
  <c r="A658" i="4"/>
  <c r="B658" i="4"/>
  <c r="C658" i="4"/>
  <c r="O658" i="4"/>
  <c r="A659" i="4"/>
  <c r="K659" i="4"/>
  <c r="B659" i="4"/>
  <c r="L659" i="4"/>
  <c r="C659" i="4"/>
  <c r="O659" i="4"/>
  <c r="A660" i="4"/>
  <c r="K660" i="4"/>
  <c r="B660" i="4"/>
  <c r="C660" i="4"/>
  <c r="O660" i="4"/>
  <c r="A661" i="4"/>
  <c r="K661" i="4"/>
  <c r="B661" i="4"/>
  <c r="L661" i="4"/>
  <c r="C661" i="4"/>
  <c r="O661" i="4"/>
  <c r="A662" i="4"/>
  <c r="B662" i="4"/>
  <c r="C662" i="4"/>
  <c r="O662" i="4"/>
  <c r="A663" i="4"/>
  <c r="K663" i="4"/>
  <c r="B663" i="4"/>
  <c r="L663" i="4"/>
  <c r="C663" i="4"/>
  <c r="O663" i="4"/>
  <c r="A664" i="4"/>
  <c r="K664" i="4"/>
  <c r="B664" i="4"/>
  <c r="C664" i="4"/>
  <c r="O664" i="4"/>
  <c r="A665" i="4"/>
  <c r="K665" i="4"/>
  <c r="B665" i="4"/>
  <c r="L665" i="4"/>
  <c r="C665" i="4"/>
  <c r="O665" i="4"/>
  <c r="A666" i="4"/>
  <c r="B666" i="4"/>
  <c r="C666" i="4"/>
  <c r="O666" i="4"/>
  <c r="A667" i="4"/>
  <c r="K667" i="4"/>
  <c r="B667" i="4"/>
  <c r="L667" i="4"/>
  <c r="C667" i="4"/>
  <c r="O667" i="4"/>
  <c r="A668" i="4"/>
  <c r="K668" i="4"/>
  <c r="B668" i="4"/>
  <c r="C668" i="4"/>
  <c r="O668" i="4"/>
  <c r="A669" i="4"/>
  <c r="K669" i="4"/>
  <c r="B669" i="4"/>
  <c r="L669" i="4"/>
  <c r="C669" i="4"/>
  <c r="O669" i="4"/>
  <c r="A670" i="4"/>
  <c r="B670" i="4"/>
  <c r="C670" i="4"/>
  <c r="O670" i="4"/>
  <c r="A671" i="4"/>
  <c r="K671" i="4"/>
  <c r="B671" i="4"/>
  <c r="L671" i="4"/>
  <c r="C671" i="4"/>
  <c r="O671" i="4"/>
  <c r="A672" i="4"/>
  <c r="K672" i="4"/>
  <c r="B672" i="4"/>
  <c r="C672" i="4"/>
  <c r="O672" i="4"/>
  <c r="A673" i="4"/>
  <c r="K673" i="4"/>
  <c r="B673" i="4"/>
  <c r="L673" i="4"/>
  <c r="C673" i="4"/>
  <c r="O673" i="4"/>
  <c r="A674" i="4"/>
  <c r="B674" i="4"/>
  <c r="C674" i="4"/>
  <c r="O674" i="4"/>
  <c r="A675" i="4"/>
  <c r="K675" i="4"/>
  <c r="B675" i="4"/>
  <c r="L675" i="4"/>
  <c r="C675" i="4"/>
  <c r="O675" i="4"/>
  <c r="A676" i="4"/>
  <c r="K676" i="4"/>
  <c r="B676" i="4"/>
  <c r="C676" i="4"/>
  <c r="O676" i="4"/>
  <c r="A677" i="4"/>
  <c r="K677" i="4"/>
  <c r="B677" i="4"/>
  <c r="L677" i="4"/>
  <c r="C677" i="4"/>
  <c r="O677" i="4"/>
  <c r="A678" i="4"/>
  <c r="B678" i="4"/>
  <c r="C678" i="4"/>
  <c r="O678" i="4"/>
  <c r="A679" i="4"/>
  <c r="K679" i="4"/>
  <c r="B679" i="4"/>
  <c r="L679" i="4"/>
  <c r="C679" i="4"/>
  <c r="O679" i="4"/>
  <c r="A680" i="4"/>
  <c r="K680" i="4"/>
  <c r="B680" i="4"/>
  <c r="C680" i="4"/>
  <c r="O680" i="4"/>
  <c r="A681" i="4"/>
  <c r="K681" i="4"/>
  <c r="B681" i="4"/>
  <c r="L681" i="4"/>
  <c r="C681" i="4"/>
  <c r="O681" i="4"/>
  <c r="A682" i="4"/>
  <c r="B682" i="4"/>
  <c r="C682" i="4"/>
  <c r="O682" i="4"/>
  <c r="A683" i="4"/>
  <c r="K683" i="4"/>
  <c r="B683" i="4"/>
  <c r="L683" i="4"/>
  <c r="C683" i="4"/>
  <c r="O683" i="4"/>
  <c r="A684" i="4"/>
  <c r="K684" i="4"/>
  <c r="B684" i="4"/>
  <c r="C684" i="4"/>
  <c r="O684" i="4"/>
  <c r="A685" i="4"/>
  <c r="K685" i="4"/>
  <c r="B685" i="4"/>
  <c r="L685" i="4"/>
  <c r="C685" i="4"/>
  <c r="O685" i="4"/>
  <c r="A686" i="4"/>
  <c r="B686" i="4"/>
  <c r="C686" i="4"/>
  <c r="O686" i="4"/>
  <c r="A687" i="4"/>
  <c r="K687" i="4"/>
  <c r="B687" i="4"/>
  <c r="L687" i="4"/>
  <c r="C687" i="4"/>
  <c r="O687" i="4"/>
  <c r="A688" i="4"/>
  <c r="K688" i="4"/>
  <c r="B688" i="4"/>
  <c r="C688" i="4"/>
  <c r="O688" i="4"/>
  <c r="A689" i="4"/>
  <c r="K689" i="4"/>
  <c r="B689" i="4"/>
  <c r="L689" i="4"/>
  <c r="C689" i="4"/>
  <c r="O689" i="4"/>
  <c r="A690" i="4"/>
  <c r="B690" i="4"/>
  <c r="C690" i="4"/>
  <c r="O690" i="4"/>
  <c r="A691" i="4"/>
  <c r="K691" i="4"/>
  <c r="B691" i="4"/>
  <c r="L691" i="4"/>
  <c r="C691" i="4"/>
  <c r="O691" i="4"/>
  <c r="A692" i="4"/>
  <c r="K692" i="4"/>
  <c r="B692" i="4"/>
  <c r="C692" i="4"/>
  <c r="O692" i="4"/>
  <c r="A693" i="4"/>
  <c r="K693" i="4"/>
  <c r="B693" i="4"/>
  <c r="L693" i="4"/>
  <c r="C693" i="4"/>
  <c r="O693" i="4"/>
  <c r="A694" i="4"/>
  <c r="B694" i="4"/>
  <c r="C694" i="4"/>
  <c r="O694" i="4"/>
  <c r="A695" i="4"/>
  <c r="K695" i="4"/>
  <c r="B695" i="4"/>
  <c r="L695" i="4"/>
  <c r="C695" i="4"/>
  <c r="O695" i="4"/>
  <c r="A696" i="4"/>
  <c r="K696" i="4"/>
  <c r="B696" i="4"/>
  <c r="C696" i="4"/>
  <c r="O696" i="4"/>
  <c r="A697" i="4"/>
  <c r="K697" i="4"/>
  <c r="B697" i="4"/>
  <c r="L697" i="4"/>
  <c r="C697" i="4"/>
  <c r="O697" i="4"/>
  <c r="A698" i="4"/>
  <c r="B698" i="4"/>
  <c r="C698" i="4"/>
  <c r="O698" i="4"/>
  <c r="A699" i="4"/>
  <c r="K699" i="4"/>
  <c r="B699" i="4"/>
  <c r="L699" i="4"/>
  <c r="C699" i="4"/>
  <c r="O699" i="4"/>
  <c r="A700" i="4"/>
  <c r="K700" i="4"/>
  <c r="B700" i="4"/>
  <c r="C700" i="4"/>
  <c r="O700" i="4"/>
  <c r="A701" i="4"/>
  <c r="K701" i="4"/>
  <c r="B701" i="4"/>
  <c r="L701" i="4"/>
  <c r="C701" i="4"/>
  <c r="O701" i="4"/>
  <c r="A702" i="4"/>
  <c r="B702" i="4"/>
  <c r="C702" i="4"/>
  <c r="O702" i="4"/>
  <c r="A703" i="4"/>
  <c r="K703" i="4"/>
  <c r="B703" i="4"/>
  <c r="L703" i="4"/>
  <c r="C703" i="4"/>
  <c r="O703" i="4"/>
  <c r="A704" i="4"/>
  <c r="K704" i="4"/>
  <c r="B704" i="4"/>
  <c r="C704" i="4"/>
  <c r="O704" i="4"/>
  <c r="A705" i="4"/>
  <c r="K705" i="4"/>
  <c r="B705" i="4"/>
  <c r="L705" i="4"/>
  <c r="C705" i="4"/>
  <c r="O705" i="4"/>
  <c r="A706" i="4"/>
  <c r="B706" i="4"/>
  <c r="C706" i="4"/>
  <c r="O706" i="4"/>
  <c r="A707" i="4"/>
  <c r="K707" i="4"/>
  <c r="B707" i="4"/>
  <c r="L707" i="4"/>
  <c r="C707" i="4"/>
  <c r="O707" i="4"/>
  <c r="A708" i="4"/>
  <c r="K708" i="4"/>
  <c r="B708" i="4"/>
  <c r="C708" i="4"/>
  <c r="O708" i="4"/>
  <c r="A709" i="4"/>
  <c r="K709" i="4"/>
  <c r="B709" i="4"/>
  <c r="L709" i="4"/>
  <c r="C709" i="4"/>
  <c r="O709" i="4"/>
  <c r="A710" i="4"/>
  <c r="B710" i="4"/>
  <c r="C710" i="4"/>
  <c r="O710" i="4"/>
  <c r="A711" i="4"/>
  <c r="K711" i="4"/>
  <c r="B711" i="4"/>
  <c r="L711" i="4"/>
  <c r="C711" i="4"/>
  <c r="O711" i="4"/>
  <c r="A712" i="4"/>
  <c r="K712" i="4"/>
  <c r="B712" i="4"/>
  <c r="C712" i="4"/>
  <c r="O712" i="4"/>
  <c r="A713" i="4"/>
  <c r="K713" i="4"/>
  <c r="B713" i="4"/>
  <c r="L713" i="4"/>
  <c r="C713" i="4"/>
  <c r="O713" i="4"/>
  <c r="A714" i="4"/>
  <c r="B714" i="4"/>
  <c r="C714" i="4"/>
  <c r="O714" i="4"/>
  <c r="A715" i="4"/>
  <c r="K715" i="4"/>
  <c r="B715" i="4"/>
  <c r="L715" i="4"/>
  <c r="C715" i="4"/>
  <c r="O715" i="4"/>
  <c r="A716" i="4"/>
  <c r="K716" i="4"/>
  <c r="B716" i="4"/>
  <c r="C716" i="4"/>
  <c r="O716" i="4"/>
  <c r="A717" i="4"/>
  <c r="K717" i="4"/>
  <c r="B717" i="4"/>
  <c r="L717" i="4"/>
  <c r="C717" i="4"/>
  <c r="O717" i="4"/>
  <c r="A718" i="4"/>
  <c r="B718" i="4"/>
  <c r="C718" i="4"/>
  <c r="O718" i="4"/>
  <c r="A719" i="4"/>
  <c r="K719" i="4"/>
  <c r="B719" i="4"/>
  <c r="L719" i="4"/>
  <c r="C719" i="4"/>
  <c r="O719" i="4"/>
  <c r="A720" i="4"/>
  <c r="K720" i="4"/>
  <c r="B720" i="4"/>
  <c r="C720" i="4"/>
  <c r="O720" i="4"/>
  <c r="A721" i="4"/>
  <c r="K721" i="4"/>
  <c r="B721" i="4"/>
  <c r="L721" i="4"/>
  <c r="C721" i="4"/>
  <c r="O721" i="4"/>
  <c r="A722" i="4"/>
  <c r="B722" i="4"/>
  <c r="C722" i="4"/>
  <c r="O722" i="4"/>
  <c r="A723" i="4"/>
  <c r="K723" i="4"/>
  <c r="B723" i="4"/>
  <c r="L723" i="4"/>
  <c r="C723" i="4"/>
  <c r="O723" i="4"/>
  <c r="A724" i="4"/>
  <c r="K724" i="4"/>
  <c r="B724" i="4"/>
  <c r="C724" i="4"/>
  <c r="O724" i="4"/>
  <c r="A725" i="4"/>
  <c r="K725" i="4"/>
  <c r="B725" i="4"/>
  <c r="L725" i="4"/>
  <c r="C725" i="4"/>
  <c r="O725" i="4"/>
  <c r="A726" i="4"/>
  <c r="B726" i="4"/>
  <c r="C726" i="4"/>
  <c r="O726" i="4"/>
  <c r="A727" i="4"/>
  <c r="K727" i="4"/>
  <c r="B727" i="4"/>
  <c r="L727" i="4"/>
  <c r="C727" i="4"/>
  <c r="O727" i="4"/>
  <c r="A728" i="4"/>
  <c r="K728" i="4"/>
  <c r="B728" i="4"/>
  <c r="C728" i="4"/>
  <c r="O728" i="4"/>
  <c r="A729" i="4"/>
  <c r="K729" i="4"/>
  <c r="B729" i="4"/>
  <c r="L729" i="4"/>
  <c r="C729" i="4"/>
  <c r="O729" i="4"/>
  <c r="A730" i="4"/>
  <c r="B730" i="4"/>
  <c r="C730" i="4"/>
  <c r="O730" i="4"/>
  <c r="A731" i="4"/>
  <c r="K731" i="4"/>
  <c r="B731" i="4"/>
  <c r="L731" i="4"/>
  <c r="C731" i="4"/>
  <c r="O731" i="4"/>
  <c r="A732" i="4"/>
  <c r="K732" i="4"/>
  <c r="B732" i="4"/>
  <c r="C732" i="4"/>
  <c r="O732" i="4"/>
  <c r="A733" i="4"/>
  <c r="K733" i="4"/>
  <c r="B733" i="4"/>
  <c r="L733" i="4"/>
  <c r="C733" i="4"/>
  <c r="O733" i="4"/>
  <c r="A734" i="4"/>
  <c r="B734" i="4"/>
  <c r="C734" i="4"/>
  <c r="O734" i="4"/>
  <c r="A735" i="4"/>
  <c r="K735" i="4"/>
  <c r="B735" i="4"/>
  <c r="L735" i="4"/>
  <c r="C735" i="4"/>
  <c r="O735" i="4"/>
  <c r="A736" i="4"/>
  <c r="K736" i="4"/>
  <c r="B736" i="4"/>
  <c r="C736" i="4"/>
  <c r="O736" i="4"/>
  <c r="A737" i="4"/>
  <c r="K737" i="4"/>
  <c r="B737" i="4"/>
  <c r="L737" i="4"/>
  <c r="C737" i="4"/>
  <c r="O737" i="4"/>
  <c r="A738" i="4"/>
  <c r="B738" i="4"/>
  <c r="C738" i="4"/>
  <c r="O738" i="4"/>
  <c r="A739" i="4"/>
  <c r="K739" i="4"/>
  <c r="B739" i="4"/>
  <c r="L739" i="4"/>
  <c r="C739" i="4"/>
  <c r="O739" i="4"/>
  <c r="A740" i="4"/>
  <c r="K740" i="4"/>
  <c r="B740" i="4"/>
  <c r="C740" i="4"/>
  <c r="O740" i="4"/>
  <c r="A741" i="4"/>
  <c r="K741" i="4"/>
  <c r="B741" i="4"/>
  <c r="L741" i="4"/>
  <c r="C741" i="4"/>
  <c r="O741" i="4"/>
  <c r="A742" i="4"/>
  <c r="B742" i="4"/>
  <c r="C742" i="4"/>
  <c r="O742" i="4"/>
  <c r="A743" i="4"/>
  <c r="K743" i="4"/>
  <c r="B743" i="4"/>
  <c r="L743" i="4"/>
  <c r="C743" i="4"/>
  <c r="O743" i="4"/>
  <c r="A744" i="4"/>
  <c r="K744" i="4"/>
  <c r="B744" i="4"/>
  <c r="C744" i="4"/>
  <c r="O744" i="4"/>
  <c r="A745" i="4"/>
  <c r="K745" i="4"/>
  <c r="B745" i="4"/>
  <c r="L745" i="4"/>
  <c r="C745" i="4"/>
  <c r="O745" i="4"/>
  <c r="A746" i="4"/>
  <c r="B746" i="4"/>
  <c r="C746" i="4"/>
  <c r="O746" i="4"/>
  <c r="A747" i="4"/>
  <c r="K747" i="4"/>
  <c r="B747" i="4"/>
  <c r="L747" i="4"/>
  <c r="C747" i="4"/>
  <c r="O747" i="4"/>
  <c r="A748" i="4"/>
  <c r="K748" i="4"/>
  <c r="B748" i="4"/>
  <c r="C748" i="4"/>
  <c r="O748" i="4"/>
  <c r="A749" i="4"/>
  <c r="K749" i="4"/>
  <c r="B749" i="4"/>
  <c r="L749" i="4"/>
  <c r="C749" i="4"/>
  <c r="O749" i="4"/>
  <c r="A750" i="4"/>
  <c r="B750" i="4"/>
  <c r="C750" i="4"/>
  <c r="O750" i="4"/>
  <c r="A751" i="4"/>
  <c r="K751" i="4"/>
  <c r="B751" i="4"/>
  <c r="L751" i="4"/>
  <c r="C751" i="4"/>
  <c r="O751" i="4"/>
  <c r="A752" i="4"/>
  <c r="K752" i="4"/>
  <c r="B752" i="4"/>
  <c r="C752" i="4"/>
  <c r="O752" i="4"/>
  <c r="A753" i="4"/>
  <c r="K753" i="4"/>
  <c r="B753" i="4"/>
  <c r="L753" i="4"/>
  <c r="C753" i="4"/>
  <c r="O753" i="4"/>
  <c r="A754" i="4"/>
  <c r="B754" i="4"/>
  <c r="C754" i="4"/>
  <c r="O754" i="4"/>
  <c r="A755" i="4"/>
  <c r="K755" i="4"/>
  <c r="B755" i="4"/>
  <c r="L755" i="4"/>
  <c r="C755" i="4"/>
  <c r="O755" i="4"/>
  <c r="A756" i="4"/>
  <c r="K756" i="4"/>
  <c r="B756" i="4"/>
  <c r="C756" i="4"/>
  <c r="O756" i="4"/>
  <c r="A757" i="4"/>
  <c r="K757" i="4"/>
  <c r="B757" i="4"/>
  <c r="L757" i="4"/>
  <c r="C757" i="4"/>
  <c r="O757" i="4"/>
  <c r="A758" i="4"/>
  <c r="B758" i="4"/>
  <c r="C758" i="4"/>
  <c r="O758" i="4"/>
  <c r="A759" i="4"/>
  <c r="K759" i="4"/>
  <c r="B759" i="4"/>
  <c r="L759" i="4"/>
  <c r="C759" i="4"/>
  <c r="O759" i="4"/>
  <c r="A760" i="4"/>
  <c r="K760" i="4"/>
  <c r="B760" i="4"/>
  <c r="C760" i="4"/>
  <c r="O760" i="4"/>
  <c r="A761" i="4"/>
  <c r="K761" i="4"/>
  <c r="B761" i="4"/>
  <c r="L761" i="4"/>
  <c r="C761" i="4"/>
  <c r="O761" i="4"/>
  <c r="A762" i="4"/>
  <c r="B762" i="4"/>
  <c r="C762" i="4"/>
  <c r="O762" i="4"/>
  <c r="A763" i="4"/>
  <c r="K763" i="4"/>
  <c r="B763" i="4"/>
  <c r="L763" i="4"/>
  <c r="C763" i="4"/>
  <c r="O763" i="4"/>
  <c r="A764" i="4"/>
  <c r="K764" i="4"/>
  <c r="B764" i="4"/>
  <c r="C764" i="4"/>
  <c r="O764" i="4"/>
  <c r="A765" i="4"/>
  <c r="K765" i="4"/>
  <c r="B765" i="4"/>
  <c r="L765" i="4"/>
  <c r="C765" i="4"/>
  <c r="O765" i="4"/>
  <c r="A766" i="4"/>
  <c r="B766" i="4"/>
  <c r="C766" i="4"/>
  <c r="O766" i="4"/>
  <c r="A767" i="4"/>
  <c r="K767" i="4"/>
  <c r="B767" i="4"/>
  <c r="L767" i="4"/>
  <c r="C767" i="4"/>
  <c r="O767" i="4"/>
  <c r="A768" i="4"/>
  <c r="K768" i="4"/>
  <c r="B768" i="4"/>
  <c r="C768" i="4"/>
  <c r="O768" i="4"/>
  <c r="A769" i="4"/>
  <c r="K769" i="4"/>
  <c r="B769" i="4"/>
  <c r="L769" i="4"/>
  <c r="C769" i="4"/>
  <c r="O769" i="4"/>
  <c r="A770" i="4"/>
  <c r="B770" i="4"/>
  <c r="C770" i="4"/>
  <c r="O770" i="4"/>
  <c r="A771" i="4"/>
  <c r="K771" i="4"/>
  <c r="B771" i="4"/>
  <c r="L771" i="4"/>
  <c r="C771" i="4"/>
  <c r="O771" i="4"/>
  <c r="A772" i="4"/>
  <c r="K772" i="4"/>
  <c r="B772" i="4"/>
  <c r="C772" i="4"/>
  <c r="O772" i="4"/>
  <c r="A773" i="4"/>
  <c r="K773" i="4"/>
  <c r="B773" i="4"/>
  <c r="L773" i="4"/>
  <c r="C773" i="4"/>
  <c r="O773" i="4"/>
  <c r="A774" i="4"/>
  <c r="B774" i="4"/>
  <c r="C774" i="4"/>
  <c r="O774" i="4"/>
  <c r="A775" i="4"/>
  <c r="K775" i="4"/>
  <c r="B775" i="4"/>
  <c r="L775" i="4"/>
  <c r="C775" i="4"/>
  <c r="O775" i="4"/>
  <c r="A776" i="4"/>
  <c r="K776" i="4"/>
  <c r="B776" i="4"/>
  <c r="C776" i="4"/>
  <c r="O776" i="4"/>
  <c r="A777" i="4"/>
  <c r="K777" i="4"/>
  <c r="B777" i="4"/>
  <c r="L777" i="4"/>
  <c r="C777" i="4"/>
  <c r="O777" i="4"/>
  <c r="A778" i="4"/>
  <c r="B778" i="4"/>
  <c r="C778" i="4"/>
  <c r="O778" i="4"/>
  <c r="A779" i="4"/>
  <c r="K779" i="4"/>
  <c r="B779" i="4"/>
  <c r="L779" i="4"/>
  <c r="C779" i="4"/>
  <c r="O779" i="4"/>
  <c r="A780" i="4"/>
  <c r="K780" i="4"/>
  <c r="B780" i="4"/>
  <c r="C780" i="4"/>
  <c r="O780" i="4"/>
  <c r="A781" i="4"/>
  <c r="K781" i="4"/>
  <c r="B781" i="4"/>
  <c r="L781" i="4"/>
  <c r="C781" i="4"/>
  <c r="O781" i="4"/>
  <c r="A782" i="4"/>
  <c r="B782" i="4"/>
  <c r="C782" i="4"/>
  <c r="O782" i="4"/>
  <c r="A783" i="4"/>
  <c r="K783" i="4"/>
  <c r="B783" i="4"/>
  <c r="L783" i="4"/>
  <c r="C783" i="4"/>
  <c r="O783" i="4"/>
  <c r="A784" i="4"/>
  <c r="K784" i="4"/>
  <c r="B784" i="4"/>
  <c r="C784" i="4"/>
  <c r="O784" i="4"/>
  <c r="A785" i="4"/>
  <c r="K785" i="4"/>
  <c r="B785" i="4"/>
  <c r="L785" i="4"/>
  <c r="C785" i="4"/>
  <c r="O785" i="4"/>
  <c r="A786" i="4"/>
  <c r="B786" i="4"/>
  <c r="C786" i="4"/>
  <c r="O786" i="4"/>
  <c r="A787" i="4"/>
  <c r="K787" i="4"/>
  <c r="B787" i="4"/>
  <c r="L787" i="4"/>
  <c r="C787" i="4"/>
  <c r="O787" i="4"/>
  <c r="A788" i="4"/>
  <c r="K788" i="4"/>
  <c r="B788" i="4"/>
  <c r="C788" i="4"/>
  <c r="O788" i="4"/>
  <c r="A789" i="4"/>
  <c r="K789" i="4"/>
  <c r="B789" i="4"/>
  <c r="L789" i="4"/>
  <c r="C789" i="4"/>
  <c r="O789" i="4"/>
  <c r="A790" i="4"/>
  <c r="B790" i="4"/>
  <c r="C790" i="4"/>
  <c r="O790" i="4"/>
  <c r="A791" i="4"/>
  <c r="K791" i="4"/>
  <c r="B791" i="4"/>
  <c r="L791" i="4"/>
  <c r="C791" i="4"/>
  <c r="O791" i="4"/>
  <c r="A792" i="4"/>
  <c r="K792" i="4"/>
  <c r="B792" i="4"/>
  <c r="C792" i="4"/>
  <c r="O792" i="4"/>
  <c r="A793" i="4"/>
  <c r="K793" i="4"/>
  <c r="B793" i="4"/>
  <c r="L793" i="4"/>
  <c r="C793" i="4"/>
  <c r="O793" i="4"/>
  <c r="A794" i="4"/>
  <c r="B794" i="4"/>
  <c r="C794" i="4"/>
  <c r="O794" i="4"/>
  <c r="A795" i="4"/>
  <c r="K795" i="4"/>
  <c r="B795" i="4"/>
  <c r="L795" i="4"/>
  <c r="C795" i="4"/>
  <c r="O795" i="4"/>
  <c r="A796" i="4"/>
  <c r="K796" i="4"/>
  <c r="B796" i="4"/>
  <c r="C796" i="4"/>
  <c r="O796" i="4"/>
  <c r="A797" i="4"/>
  <c r="K797" i="4"/>
  <c r="B797" i="4"/>
  <c r="L797" i="4"/>
  <c r="C797" i="4"/>
  <c r="O797" i="4"/>
  <c r="A798" i="4"/>
  <c r="B798" i="4"/>
  <c r="C798" i="4"/>
  <c r="O798" i="4"/>
  <c r="A799" i="4"/>
  <c r="K799" i="4"/>
  <c r="B799" i="4"/>
  <c r="L799" i="4"/>
  <c r="C799" i="4"/>
  <c r="O799" i="4"/>
  <c r="A800" i="4"/>
  <c r="K800" i="4"/>
  <c r="B800" i="4"/>
  <c r="C800" i="4"/>
  <c r="O800" i="4"/>
  <c r="A801" i="4"/>
  <c r="K801" i="4"/>
  <c r="B801" i="4"/>
  <c r="L801" i="4"/>
  <c r="C801" i="4"/>
  <c r="O801" i="4"/>
  <c r="A802" i="4"/>
  <c r="B802" i="4"/>
  <c r="C802" i="4"/>
  <c r="O802" i="4"/>
  <c r="A803" i="4"/>
  <c r="K803" i="4"/>
  <c r="B803" i="4"/>
  <c r="L803" i="4"/>
  <c r="C803" i="4"/>
  <c r="O803" i="4"/>
  <c r="A804" i="4"/>
  <c r="K804" i="4"/>
  <c r="B804" i="4"/>
  <c r="C804" i="4"/>
  <c r="O804" i="4"/>
  <c r="A805" i="4"/>
  <c r="K805" i="4"/>
  <c r="B805" i="4"/>
  <c r="L805" i="4"/>
  <c r="C805" i="4"/>
  <c r="O805" i="4"/>
  <c r="A806" i="4"/>
  <c r="B806" i="4"/>
  <c r="C806" i="4"/>
  <c r="O806" i="4"/>
  <c r="A807" i="4"/>
  <c r="K807" i="4"/>
  <c r="B807" i="4"/>
  <c r="L807" i="4"/>
  <c r="C807" i="4"/>
  <c r="O807" i="4"/>
  <c r="A808" i="4"/>
  <c r="K808" i="4"/>
  <c r="B808" i="4"/>
  <c r="C808" i="4"/>
  <c r="O808" i="4"/>
  <c r="A809" i="4"/>
  <c r="K809" i="4"/>
  <c r="B809" i="4"/>
  <c r="L809" i="4"/>
  <c r="C809" i="4"/>
  <c r="O809" i="4"/>
  <c r="A810" i="4"/>
  <c r="B810" i="4"/>
  <c r="C810" i="4"/>
  <c r="O810" i="4"/>
  <c r="A811" i="4"/>
  <c r="K811" i="4"/>
  <c r="B811" i="4"/>
  <c r="L811" i="4"/>
  <c r="C811" i="4"/>
  <c r="O811" i="4"/>
  <c r="A812" i="4"/>
  <c r="K812" i="4"/>
  <c r="B812" i="4"/>
  <c r="C812" i="4"/>
  <c r="O812" i="4"/>
  <c r="A813" i="4"/>
  <c r="K813" i="4"/>
  <c r="B813" i="4"/>
  <c r="L813" i="4"/>
  <c r="C813" i="4"/>
  <c r="O813" i="4"/>
  <c r="A814" i="4"/>
  <c r="B814" i="4"/>
  <c r="C814" i="4"/>
  <c r="O814" i="4"/>
  <c r="A815" i="4"/>
  <c r="K815" i="4"/>
  <c r="B815" i="4"/>
  <c r="L815" i="4"/>
  <c r="C815" i="4"/>
  <c r="O815" i="4"/>
  <c r="A816" i="4"/>
  <c r="K816" i="4"/>
  <c r="B816" i="4"/>
  <c r="C816" i="4"/>
  <c r="O816" i="4"/>
  <c r="A817" i="4"/>
  <c r="K817" i="4"/>
  <c r="B817" i="4"/>
  <c r="L817" i="4"/>
  <c r="C817" i="4"/>
  <c r="O817" i="4"/>
  <c r="A818" i="4"/>
  <c r="B818" i="4"/>
  <c r="C818" i="4"/>
  <c r="O818" i="4"/>
  <c r="A819" i="4"/>
  <c r="K819" i="4"/>
  <c r="B819" i="4"/>
  <c r="L819" i="4"/>
  <c r="C819" i="4"/>
  <c r="O819" i="4"/>
  <c r="A820" i="4"/>
  <c r="K820" i="4"/>
  <c r="B820" i="4"/>
  <c r="C820" i="4"/>
  <c r="O820" i="4"/>
  <c r="A821" i="4"/>
  <c r="K821" i="4"/>
  <c r="B821" i="4"/>
  <c r="L821" i="4"/>
  <c r="C821" i="4"/>
  <c r="O821" i="4"/>
  <c r="A822" i="4"/>
  <c r="B822" i="4"/>
  <c r="C822" i="4"/>
  <c r="O822" i="4"/>
  <c r="A823" i="4"/>
  <c r="K823" i="4"/>
  <c r="B823" i="4"/>
  <c r="L823" i="4"/>
  <c r="C823" i="4"/>
  <c r="O823" i="4"/>
  <c r="A824" i="4"/>
  <c r="K824" i="4"/>
  <c r="B824" i="4"/>
  <c r="C824" i="4"/>
  <c r="O824" i="4"/>
  <c r="A825" i="4"/>
  <c r="K825" i="4"/>
  <c r="B825" i="4"/>
  <c r="L825" i="4"/>
  <c r="C825" i="4"/>
  <c r="O825" i="4"/>
  <c r="A826" i="4"/>
  <c r="B826" i="4"/>
  <c r="C826" i="4"/>
  <c r="O826" i="4"/>
  <c r="A827" i="4"/>
  <c r="K827" i="4"/>
  <c r="B827" i="4"/>
  <c r="L827" i="4"/>
  <c r="C827" i="4"/>
  <c r="O827" i="4"/>
  <c r="A828" i="4"/>
  <c r="K828" i="4"/>
  <c r="B828" i="4"/>
  <c r="C828" i="4"/>
  <c r="O828" i="4"/>
  <c r="A829" i="4"/>
  <c r="K829" i="4"/>
  <c r="B829" i="4"/>
  <c r="L829" i="4"/>
  <c r="C829" i="4"/>
  <c r="O829" i="4"/>
  <c r="A830" i="4"/>
  <c r="B830" i="4"/>
  <c r="C830" i="4"/>
  <c r="O830" i="4"/>
  <c r="A831" i="4"/>
  <c r="K831" i="4"/>
  <c r="B831" i="4"/>
  <c r="L831" i="4"/>
  <c r="C831" i="4"/>
  <c r="O831" i="4"/>
  <c r="A832" i="4"/>
  <c r="K832" i="4"/>
  <c r="B832" i="4"/>
  <c r="C832" i="4"/>
  <c r="O832" i="4"/>
  <c r="A833" i="4"/>
  <c r="K833" i="4"/>
  <c r="B833" i="4"/>
  <c r="L833" i="4"/>
  <c r="C833" i="4"/>
  <c r="O833" i="4"/>
  <c r="A834" i="4"/>
  <c r="B834" i="4"/>
  <c r="C834" i="4"/>
  <c r="O834" i="4"/>
  <c r="A835" i="4"/>
  <c r="K835" i="4"/>
  <c r="B835" i="4"/>
  <c r="L835" i="4"/>
  <c r="C835" i="4"/>
  <c r="O835" i="4"/>
  <c r="A836" i="4"/>
  <c r="K836" i="4"/>
  <c r="B836" i="4"/>
  <c r="C836" i="4"/>
  <c r="O836" i="4"/>
  <c r="A837" i="4"/>
  <c r="K837" i="4"/>
  <c r="B837" i="4"/>
  <c r="L837" i="4"/>
  <c r="C837" i="4"/>
  <c r="O837" i="4"/>
  <c r="A838" i="4"/>
  <c r="B838" i="4"/>
  <c r="C838" i="4"/>
  <c r="O838" i="4"/>
  <c r="A839" i="4"/>
  <c r="K839" i="4"/>
  <c r="B839" i="4"/>
  <c r="L839" i="4"/>
  <c r="C839" i="4"/>
  <c r="O839" i="4"/>
  <c r="A840" i="4"/>
  <c r="K840" i="4"/>
  <c r="B840" i="4"/>
  <c r="C840" i="4"/>
  <c r="O840" i="4"/>
  <c r="A841" i="4"/>
  <c r="K841" i="4"/>
  <c r="B841" i="4"/>
  <c r="L841" i="4"/>
  <c r="C841" i="4"/>
  <c r="O841" i="4"/>
  <c r="A842" i="4"/>
  <c r="B842" i="4"/>
  <c r="C842" i="4"/>
  <c r="O842" i="4"/>
  <c r="A843" i="4"/>
  <c r="K843" i="4"/>
  <c r="B843" i="4"/>
  <c r="L843" i="4"/>
  <c r="C843" i="4"/>
  <c r="O843" i="4"/>
  <c r="A844" i="4"/>
  <c r="K844" i="4"/>
  <c r="B844" i="4"/>
  <c r="C844" i="4"/>
  <c r="O844" i="4"/>
  <c r="A845" i="4"/>
  <c r="K845" i="4"/>
  <c r="B845" i="4"/>
  <c r="L845" i="4"/>
  <c r="C845" i="4"/>
  <c r="O845" i="4"/>
  <c r="A846" i="4"/>
  <c r="B846" i="4"/>
  <c r="C846" i="4"/>
  <c r="O846" i="4"/>
  <c r="A847" i="4"/>
  <c r="K847" i="4"/>
  <c r="B847" i="4"/>
  <c r="L847" i="4"/>
  <c r="C847" i="4"/>
  <c r="O847" i="4"/>
  <c r="A848" i="4"/>
  <c r="K848" i="4"/>
  <c r="B848" i="4"/>
  <c r="C848" i="4"/>
  <c r="O848" i="4"/>
  <c r="A849" i="4"/>
  <c r="K849" i="4"/>
  <c r="B849" i="4"/>
  <c r="L849" i="4"/>
  <c r="C849" i="4"/>
  <c r="O849" i="4"/>
  <c r="A850" i="4"/>
  <c r="B850" i="4"/>
  <c r="C850" i="4"/>
  <c r="O850" i="4"/>
  <c r="A851" i="4"/>
  <c r="K851" i="4"/>
  <c r="B851" i="4"/>
  <c r="L851" i="4"/>
  <c r="C851" i="4"/>
  <c r="O851" i="4"/>
  <c r="A852" i="4"/>
  <c r="K852" i="4"/>
  <c r="B852" i="4"/>
  <c r="C852" i="4"/>
  <c r="O852" i="4"/>
  <c r="A853" i="4"/>
  <c r="K853" i="4"/>
  <c r="B853" i="4"/>
  <c r="L853" i="4"/>
  <c r="C853" i="4"/>
  <c r="O853" i="4"/>
  <c r="A854" i="4"/>
  <c r="B854" i="4"/>
  <c r="C854" i="4"/>
  <c r="O854" i="4"/>
  <c r="A855" i="4"/>
  <c r="K855" i="4"/>
  <c r="B855" i="4"/>
  <c r="L855" i="4"/>
  <c r="C855" i="4"/>
  <c r="O855" i="4"/>
  <c r="A856" i="4"/>
  <c r="K856" i="4"/>
  <c r="B856" i="4"/>
  <c r="C856" i="4"/>
  <c r="O856" i="4"/>
  <c r="A857" i="4"/>
  <c r="K857" i="4"/>
  <c r="B857" i="4"/>
  <c r="L857" i="4"/>
  <c r="C857" i="4"/>
  <c r="O857" i="4"/>
  <c r="A858" i="4"/>
  <c r="B858" i="4"/>
  <c r="C858" i="4"/>
  <c r="O858" i="4"/>
  <c r="A859" i="4"/>
  <c r="K859" i="4"/>
  <c r="B859" i="4"/>
  <c r="L859" i="4"/>
  <c r="C859" i="4"/>
  <c r="O859" i="4"/>
  <c r="A860" i="4"/>
  <c r="K860" i="4"/>
  <c r="B860" i="4"/>
  <c r="C860" i="4"/>
  <c r="O860" i="4"/>
  <c r="A861" i="4"/>
  <c r="K861" i="4"/>
  <c r="B861" i="4"/>
  <c r="L861" i="4"/>
  <c r="C861" i="4"/>
  <c r="O861" i="4"/>
  <c r="A862" i="4"/>
  <c r="B862" i="4"/>
  <c r="C862" i="4"/>
  <c r="O862" i="4"/>
  <c r="A863" i="4"/>
  <c r="K863" i="4"/>
  <c r="B863" i="4"/>
  <c r="L863" i="4"/>
  <c r="C863" i="4"/>
  <c r="O863" i="4"/>
  <c r="A864" i="4"/>
  <c r="K864" i="4"/>
  <c r="B864" i="4"/>
  <c r="C864" i="4"/>
  <c r="O864" i="4"/>
  <c r="A865" i="4"/>
  <c r="K865" i="4"/>
  <c r="B865" i="4"/>
  <c r="L865" i="4"/>
  <c r="C865" i="4"/>
  <c r="O865" i="4"/>
  <c r="A866" i="4"/>
  <c r="B866" i="4"/>
  <c r="C866" i="4"/>
  <c r="O866" i="4"/>
  <c r="A867" i="4"/>
  <c r="K867" i="4"/>
  <c r="B867" i="4"/>
  <c r="L867" i="4"/>
  <c r="C867" i="4"/>
  <c r="O867" i="4"/>
  <c r="A868" i="4"/>
  <c r="K868" i="4"/>
  <c r="B868" i="4"/>
  <c r="C868" i="4"/>
  <c r="O868" i="4"/>
  <c r="A869" i="4"/>
  <c r="K869" i="4"/>
  <c r="B869" i="4"/>
  <c r="L869" i="4"/>
  <c r="C869" i="4"/>
  <c r="O869" i="4"/>
  <c r="A870" i="4"/>
  <c r="B870" i="4"/>
  <c r="C870" i="4"/>
  <c r="O870" i="4"/>
  <c r="A871" i="4"/>
  <c r="K871" i="4"/>
  <c r="B871" i="4"/>
  <c r="L871" i="4"/>
  <c r="C871" i="4"/>
  <c r="O871" i="4"/>
  <c r="A872" i="4"/>
  <c r="K872" i="4"/>
  <c r="B872" i="4"/>
  <c r="C872" i="4"/>
  <c r="O872" i="4"/>
  <c r="A873" i="4"/>
  <c r="K873" i="4"/>
  <c r="B873" i="4"/>
  <c r="L873" i="4"/>
  <c r="C873" i="4"/>
  <c r="O873" i="4"/>
  <c r="A874" i="4"/>
  <c r="B874" i="4"/>
  <c r="C874" i="4"/>
  <c r="O874" i="4"/>
  <c r="A875" i="4"/>
  <c r="K875" i="4"/>
  <c r="B875" i="4"/>
  <c r="L875" i="4"/>
  <c r="C875" i="4"/>
  <c r="O875" i="4"/>
  <c r="A876" i="4"/>
  <c r="K876" i="4"/>
  <c r="B876" i="4"/>
  <c r="C876" i="4"/>
  <c r="O876" i="4"/>
  <c r="A877" i="4"/>
  <c r="K877" i="4"/>
  <c r="B877" i="4"/>
  <c r="L877" i="4"/>
  <c r="C877" i="4"/>
  <c r="O877" i="4"/>
  <c r="A878" i="4"/>
  <c r="B878" i="4"/>
  <c r="C878" i="4"/>
  <c r="O878" i="4"/>
  <c r="A879" i="4"/>
  <c r="K879" i="4"/>
  <c r="B879" i="4"/>
  <c r="L879" i="4"/>
  <c r="C879" i="4"/>
  <c r="O879" i="4"/>
  <c r="A880" i="4"/>
  <c r="K880" i="4"/>
  <c r="B880" i="4"/>
  <c r="C880" i="4"/>
  <c r="O880" i="4"/>
  <c r="A881" i="4"/>
  <c r="K881" i="4"/>
  <c r="B881" i="4"/>
  <c r="L881" i="4"/>
  <c r="C881" i="4"/>
  <c r="O881" i="4"/>
  <c r="A882" i="4"/>
  <c r="B882" i="4"/>
  <c r="C882" i="4"/>
  <c r="O882" i="4"/>
  <c r="A883" i="4"/>
  <c r="K883" i="4"/>
  <c r="B883" i="4"/>
  <c r="L883" i="4"/>
  <c r="C883" i="4"/>
  <c r="O883" i="4"/>
  <c r="A884" i="4"/>
  <c r="B884" i="4"/>
  <c r="C884" i="4"/>
  <c r="O884" i="4"/>
  <c r="A885" i="4"/>
  <c r="K885" i="4"/>
  <c r="B885" i="4"/>
  <c r="L885" i="4"/>
  <c r="C885" i="4"/>
  <c r="O885" i="4"/>
  <c r="A886" i="4"/>
  <c r="K886" i="4"/>
  <c r="B886" i="4"/>
  <c r="C886" i="4"/>
  <c r="O886" i="4"/>
  <c r="A887" i="4"/>
  <c r="K887" i="4"/>
  <c r="B887" i="4"/>
  <c r="L887" i="4"/>
  <c r="C887" i="4"/>
  <c r="O887" i="4"/>
  <c r="A888" i="4"/>
  <c r="B888" i="4"/>
  <c r="C888" i="4"/>
  <c r="O888" i="4"/>
  <c r="A889" i="4"/>
  <c r="K889" i="4"/>
  <c r="B889" i="4"/>
  <c r="L889" i="4"/>
  <c r="C889" i="4"/>
  <c r="O889" i="4"/>
  <c r="A890" i="4"/>
  <c r="K890" i="4"/>
  <c r="B890" i="4"/>
  <c r="C890" i="4"/>
  <c r="O890" i="4"/>
  <c r="A891" i="4"/>
  <c r="K891" i="4"/>
  <c r="B891" i="4"/>
  <c r="L891" i="4"/>
  <c r="C891" i="4"/>
  <c r="O891" i="4"/>
  <c r="A892" i="4"/>
  <c r="B892" i="4"/>
  <c r="C892" i="4"/>
  <c r="O892" i="4"/>
  <c r="A893" i="4"/>
  <c r="K893" i="4"/>
  <c r="B893" i="4"/>
  <c r="L893" i="4"/>
  <c r="C893" i="4"/>
  <c r="O893" i="4"/>
  <c r="A894" i="4"/>
  <c r="K894" i="4"/>
  <c r="B894" i="4"/>
  <c r="C894" i="4"/>
  <c r="O894" i="4"/>
  <c r="A895" i="4"/>
  <c r="K895" i="4"/>
  <c r="B895" i="4"/>
  <c r="L895" i="4"/>
  <c r="C895" i="4"/>
  <c r="O895" i="4"/>
  <c r="A896" i="4"/>
  <c r="B896" i="4"/>
  <c r="C896" i="4"/>
  <c r="O896" i="4"/>
  <c r="A897" i="4"/>
  <c r="K897" i="4"/>
  <c r="B897" i="4"/>
  <c r="L897" i="4"/>
  <c r="C897" i="4"/>
  <c r="O897" i="4"/>
  <c r="A898" i="4"/>
  <c r="K898" i="4"/>
  <c r="B898" i="4"/>
  <c r="C898" i="4"/>
  <c r="O898" i="4"/>
  <c r="A899" i="4"/>
  <c r="K899" i="4"/>
  <c r="B899" i="4"/>
  <c r="L899" i="4"/>
  <c r="C899" i="4"/>
  <c r="O899" i="4"/>
  <c r="A900" i="4"/>
  <c r="B900" i="4"/>
  <c r="C900" i="4"/>
  <c r="O900" i="4"/>
  <c r="A901" i="4"/>
  <c r="K901" i="4"/>
  <c r="B901" i="4"/>
  <c r="L901" i="4"/>
  <c r="C901" i="4"/>
  <c r="O901" i="4"/>
  <c r="A902" i="4"/>
  <c r="K902" i="4"/>
  <c r="B902" i="4"/>
  <c r="C902" i="4"/>
  <c r="O902" i="4"/>
  <c r="A903" i="4"/>
  <c r="K903" i="4"/>
  <c r="B903" i="4"/>
  <c r="L903" i="4"/>
  <c r="C903" i="4"/>
  <c r="O903" i="4"/>
  <c r="A904" i="4"/>
  <c r="B904" i="4"/>
  <c r="C904" i="4"/>
  <c r="O904" i="4"/>
  <c r="A905" i="4"/>
  <c r="K905" i="4"/>
  <c r="B905" i="4"/>
  <c r="L905" i="4"/>
  <c r="C905" i="4"/>
  <c r="O905" i="4"/>
  <c r="A906" i="4"/>
  <c r="K906" i="4"/>
  <c r="B906" i="4"/>
  <c r="C906" i="4"/>
  <c r="O906" i="4"/>
  <c r="A907" i="4"/>
  <c r="K907" i="4"/>
  <c r="B907" i="4"/>
  <c r="L907" i="4"/>
  <c r="C907" i="4"/>
  <c r="O907" i="4"/>
  <c r="A908" i="4"/>
  <c r="B908" i="4"/>
  <c r="C908" i="4"/>
  <c r="O908" i="4"/>
  <c r="A909" i="4"/>
  <c r="K909" i="4"/>
  <c r="B909" i="4"/>
  <c r="L909" i="4"/>
  <c r="C909" i="4"/>
  <c r="O909" i="4"/>
  <c r="A910" i="4"/>
  <c r="K910" i="4"/>
  <c r="B910" i="4"/>
  <c r="C910" i="4"/>
  <c r="O910" i="4"/>
  <c r="A911" i="4"/>
  <c r="K911" i="4"/>
  <c r="B911" i="4"/>
  <c r="L911" i="4"/>
  <c r="C911" i="4"/>
  <c r="O911" i="4"/>
  <c r="A912" i="4"/>
  <c r="B912" i="4"/>
  <c r="C912" i="4"/>
  <c r="O912" i="4"/>
  <c r="A913" i="4"/>
  <c r="K913" i="4"/>
  <c r="B913" i="4"/>
  <c r="L913" i="4"/>
  <c r="C913" i="4"/>
  <c r="O913" i="4"/>
  <c r="A914" i="4"/>
  <c r="K914" i="4"/>
  <c r="B914" i="4"/>
  <c r="C914" i="4"/>
  <c r="O914" i="4"/>
  <c r="A915" i="4"/>
  <c r="K915" i="4"/>
  <c r="B915" i="4"/>
  <c r="L915" i="4"/>
  <c r="C915" i="4"/>
  <c r="O915" i="4"/>
  <c r="A916" i="4"/>
  <c r="B916" i="4"/>
  <c r="C916" i="4"/>
  <c r="O916" i="4"/>
  <c r="A917" i="4"/>
  <c r="K917" i="4"/>
  <c r="B917" i="4"/>
  <c r="L917" i="4"/>
  <c r="C917" i="4"/>
  <c r="O917" i="4"/>
  <c r="A918" i="4"/>
  <c r="K918" i="4"/>
  <c r="B918" i="4"/>
  <c r="C918" i="4"/>
  <c r="O918" i="4"/>
  <c r="A919" i="4"/>
  <c r="K919" i="4"/>
  <c r="B919" i="4"/>
  <c r="L919" i="4"/>
  <c r="C919" i="4"/>
  <c r="O919" i="4"/>
  <c r="A920" i="4"/>
  <c r="B920" i="4"/>
  <c r="C920" i="4"/>
  <c r="O920" i="4"/>
  <c r="A921" i="4"/>
  <c r="K921" i="4"/>
  <c r="B921" i="4"/>
  <c r="L921" i="4"/>
  <c r="C921" i="4"/>
  <c r="O921" i="4"/>
  <c r="A922" i="4"/>
  <c r="B922" i="4"/>
  <c r="L922" i="4"/>
  <c r="C922" i="4"/>
  <c r="M922" i="4"/>
  <c r="O922" i="4"/>
  <c r="A923" i="4"/>
  <c r="K923" i="4"/>
  <c r="B923" i="4"/>
  <c r="L923" i="4"/>
  <c r="C923" i="4"/>
  <c r="M923" i="4"/>
  <c r="O923" i="4"/>
  <c r="A924" i="4"/>
  <c r="K924" i="4"/>
  <c r="B924" i="4"/>
  <c r="C924" i="4"/>
  <c r="O924" i="4"/>
  <c r="A925" i="4"/>
  <c r="K925" i="4"/>
  <c r="B925" i="4"/>
  <c r="L925" i="4"/>
  <c r="C925" i="4"/>
  <c r="M925" i="4"/>
  <c r="O925" i="4"/>
  <c r="A926" i="4"/>
  <c r="B926" i="4"/>
  <c r="C926" i="4"/>
  <c r="M926" i="4"/>
  <c r="O926" i="4"/>
  <c r="A927" i="4"/>
  <c r="K927" i="4"/>
  <c r="B927" i="4"/>
  <c r="L927" i="4"/>
  <c r="C927" i="4"/>
  <c r="M927" i="4"/>
  <c r="O927" i="4"/>
  <c r="A928" i="4"/>
  <c r="K928" i="4"/>
  <c r="B928" i="4"/>
  <c r="C928" i="4"/>
  <c r="O928" i="4"/>
  <c r="A929" i="4"/>
  <c r="K929" i="4"/>
  <c r="B929" i="4"/>
  <c r="L929" i="4"/>
  <c r="C929" i="4"/>
  <c r="M929" i="4"/>
  <c r="O929" i="4"/>
  <c r="A930" i="4"/>
  <c r="B930" i="4"/>
  <c r="C930" i="4"/>
  <c r="O930" i="4"/>
  <c r="A931" i="4"/>
  <c r="K931" i="4"/>
  <c r="B931" i="4"/>
  <c r="C931" i="4"/>
  <c r="M931" i="4"/>
  <c r="O931" i="4"/>
  <c r="A932" i="4"/>
  <c r="K932" i="4"/>
  <c r="B932" i="4"/>
  <c r="C932" i="4"/>
  <c r="O932" i="4"/>
  <c r="A933" i="4"/>
  <c r="K933" i="4"/>
  <c r="B933" i="4"/>
  <c r="L933" i="4"/>
  <c r="C933" i="4"/>
  <c r="M933" i="4"/>
  <c r="O933" i="4"/>
  <c r="A934" i="4"/>
  <c r="B934" i="4"/>
  <c r="C934" i="4"/>
  <c r="M934" i="4"/>
  <c r="O934" i="4"/>
  <c r="A935" i="4"/>
  <c r="K935" i="4"/>
  <c r="B935" i="4"/>
  <c r="L935" i="4"/>
  <c r="C935" i="4"/>
  <c r="M935" i="4"/>
  <c r="O935" i="4"/>
  <c r="A936" i="4"/>
  <c r="B936" i="4"/>
  <c r="C936" i="4"/>
  <c r="O936" i="4"/>
  <c r="A937" i="4"/>
  <c r="K937" i="4"/>
  <c r="B937" i="4"/>
  <c r="L937" i="4"/>
  <c r="C937" i="4"/>
  <c r="M937" i="4"/>
  <c r="O937" i="4"/>
  <c r="A938" i="4"/>
  <c r="K938" i="4"/>
  <c r="B938" i="4"/>
  <c r="C938" i="4"/>
  <c r="M938" i="4"/>
  <c r="O938" i="4"/>
  <c r="A939" i="4"/>
  <c r="K939" i="4"/>
  <c r="B939" i="4"/>
  <c r="L939" i="4"/>
  <c r="C939" i="4"/>
  <c r="O939" i="4"/>
  <c r="A940" i="4"/>
  <c r="K940" i="4"/>
  <c r="B940" i="4"/>
  <c r="C940" i="4"/>
  <c r="O940" i="4"/>
  <c r="A941" i="4"/>
  <c r="K941" i="4"/>
  <c r="B941" i="4"/>
  <c r="C941" i="4"/>
  <c r="M941" i="4"/>
  <c r="O941" i="4"/>
  <c r="A942" i="4"/>
  <c r="B942" i="4"/>
  <c r="C942" i="4"/>
  <c r="M942" i="4"/>
  <c r="O942" i="4"/>
  <c r="A943" i="4"/>
  <c r="K943" i="4"/>
  <c r="B943" i="4"/>
  <c r="L943" i="4"/>
  <c r="C943" i="4"/>
  <c r="M943" i="4"/>
  <c r="O943" i="4"/>
  <c r="A944" i="4"/>
  <c r="B944" i="4"/>
  <c r="C944" i="4"/>
  <c r="O944" i="4"/>
  <c r="A945" i="4"/>
  <c r="K945" i="4"/>
  <c r="B945" i="4"/>
  <c r="L945" i="4"/>
  <c r="C945" i="4"/>
  <c r="M945" i="4"/>
  <c r="O945" i="4"/>
  <c r="A946" i="4"/>
  <c r="B946" i="4"/>
  <c r="C946" i="4"/>
  <c r="M946" i="4"/>
  <c r="O946" i="4"/>
  <c r="A947" i="4"/>
  <c r="K947" i="4"/>
  <c r="B947" i="4"/>
  <c r="C947" i="4"/>
  <c r="M947" i="4"/>
  <c r="O947" i="4"/>
  <c r="A948" i="4"/>
  <c r="K948" i="4"/>
  <c r="B948" i="4"/>
  <c r="C948" i="4"/>
  <c r="O948" i="4"/>
  <c r="A949" i="4"/>
  <c r="K949" i="4"/>
  <c r="B949" i="4"/>
  <c r="L949" i="4"/>
  <c r="C949" i="4"/>
  <c r="M949" i="4"/>
  <c r="O949" i="4"/>
  <c r="A950" i="4"/>
  <c r="K950" i="4"/>
  <c r="B950" i="4"/>
  <c r="C950" i="4"/>
  <c r="M950" i="4"/>
  <c r="O950" i="4"/>
  <c r="A951" i="4"/>
  <c r="K951" i="4"/>
  <c r="B951" i="4"/>
  <c r="L951" i="4"/>
  <c r="C951" i="4"/>
  <c r="M951" i="4"/>
  <c r="O951" i="4"/>
  <c r="A952" i="4"/>
  <c r="B952" i="4"/>
  <c r="C952" i="4"/>
  <c r="O952" i="4"/>
  <c r="A953" i="4"/>
  <c r="K953" i="4"/>
  <c r="B953" i="4"/>
  <c r="L953" i="4"/>
  <c r="C953" i="4"/>
  <c r="M953" i="4"/>
  <c r="O953" i="4"/>
  <c r="A954" i="4"/>
  <c r="B954" i="4"/>
  <c r="C954" i="4"/>
  <c r="M954" i="4"/>
  <c r="O954" i="4"/>
  <c r="A955" i="4"/>
  <c r="K955" i="4"/>
  <c r="B955" i="4"/>
  <c r="C955" i="4"/>
  <c r="O955" i="4"/>
  <c r="A956" i="4"/>
  <c r="K956" i="4"/>
  <c r="B956" i="4"/>
  <c r="C956" i="4"/>
  <c r="O956" i="4"/>
  <c r="A957" i="4"/>
  <c r="K957" i="4"/>
  <c r="B957" i="4"/>
  <c r="L957" i="4"/>
  <c r="C957" i="4"/>
  <c r="M957" i="4"/>
  <c r="O957" i="4"/>
  <c r="A958" i="4"/>
  <c r="K958" i="4"/>
  <c r="B958" i="4"/>
  <c r="C958" i="4"/>
  <c r="M958" i="4"/>
  <c r="O958" i="4"/>
  <c r="A959" i="4"/>
  <c r="K959" i="4"/>
  <c r="B959" i="4"/>
  <c r="L959" i="4"/>
  <c r="C959" i="4"/>
  <c r="M959" i="4"/>
  <c r="O959" i="4"/>
  <c r="A960" i="4"/>
  <c r="B960" i="4"/>
  <c r="C960" i="4"/>
  <c r="O960" i="4"/>
  <c r="A961" i="4"/>
  <c r="K961" i="4"/>
  <c r="B961" i="4"/>
  <c r="L961" i="4"/>
  <c r="C961" i="4"/>
  <c r="O961" i="4"/>
  <c r="A962" i="4"/>
  <c r="B962" i="4"/>
  <c r="C962" i="4"/>
  <c r="M962" i="4"/>
  <c r="O962" i="4"/>
  <c r="A963" i="4"/>
  <c r="K963" i="4"/>
  <c r="B963" i="4"/>
  <c r="C963" i="4"/>
  <c r="M963" i="4"/>
  <c r="O963" i="4"/>
  <c r="A964" i="4"/>
  <c r="K964" i="4"/>
  <c r="B964" i="4"/>
  <c r="C964" i="4"/>
  <c r="O964" i="4"/>
  <c r="A965" i="4"/>
  <c r="K965" i="4"/>
  <c r="B965" i="4"/>
  <c r="L965" i="4"/>
  <c r="C965" i="4"/>
  <c r="M965" i="4"/>
  <c r="O965" i="4"/>
  <c r="A966" i="4"/>
  <c r="B966" i="4"/>
  <c r="C966" i="4"/>
  <c r="M966" i="4"/>
  <c r="O966" i="4"/>
  <c r="A967" i="4"/>
  <c r="K967" i="4"/>
  <c r="B967" i="4"/>
  <c r="C967" i="4"/>
  <c r="M967" i="4"/>
  <c r="O967" i="4"/>
  <c r="A968" i="4"/>
  <c r="B968" i="4"/>
  <c r="C968" i="4"/>
  <c r="O968" i="4"/>
  <c r="A969" i="4"/>
  <c r="K969" i="4"/>
  <c r="B969" i="4"/>
  <c r="L969" i="4"/>
  <c r="C969" i="4"/>
  <c r="M969" i="4"/>
  <c r="O969" i="4"/>
  <c r="A970" i="4"/>
  <c r="K970" i="4"/>
  <c r="B970" i="4"/>
  <c r="C970" i="4"/>
  <c r="M970" i="4"/>
  <c r="O970" i="4"/>
  <c r="A971" i="4"/>
  <c r="K971" i="4"/>
  <c r="B971" i="4"/>
  <c r="L971" i="4"/>
  <c r="C971" i="4"/>
  <c r="O971" i="4"/>
  <c r="A972" i="4"/>
  <c r="K972" i="4"/>
  <c r="B972" i="4"/>
  <c r="C972" i="4"/>
  <c r="M972" i="4"/>
  <c r="O972" i="4"/>
  <c r="A973" i="4"/>
  <c r="K973" i="4"/>
  <c r="B973" i="4"/>
  <c r="L973" i="4"/>
  <c r="C973" i="4"/>
  <c r="O973" i="4"/>
  <c r="A974" i="4"/>
  <c r="B974" i="4"/>
  <c r="C974" i="4"/>
  <c r="O974" i="4"/>
  <c r="A975" i="4"/>
  <c r="K975" i="4"/>
  <c r="B975" i="4"/>
  <c r="C975" i="4"/>
  <c r="O975" i="4"/>
  <c r="A976" i="4"/>
  <c r="K976" i="4"/>
  <c r="B976" i="4"/>
  <c r="C976" i="4"/>
  <c r="O976" i="4"/>
  <c r="A977" i="4"/>
  <c r="K977" i="4"/>
  <c r="B977" i="4"/>
  <c r="L977" i="4"/>
  <c r="C977" i="4"/>
  <c r="O977" i="4"/>
  <c r="A978" i="4"/>
  <c r="B978" i="4"/>
  <c r="C978" i="4"/>
  <c r="O978" i="4"/>
  <c r="A979" i="4"/>
  <c r="K979" i="4"/>
  <c r="B979" i="4"/>
  <c r="L979" i="4"/>
  <c r="C979" i="4"/>
  <c r="O979" i="4"/>
  <c r="A980" i="4"/>
  <c r="K980" i="4"/>
  <c r="B980" i="4"/>
  <c r="C980" i="4"/>
  <c r="O980" i="4"/>
  <c r="A981" i="4"/>
  <c r="K981" i="4"/>
  <c r="B981" i="4"/>
  <c r="L981" i="4"/>
  <c r="C981" i="4"/>
  <c r="O981" i="4"/>
  <c r="A982" i="4"/>
  <c r="K982" i="4"/>
  <c r="B982" i="4"/>
  <c r="C982" i="4"/>
  <c r="O982" i="4"/>
  <c r="A983" i="4"/>
  <c r="K983" i="4"/>
  <c r="B983" i="4"/>
  <c r="C983" i="4"/>
  <c r="O983" i="4"/>
  <c r="A984" i="4"/>
  <c r="K984" i="4"/>
  <c r="B984" i="4"/>
  <c r="C984" i="4"/>
  <c r="O984" i="4"/>
  <c r="A985" i="4"/>
  <c r="K985" i="4"/>
  <c r="B985" i="4"/>
  <c r="L985" i="4"/>
  <c r="C985" i="4"/>
  <c r="O985" i="4"/>
  <c r="A986" i="4"/>
  <c r="K986" i="4"/>
  <c r="B986" i="4"/>
  <c r="C986" i="4"/>
  <c r="O986" i="4"/>
  <c r="A987" i="4"/>
  <c r="K987" i="4"/>
  <c r="B987" i="4"/>
  <c r="C987" i="4"/>
  <c r="O987" i="4"/>
  <c r="A988" i="4"/>
  <c r="K988" i="4"/>
  <c r="B988" i="4"/>
  <c r="C988" i="4"/>
  <c r="O988" i="4"/>
  <c r="A989" i="4"/>
  <c r="K989" i="4"/>
  <c r="B989" i="4"/>
  <c r="L989" i="4"/>
  <c r="C989" i="4"/>
  <c r="O989" i="4"/>
  <c r="A990" i="4"/>
  <c r="K990" i="4"/>
  <c r="B990" i="4"/>
  <c r="C990" i="4"/>
  <c r="O990" i="4"/>
  <c r="A991" i="4"/>
  <c r="K991" i="4"/>
  <c r="B991" i="4"/>
  <c r="L991" i="4"/>
  <c r="C991" i="4"/>
  <c r="O991" i="4"/>
  <c r="A992" i="4"/>
  <c r="K992" i="4"/>
  <c r="B992" i="4"/>
  <c r="C992" i="4"/>
  <c r="O992" i="4"/>
  <c r="A993" i="4"/>
  <c r="K993" i="4"/>
  <c r="B993" i="4"/>
  <c r="L993" i="4"/>
  <c r="C993" i="4"/>
  <c r="O993" i="4"/>
  <c r="A994" i="4"/>
  <c r="B994" i="4"/>
  <c r="C994" i="4"/>
  <c r="O994" i="4"/>
  <c r="A995" i="4"/>
  <c r="K995" i="4"/>
  <c r="B995" i="4"/>
  <c r="L995" i="4"/>
  <c r="C995" i="4"/>
  <c r="O995" i="4"/>
  <c r="A996" i="4"/>
  <c r="K996" i="4"/>
  <c r="B996" i="4"/>
  <c r="C996" i="4"/>
  <c r="O996" i="4"/>
  <c r="A997" i="4"/>
  <c r="K997" i="4"/>
  <c r="B997" i="4"/>
  <c r="L997" i="4"/>
  <c r="C997" i="4"/>
  <c r="O997" i="4"/>
  <c r="A998" i="4"/>
  <c r="K998" i="4"/>
  <c r="B998" i="4"/>
  <c r="C998" i="4"/>
  <c r="O998" i="4"/>
  <c r="A999" i="4"/>
  <c r="K999" i="4"/>
  <c r="B999" i="4"/>
  <c r="C999" i="4"/>
  <c r="O999" i="4"/>
  <c r="A1000" i="4"/>
  <c r="K1000" i="4"/>
  <c r="B1000" i="4"/>
  <c r="C1000" i="4"/>
  <c r="O1000" i="4"/>
  <c r="A1001" i="4"/>
  <c r="K1001" i="4"/>
  <c r="B1001" i="4"/>
  <c r="L1001" i="4"/>
  <c r="C1001" i="4"/>
  <c r="O1001" i="4"/>
  <c r="D3" i="3"/>
  <c r="L221" i="11"/>
  <c r="N221" i="11"/>
  <c r="L215" i="11"/>
  <c r="N215" i="11"/>
  <c r="K225" i="11"/>
  <c r="M225" i="11"/>
  <c r="K203" i="11"/>
  <c r="M203" i="11"/>
  <c r="I44" i="11"/>
  <c r="I48" i="11"/>
  <c r="I93" i="11"/>
  <c r="I105" i="11"/>
  <c r="I125" i="11"/>
  <c r="I137" i="11"/>
  <c r="E298" i="9"/>
  <c r="E322" i="9"/>
  <c r="E282" i="9"/>
  <c r="E266" i="9"/>
  <c r="E250" i="9"/>
  <c r="D348" i="9"/>
  <c r="E331" i="9"/>
  <c r="E307" i="9"/>
  <c r="E299" i="9"/>
  <c r="E291" i="9"/>
  <c r="E283" i="9"/>
  <c r="E275" i="9"/>
  <c r="E267" i="9"/>
  <c r="E259" i="9"/>
  <c r="E251" i="9"/>
  <c r="I189" i="11"/>
  <c r="I197" i="11"/>
  <c r="K284" i="11"/>
  <c r="M284" i="11"/>
  <c r="L284" i="11"/>
  <c r="N284" i="11"/>
  <c r="L296" i="11"/>
  <c r="N296" i="11"/>
  <c r="K296" i="11"/>
  <c r="M296" i="11"/>
  <c r="K304" i="11"/>
  <c r="M304" i="11"/>
  <c r="L304" i="11"/>
  <c r="N304" i="11"/>
  <c r="I312" i="11"/>
  <c r="L340" i="11"/>
  <c r="N340" i="11"/>
  <c r="K340" i="11"/>
  <c r="M340" i="11"/>
  <c r="L344" i="11"/>
  <c r="N344" i="11"/>
  <c r="K344" i="11"/>
  <c r="M344" i="11"/>
  <c r="J348" i="11"/>
  <c r="D231" i="9"/>
  <c r="D215" i="9"/>
  <c r="I199" i="11"/>
  <c r="J165" i="11"/>
  <c r="K165" i="11"/>
  <c r="M165" i="11"/>
  <c r="H166" i="8"/>
  <c r="J177" i="11"/>
  <c r="L177" i="11"/>
  <c r="N177" i="11"/>
  <c r="I178" i="8"/>
  <c r="L28" i="11"/>
  <c r="N28" i="11"/>
  <c r="I29" i="8"/>
  <c r="L38" i="11"/>
  <c r="N38" i="11"/>
  <c r="I39" i="8"/>
  <c r="K42" i="11"/>
  <c r="M42" i="11"/>
  <c r="H43" i="8"/>
  <c r="K177" i="11"/>
  <c r="M177" i="11"/>
  <c r="H178" i="8"/>
  <c r="K71" i="11"/>
  <c r="M71" i="11"/>
  <c r="H72" i="8"/>
  <c r="K73" i="11"/>
  <c r="M73" i="11"/>
  <c r="H74" i="8"/>
  <c r="L87" i="11"/>
  <c r="N87" i="11"/>
  <c r="I88" i="8"/>
  <c r="K131" i="11"/>
  <c r="M131" i="11"/>
  <c r="H132" i="8"/>
  <c r="K143" i="11"/>
  <c r="M143" i="11"/>
  <c r="H144" i="8"/>
  <c r="L171" i="11"/>
  <c r="N171" i="11"/>
  <c r="I172" i="8"/>
  <c r="K183" i="11"/>
  <c r="M183" i="11"/>
  <c r="H184" i="8"/>
  <c r="L183" i="11"/>
  <c r="N183" i="11"/>
  <c r="I184" i="8"/>
  <c r="I657" i="11"/>
  <c r="I673" i="11"/>
  <c r="I685" i="11"/>
  <c r="I689" i="11"/>
  <c r="I693" i="11"/>
  <c r="I709" i="11"/>
  <c r="I721" i="11"/>
  <c r="I757" i="11"/>
  <c r="J50" i="11"/>
  <c r="J103" i="11"/>
  <c r="J157" i="11"/>
  <c r="I173" i="11"/>
  <c r="J276" i="11"/>
  <c r="J328" i="11"/>
  <c r="J412" i="11"/>
  <c r="I762" i="11"/>
  <c r="J820" i="11"/>
  <c r="I451" i="11"/>
  <c r="I17" i="11"/>
  <c r="I49" i="11"/>
  <c r="I53" i="11"/>
  <c r="I61" i="11"/>
  <c r="I228" i="11"/>
  <c r="H993" i="11"/>
  <c r="I70" i="11"/>
  <c r="I74" i="11"/>
  <c r="I82" i="11"/>
  <c r="I98" i="11"/>
  <c r="I102" i="11"/>
  <c r="I106" i="11"/>
  <c r="I110" i="11"/>
  <c r="I114" i="11"/>
  <c r="I118" i="11"/>
  <c r="I130" i="11"/>
  <c r="I134" i="11"/>
  <c r="I146" i="11"/>
  <c r="J189" i="11"/>
  <c r="I569" i="11"/>
  <c r="I653" i="11"/>
  <c r="I661" i="11"/>
  <c r="I669" i="11"/>
  <c r="I677" i="11"/>
  <c r="I701" i="11"/>
  <c r="I717" i="11"/>
  <c r="I729" i="11"/>
  <c r="I733" i="11"/>
  <c r="I737" i="11"/>
  <c r="I761" i="11"/>
  <c r="I765" i="11"/>
  <c r="I773" i="11"/>
  <c r="I781" i="11"/>
  <c r="H991" i="11"/>
  <c r="J678" i="11"/>
  <c r="J750" i="11"/>
  <c r="J105" i="11"/>
  <c r="J362" i="11"/>
  <c r="J438" i="11"/>
  <c r="I649" i="11"/>
  <c r="I681" i="11"/>
  <c r="I785" i="11"/>
  <c r="I789" i="11"/>
  <c r="I793" i="11"/>
  <c r="I797" i="11"/>
  <c r="I801" i="11"/>
  <c r="I805" i="11"/>
  <c r="I809" i="11"/>
  <c r="I813" i="11"/>
  <c r="I817" i="11"/>
  <c r="I821" i="11"/>
  <c r="I825" i="11"/>
  <c r="I750" i="11"/>
  <c r="I794" i="11"/>
  <c r="J40" i="11"/>
  <c r="J882" i="11"/>
  <c r="C348" i="9"/>
  <c r="E348" i="9"/>
  <c r="I612" i="11"/>
  <c r="I64" i="11"/>
  <c r="J227" i="11"/>
  <c r="J286" i="11"/>
  <c r="J414" i="11"/>
  <c r="I912" i="11"/>
  <c r="E1000" i="11"/>
  <c r="J602" i="11"/>
  <c r="I205" i="11"/>
  <c r="J205" i="11"/>
  <c r="J280" i="11"/>
  <c r="I280" i="11"/>
  <c r="I380" i="11"/>
  <c r="J380" i="11"/>
  <c r="I770" i="11"/>
  <c r="J770" i="11"/>
  <c r="J125" i="11"/>
  <c r="J330" i="11"/>
  <c r="J382" i="11"/>
  <c r="I976" i="11"/>
  <c r="I164" i="11"/>
  <c r="I184" i="11"/>
  <c r="I208" i="11"/>
  <c r="I154" i="11"/>
  <c r="I157" i="11"/>
  <c r="I225" i="11"/>
  <c r="I263" i="11"/>
  <c r="I279" i="11"/>
  <c r="I287" i="11"/>
  <c r="I307" i="11"/>
  <c r="I311" i="11"/>
  <c r="I319" i="11"/>
  <c r="I327" i="11"/>
  <c r="I351" i="11"/>
  <c r="I371" i="11"/>
  <c r="I375" i="11"/>
  <c r="I387" i="11"/>
  <c r="I391" i="11"/>
  <c r="I399" i="11"/>
  <c r="I403" i="11"/>
  <c r="J417" i="11"/>
  <c r="J425" i="11"/>
  <c r="J433" i="11"/>
  <c r="I437" i="11"/>
  <c r="I441" i="11"/>
  <c r="I445" i="11"/>
  <c r="I449" i="11"/>
  <c r="I453" i="11"/>
  <c r="I457" i="11"/>
  <c r="I461" i="11"/>
  <c r="I465" i="11"/>
  <c r="I469" i="11"/>
  <c r="I473" i="11"/>
  <c r="I477" i="11"/>
  <c r="I481" i="11"/>
  <c r="I485" i="11"/>
  <c r="I489" i="11"/>
  <c r="I493" i="11"/>
  <c r="I497" i="11"/>
  <c r="I501" i="11"/>
  <c r="I505" i="11"/>
  <c r="I509" i="11"/>
  <c r="I513" i="11"/>
  <c r="I517" i="11"/>
  <c r="I521" i="11"/>
  <c r="I525" i="11"/>
  <c r="I529" i="11"/>
  <c r="I533" i="11"/>
  <c r="I537" i="11"/>
  <c r="I541" i="11"/>
  <c r="I545" i="11"/>
  <c r="I549" i="11"/>
  <c r="I553" i="11"/>
  <c r="I557" i="11"/>
  <c r="I589" i="11"/>
  <c r="I593" i="11"/>
  <c r="I601" i="11"/>
  <c r="I609" i="11"/>
  <c r="I617" i="11"/>
  <c r="I625" i="11"/>
  <c r="I348" i="11"/>
  <c r="J633" i="11"/>
  <c r="F1001" i="11"/>
  <c r="I65" i="11"/>
  <c r="I222" i="11"/>
  <c r="I226" i="11"/>
  <c r="I230" i="11"/>
  <c r="I234" i="11"/>
  <c r="I238" i="11"/>
  <c r="I242" i="11"/>
  <c r="I463" i="11"/>
  <c r="I475" i="11"/>
  <c r="I495" i="11"/>
  <c r="I507" i="11"/>
  <c r="I511" i="11"/>
  <c r="I515" i="11"/>
  <c r="I539" i="11"/>
  <c r="I547" i="11"/>
  <c r="I427" i="11"/>
  <c r="I791" i="11"/>
  <c r="I803" i="11"/>
  <c r="I807" i="11"/>
  <c r="I815" i="11"/>
  <c r="I823" i="11"/>
  <c r="J645" i="11"/>
  <c r="J835" i="11"/>
  <c r="J843" i="11"/>
  <c r="J851" i="11"/>
  <c r="I853" i="11"/>
  <c r="I857" i="11"/>
  <c r="I865" i="11"/>
  <c r="I869" i="11"/>
  <c r="I881" i="11"/>
  <c r="I885" i="11"/>
  <c r="I897" i="11"/>
  <c r="I901" i="11"/>
  <c r="I905" i="11"/>
  <c r="I917" i="11"/>
  <c r="I933" i="11"/>
  <c r="I949" i="11"/>
  <c r="I953" i="11"/>
  <c r="I965" i="11"/>
  <c r="I977" i="11"/>
  <c r="I8" i="11"/>
  <c r="J14" i="11"/>
  <c r="K14" i="11"/>
  <c r="M14" i="11"/>
  <c r="H15" i="8"/>
  <c r="J442" i="11"/>
  <c r="J452" i="11"/>
  <c r="J454" i="11"/>
  <c r="I460" i="11"/>
  <c r="I468" i="11"/>
  <c r="J474" i="11"/>
  <c r="J480" i="11"/>
  <c r="J486" i="11"/>
  <c r="I492" i="11"/>
  <c r="J506" i="11"/>
  <c r="J518" i="11"/>
  <c r="J522" i="11"/>
  <c r="I524" i="11"/>
  <c r="I532" i="11"/>
  <c r="J538" i="11"/>
  <c r="J550" i="11"/>
  <c r="I556" i="11"/>
  <c r="J239" i="11"/>
  <c r="I560" i="11"/>
  <c r="J566" i="11"/>
  <c r="I580" i="11"/>
  <c r="I586" i="11"/>
  <c r="I592" i="11"/>
  <c r="J598" i="11"/>
  <c r="I602" i="11"/>
  <c r="I610" i="11"/>
  <c r="I618" i="11"/>
  <c r="I624" i="11"/>
  <c r="J652" i="11"/>
  <c r="I658" i="11"/>
  <c r="J672" i="11"/>
  <c r="J684" i="11"/>
  <c r="I694" i="11"/>
  <c r="J698" i="11"/>
  <c r="J704" i="11"/>
  <c r="I710" i="11"/>
  <c r="J718" i="11"/>
  <c r="I722" i="11"/>
  <c r="J724" i="11"/>
  <c r="I738" i="11"/>
  <c r="J748" i="11"/>
  <c r="I5" i="11"/>
  <c r="I12" i="11"/>
  <c r="J20" i="11"/>
  <c r="K20" i="11"/>
  <c r="M20" i="11"/>
  <c r="H21" i="8"/>
  <c r="E985" i="11"/>
  <c r="J207" i="11"/>
  <c r="J310" i="11"/>
  <c r="I34" i="11"/>
  <c r="J127" i="11"/>
  <c r="J396" i="11"/>
  <c r="C332" i="9"/>
  <c r="E332" i="9"/>
  <c r="C624" i="9"/>
  <c r="I21" i="11"/>
  <c r="I29" i="11"/>
  <c r="I37" i="11"/>
  <c r="I41" i="11"/>
  <c r="I45" i="11"/>
  <c r="I57" i="11"/>
  <c r="I407" i="11"/>
  <c r="I565" i="11"/>
  <c r="I573" i="11"/>
  <c r="I577" i="11"/>
  <c r="I581" i="11"/>
  <c r="I585" i="11"/>
  <c r="I597" i="11"/>
  <c r="I605" i="11"/>
  <c r="I613" i="11"/>
  <c r="I621" i="11"/>
  <c r="I913" i="11"/>
  <c r="I945" i="11"/>
  <c r="I961" i="11"/>
  <c r="J119" i="11"/>
  <c r="I127" i="11"/>
  <c r="I139" i="11"/>
  <c r="J173" i="11"/>
  <c r="I185" i="11"/>
  <c r="I217" i="11"/>
  <c r="I268" i="11"/>
  <c r="J300" i="11"/>
  <c r="I328" i="11"/>
  <c r="J364" i="11"/>
  <c r="I388" i="11"/>
  <c r="I396" i="11"/>
  <c r="J408" i="11"/>
  <c r="J946" i="11"/>
  <c r="J117" i="11"/>
  <c r="J478" i="11"/>
  <c r="J542" i="11"/>
  <c r="I572" i="11"/>
  <c r="J374" i="11"/>
  <c r="J764" i="11"/>
  <c r="J716" i="11"/>
  <c r="I826" i="11"/>
  <c r="J237" i="11"/>
  <c r="I670" i="11"/>
  <c r="I42" i="11"/>
  <c r="J58" i="11"/>
  <c r="I90" i="11"/>
  <c r="I122" i="11"/>
  <c r="I138" i="11"/>
  <c r="J48" i="11"/>
  <c r="I87" i="11"/>
  <c r="I160" i="11"/>
  <c r="I168" i="11"/>
  <c r="I172" i="11"/>
  <c r="I192" i="11"/>
  <c r="I196" i="11"/>
  <c r="I200" i="11"/>
  <c r="I204" i="11"/>
  <c r="I216" i="11"/>
  <c r="I240" i="11"/>
  <c r="I244" i="11"/>
  <c r="J93" i="11"/>
  <c r="J137" i="11"/>
  <c r="I150" i="11"/>
  <c r="I165" i="11"/>
  <c r="J181" i="11"/>
  <c r="J197" i="11"/>
  <c r="I267" i="11"/>
  <c r="I271" i="11"/>
  <c r="I275" i="11"/>
  <c r="I295" i="11"/>
  <c r="I299" i="11"/>
  <c r="I303" i="11"/>
  <c r="I331" i="11"/>
  <c r="I335" i="11"/>
  <c r="I339" i="11"/>
  <c r="I343" i="11"/>
  <c r="I359" i="11"/>
  <c r="I363" i="11"/>
  <c r="I367" i="11"/>
  <c r="I383" i="11"/>
  <c r="I395" i="11"/>
  <c r="J266" i="11"/>
  <c r="J298" i="11"/>
  <c r="J318" i="11"/>
  <c r="J350" i="11"/>
  <c r="J394" i="11"/>
  <c r="I499" i="11"/>
  <c r="I523" i="11"/>
  <c r="J268" i="11"/>
  <c r="I296" i="11"/>
  <c r="J312" i="11"/>
  <c r="I340" i="11"/>
  <c r="I364" i="11"/>
  <c r="J388" i="11"/>
  <c r="I408" i="11"/>
  <c r="I799" i="11"/>
  <c r="J762" i="11"/>
  <c r="I778" i="11"/>
  <c r="J831" i="11"/>
  <c r="J839" i="11"/>
  <c r="J847" i="11"/>
  <c r="H979" i="11"/>
  <c r="I979" i="11"/>
  <c r="I880" i="11"/>
  <c r="I944" i="11"/>
  <c r="I444" i="11"/>
  <c r="J446" i="11"/>
  <c r="I476" i="11"/>
  <c r="I484" i="11"/>
  <c r="J488" i="11"/>
  <c r="J500" i="11"/>
  <c r="I508" i="11"/>
  <c r="J510" i="11"/>
  <c r="J516" i="11"/>
  <c r="I540" i="11"/>
  <c r="I548" i="11"/>
  <c r="J552" i="11"/>
  <c r="I229" i="11"/>
  <c r="J245" i="11"/>
  <c r="J562" i="11"/>
  <c r="I574" i="11"/>
  <c r="J594" i="11"/>
  <c r="I604" i="11"/>
  <c r="J650" i="11"/>
  <c r="J676" i="11"/>
  <c r="I690" i="11"/>
  <c r="J728" i="11"/>
  <c r="I730" i="11"/>
  <c r="I734" i="11"/>
  <c r="E979" i="11"/>
  <c r="D886" i="5"/>
  <c r="D882" i="5"/>
  <c r="E882" i="5"/>
  <c r="D878" i="5"/>
  <c r="D874" i="5"/>
  <c r="E874" i="5"/>
  <c r="D870" i="5"/>
  <c r="D866" i="5"/>
  <c r="E866" i="5"/>
  <c r="D862" i="5"/>
  <c r="D858" i="5"/>
  <c r="E858" i="5"/>
  <c r="D854" i="5"/>
  <c r="D850" i="5"/>
  <c r="E850" i="5"/>
  <c r="D846" i="5"/>
  <c r="D842" i="5"/>
  <c r="E842" i="5"/>
  <c r="D838" i="5"/>
  <c r="D834" i="5"/>
  <c r="E834" i="5"/>
  <c r="D830" i="5"/>
  <c r="D826" i="5"/>
  <c r="E826" i="5"/>
  <c r="D822" i="5"/>
  <c r="D818" i="5"/>
  <c r="E818" i="5"/>
  <c r="J60" i="11"/>
  <c r="I187" i="11"/>
  <c r="I219" i="11"/>
  <c r="J502" i="11"/>
  <c r="J688" i="11"/>
  <c r="J64" i="11"/>
  <c r="I167" i="11"/>
  <c r="J458" i="11"/>
  <c r="J668" i="11"/>
  <c r="H984" i="11"/>
  <c r="F988" i="11"/>
  <c r="D933" i="5"/>
  <c r="I933" i="5"/>
  <c r="D929" i="5"/>
  <c r="I929" i="5"/>
  <c r="D925" i="5"/>
  <c r="I925" i="5"/>
  <c r="D935" i="5"/>
  <c r="I935" i="5"/>
  <c r="D931" i="5"/>
  <c r="I931" i="5"/>
  <c r="D927" i="5"/>
  <c r="I927" i="5"/>
  <c r="D923" i="5"/>
  <c r="I923" i="5"/>
  <c r="D919" i="5"/>
  <c r="I919" i="5"/>
  <c r="D915" i="5"/>
  <c r="I915" i="5"/>
  <c r="D911" i="5"/>
  <c r="I911" i="5"/>
  <c r="D907" i="5"/>
  <c r="I907" i="5"/>
  <c r="D903" i="5"/>
  <c r="I903" i="5"/>
  <c r="D899" i="5"/>
  <c r="I899" i="5"/>
  <c r="D895" i="5"/>
  <c r="I895" i="5"/>
  <c r="D891" i="5"/>
  <c r="I891" i="5"/>
  <c r="D887" i="5"/>
  <c r="I887" i="5"/>
  <c r="D883" i="5"/>
  <c r="E883" i="5"/>
  <c r="D879" i="5"/>
  <c r="E879" i="5"/>
  <c r="D875" i="5"/>
  <c r="E875" i="5"/>
  <c r="D871" i="5"/>
  <c r="E871" i="5"/>
  <c r="D867" i="5"/>
  <c r="E867" i="5"/>
  <c r="D863" i="5"/>
  <c r="E863" i="5"/>
  <c r="D859" i="5"/>
  <c r="E859" i="5"/>
  <c r="D855" i="5"/>
  <c r="E855" i="5"/>
  <c r="D851" i="5"/>
  <c r="E851" i="5"/>
  <c r="D847" i="5"/>
  <c r="E847" i="5"/>
  <c r="D843" i="5"/>
  <c r="E843" i="5"/>
  <c r="D839" i="5"/>
  <c r="E839" i="5"/>
  <c r="D835" i="5"/>
  <c r="E835" i="5"/>
  <c r="D831" i="5"/>
  <c r="E831" i="5"/>
  <c r="D827" i="5"/>
  <c r="E827" i="5"/>
  <c r="D823" i="5"/>
  <c r="E823" i="5"/>
  <c r="D819" i="5"/>
  <c r="E819" i="5"/>
  <c r="D884" i="5"/>
  <c r="E884" i="5"/>
  <c r="D880" i="5"/>
  <c r="I880" i="5"/>
  <c r="D876" i="5"/>
  <c r="I876" i="5"/>
  <c r="D872" i="5"/>
  <c r="E872" i="5"/>
  <c r="D868" i="5"/>
  <c r="I868" i="5"/>
  <c r="D864" i="5"/>
  <c r="E864" i="5"/>
  <c r="D860" i="5"/>
  <c r="E860" i="5"/>
  <c r="D856" i="5"/>
  <c r="E856" i="5"/>
  <c r="D852" i="5"/>
  <c r="F852" i="5"/>
  <c r="D848" i="5"/>
  <c r="I848" i="5"/>
  <c r="D844" i="5"/>
  <c r="E844" i="5"/>
  <c r="D840" i="5"/>
  <c r="E840" i="5"/>
  <c r="D836" i="5"/>
  <c r="I836" i="5"/>
  <c r="D832" i="5"/>
  <c r="G832" i="5"/>
  <c r="D828" i="5"/>
  <c r="I828" i="5"/>
  <c r="D824" i="5"/>
  <c r="E824" i="5"/>
  <c r="D820" i="5"/>
  <c r="E820" i="5"/>
  <c r="D816" i="5"/>
  <c r="I816" i="5"/>
  <c r="D921" i="5"/>
  <c r="I921" i="5"/>
  <c r="D917" i="5"/>
  <c r="I917" i="5"/>
  <c r="D913" i="5"/>
  <c r="I913" i="5"/>
  <c r="D909" i="5"/>
  <c r="I909" i="5"/>
  <c r="D905" i="5"/>
  <c r="I905" i="5"/>
  <c r="D901" i="5"/>
  <c r="I901" i="5"/>
  <c r="D897" i="5"/>
  <c r="I897" i="5"/>
  <c r="D893" i="5"/>
  <c r="I893" i="5"/>
  <c r="D889" i="5"/>
  <c r="I889" i="5"/>
  <c r="D885" i="5"/>
  <c r="E885" i="5"/>
  <c r="D881" i="5"/>
  <c r="E881" i="5"/>
  <c r="D877" i="5"/>
  <c r="E877" i="5"/>
  <c r="D873" i="5"/>
  <c r="E873" i="5"/>
  <c r="D869" i="5"/>
  <c r="E869" i="5"/>
  <c r="D865" i="5"/>
  <c r="E865" i="5"/>
  <c r="D861" i="5"/>
  <c r="E861" i="5"/>
  <c r="D857" i="5"/>
  <c r="E857" i="5"/>
  <c r="D853" i="5"/>
  <c r="E853" i="5"/>
  <c r="D849" i="5"/>
  <c r="E849" i="5"/>
  <c r="D845" i="5"/>
  <c r="E845" i="5"/>
  <c r="D841" i="5"/>
  <c r="E841" i="5"/>
  <c r="D837" i="5"/>
  <c r="E837" i="5"/>
  <c r="D833" i="5"/>
  <c r="E833" i="5"/>
  <c r="D829" i="5"/>
  <c r="E829" i="5"/>
  <c r="D825" i="5"/>
  <c r="E825" i="5"/>
  <c r="D821" i="5"/>
  <c r="E821" i="5"/>
  <c r="D817" i="5"/>
  <c r="E817" i="5"/>
  <c r="I26" i="11"/>
  <c r="D815" i="5"/>
  <c r="E815" i="5"/>
  <c r="D813" i="5"/>
  <c r="E813" i="5"/>
  <c r="D811" i="5"/>
  <c r="E811" i="5"/>
  <c r="D809" i="5"/>
  <c r="E809" i="5"/>
  <c r="D807" i="5"/>
  <c r="E807" i="5"/>
  <c r="D805" i="5"/>
  <c r="E805" i="5"/>
  <c r="D803" i="5"/>
  <c r="E803" i="5"/>
  <c r="D814" i="5"/>
  <c r="D812" i="5"/>
  <c r="I812" i="5"/>
  <c r="D810" i="5"/>
  <c r="D808" i="5"/>
  <c r="I808" i="5"/>
  <c r="D806" i="5"/>
  <c r="D804" i="5"/>
  <c r="I804" i="5"/>
  <c r="D802" i="5"/>
  <c r="I802" i="5"/>
  <c r="D800" i="5"/>
  <c r="I800" i="5"/>
  <c r="D798" i="5"/>
  <c r="I798" i="5"/>
  <c r="D796" i="5"/>
  <c r="I796" i="5"/>
  <c r="D794" i="5"/>
  <c r="I794" i="5"/>
  <c r="D792" i="5"/>
  <c r="I792" i="5"/>
  <c r="D790" i="5"/>
  <c r="I790" i="5"/>
  <c r="D788" i="5"/>
  <c r="I788" i="5"/>
  <c r="D786" i="5"/>
  <c r="I786" i="5"/>
  <c r="D784" i="5"/>
  <c r="I784" i="5"/>
  <c r="D782" i="5"/>
  <c r="I782" i="5"/>
  <c r="D780" i="5"/>
  <c r="I780" i="5"/>
  <c r="D778" i="5"/>
  <c r="I778" i="5"/>
  <c r="D776" i="5"/>
  <c r="I776" i="5"/>
  <c r="D774" i="5"/>
  <c r="I774" i="5"/>
  <c r="D772" i="5"/>
  <c r="I772" i="5"/>
  <c r="D770" i="5"/>
  <c r="I770" i="5"/>
  <c r="D768" i="5"/>
  <c r="I768" i="5"/>
  <c r="D766" i="5"/>
  <c r="I766" i="5"/>
  <c r="D764" i="5"/>
  <c r="I764" i="5"/>
  <c r="D762" i="5"/>
  <c r="I762" i="5"/>
  <c r="D760" i="5"/>
  <c r="I760" i="5"/>
  <c r="D758" i="5"/>
  <c r="I758" i="5"/>
  <c r="D756" i="5"/>
  <c r="I756" i="5"/>
  <c r="D754" i="5"/>
  <c r="I754" i="5"/>
  <c r="D752" i="5"/>
  <c r="I752" i="5"/>
  <c r="D750" i="5"/>
  <c r="I750" i="5"/>
  <c r="D801" i="5"/>
  <c r="E801" i="5"/>
  <c r="D799" i="5"/>
  <c r="E799" i="5"/>
  <c r="D797" i="5"/>
  <c r="E797" i="5"/>
  <c r="D795" i="5"/>
  <c r="E795" i="5"/>
  <c r="D793" i="5"/>
  <c r="E793" i="5"/>
  <c r="D791" i="5"/>
  <c r="E791" i="5"/>
  <c r="D789" i="5"/>
  <c r="E789" i="5"/>
  <c r="D787" i="5"/>
  <c r="E787" i="5"/>
  <c r="D785" i="5"/>
  <c r="E785" i="5"/>
  <c r="D783" i="5"/>
  <c r="E783" i="5"/>
  <c r="D781" i="5"/>
  <c r="E781" i="5"/>
  <c r="D779" i="5"/>
  <c r="E779" i="5"/>
  <c r="D777" i="5"/>
  <c r="E777" i="5"/>
  <c r="D775" i="5"/>
  <c r="E775" i="5"/>
  <c r="D773" i="5"/>
  <c r="E773" i="5"/>
  <c r="D771" i="5"/>
  <c r="E771" i="5"/>
  <c r="D769" i="5"/>
  <c r="E769" i="5"/>
  <c r="D767" i="5"/>
  <c r="E767" i="5"/>
  <c r="D765" i="5"/>
  <c r="E765" i="5"/>
  <c r="D763" i="5"/>
  <c r="E763" i="5"/>
  <c r="D761" i="5"/>
  <c r="E761" i="5"/>
  <c r="D759" i="5"/>
  <c r="E759" i="5"/>
  <c r="D757" i="5"/>
  <c r="E757" i="5"/>
  <c r="D755" i="5"/>
  <c r="E755" i="5"/>
  <c r="D753" i="5"/>
  <c r="E753" i="5"/>
  <c r="D751" i="5"/>
  <c r="E751" i="5"/>
  <c r="D749" i="5"/>
  <c r="E749" i="5"/>
  <c r="D659" i="5"/>
  <c r="I659" i="5"/>
  <c r="D657" i="5"/>
  <c r="I657" i="5"/>
  <c r="D655" i="5"/>
  <c r="I655" i="5"/>
  <c r="D653" i="5"/>
  <c r="I653" i="5"/>
  <c r="D651" i="5"/>
  <c r="I651" i="5"/>
  <c r="D649" i="5"/>
  <c r="I649" i="5"/>
  <c r="D647" i="5"/>
  <c r="I647" i="5"/>
  <c r="D645" i="5"/>
  <c r="I645" i="5"/>
  <c r="D643" i="5"/>
  <c r="I643" i="5"/>
  <c r="D641" i="5"/>
  <c r="I641" i="5"/>
  <c r="D639" i="5"/>
  <c r="I639" i="5"/>
  <c r="D637" i="5"/>
  <c r="I637" i="5"/>
  <c r="D635" i="5"/>
  <c r="I635" i="5"/>
  <c r="D633" i="5"/>
  <c r="I633" i="5"/>
  <c r="D631" i="5"/>
  <c r="I631" i="5"/>
  <c r="D512" i="5"/>
  <c r="I512" i="5"/>
  <c r="D510" i="5"/>
  <c r="D508" i="5"/>
  <c r="I508" i="5"/>
  <c r="D506" i="5"/>
  <c r="D504" i="5"/>
  <c r="I504" i="5"/>
  <c r="D502" i="5"/>
  <c r="D500" i="5"/>
  <c r="I500" i="5"/>
  <c r="D629" i="5"/>
  <c r="I629" i="5"/>
  <c r="D627" i="5"/>
  <c r="I627" i="5"/>
  <c r="D625" i="5"/>
  <c r="I625" i="5"/>
  <c r="D623" i="5"/>
  <c r="I623" i="5"/>
  <c r="D621" i="5"/>
  <c r="I621" i="5"/>
  <c r="D619" i="5"/>
  <c r="I619" i="5"/>
  <c r="D617" i="5"/>
  <c r="I617" i="5"/>
  <c r="D615" i="5"/>
  <c r="I615" i="5"/>
  <c r="D613" i="5"/>
  <c r="I613" i="5"/>
  <c r="D611" i="5"/>
  <c r="I611" i="5"/>
  <c r="D609" i="5"/>
  <c r="I609" i="5"/>
  <c r="D607" i="5"/>
  <c r="I607" i="5"/>
  <c r="D605" i="5"/>
  <c r="I605" i="5"/>
  <c r="D603" i="5"/>
  <c r="I603" i="5"/>
  <c r="D601" i="5"/>
  <c r="I601" i="5"/>
  <c r="D599" i="5"/>
  <c r="I599" i="5"/>
  <c r="D597" i="5"/>
  <c r="I597" i="5"/>
  <c r="D595" i="5"/>
  <c r="I595" i="5"/>
  <c r="D593" i="5"/>
  <c r="I593" i="5"/>
  <c r="D589" i="5"/>
  <c r="I589" i="5"/>
  <c r="D585" i="5"/>
  <c r="I585" i="5"/>
  <c r="D581" i="5"/>
  <c r="I581" i="5"/>
  <c r="D577" i="5"/>
  <c r="I577" i="5"/>
  <c r="D573" i="5"/>
  <c r="I573" i="5"/>
  <c r="D569" i="5"/>
  <c r="I569" i="5"/>
  <c r="D565" i="5"/>
  <c r="I565" i="5"/>
  <c r="D561" i="5"/>
  <c r="I561" i="5"/>
  <c r="D557" i="5"/>
  <c r="I557" i="5"/>
  <c r="D553" i="5"/>
  <c r="I553" i="5"/>
  <c r="D551" i="5"/>
  <c r="I551" i="5"/>
  <c r="D549" i="5"/>
  <c r="I549" i="5"/>
  <c r="D547" i="5"/>
  <c r="I547" i="5"/>
  <c r="D545" i="5"/>
  <c r="I545" i="5"/>
  <c r="D543" i="5"/>
  <c r="I543" i="5"/>
  <c r="D541" i="5"/>
  <c r="I541" i="5"/>
  <c r="D539" i="5"/>
  <c r="I539" i="5"/>
  <c r="D537" i="5"/>
  <c r="I537" i="5"/>
  <c r="D535" i="5"/>
  <c r="I535" i="5"/>
  <c r="D533" i="5"/>
  <c r="I533" i="5"/>
  <c r="D531" i="5"/>
  <c r="I531" i="5"/>
  <c r="D529" i="5"/>
  <c r="I529" i="5"/>
  <c r="D527" i="5"/>
  <c r="I527" i="5"/>
  <c r="D525" i="5"/>
  <c r="I525" i="5"/>
  <c r="D523" i="5"/>
  <c r="I523" i="5"/>
  <c r="D521" i="5"/>
  <c r="I521" i="5"/>
  <c r="D519" i="5"/>
  <c r="I519" i="5"/>
  <c r="D513" i="5"/>
  <c r="E513" i="5"/>
  <c r="D511" i="5"/>
  <c r="E511" i="5"/>
  <c r="D509" i="5"/>
  <c r="E509" i="5"/>
  <c r="D507" i="5"/>
  <c r="E507" i="5"/>
  <c r="D505" i="5"/>
  <c r="E505" i="5"/>
  <c r="D503" i="5"/>
  <c r="E503" i="5"/>
  <c r="D501" i="5"/>
  <c r="E501" i="5"/>
  <c r="D499" i="5"/>
  <c r="E499" i="5"/>
  <c r="I25" i="11"/>
  <c r="J22" i="11"/>
  <c r="D191" i="5"/>
  <c r="E191" i="5"/>
  <c r="J12" i="11"/>
  <c r="J618" i="11"/>
  <c r="I440" i="11"/>
  <c r="I516" i="11"/>
  <c r="J752" i="11"/>
  <c r="I22" i="11"/>
  <c r="I54" i="11"/>
  <c r="J99" i="11"/>
  <c r="J167" i="11"/>
  <c r="J187" i="11"/>
  <c r="J199" i="11"/>
  <c r="J219" i="11"/>
  <c r="I270" i="11"/>
  <c r="I282" i="11"/>
  <c r="I302" i="11"/>
  <c r="I314" i="11"/>
  <c r="I334" i="11"/>
  <c r="I346" i="11"/>
  <c r="I366" i="11"/>
  <c r="I378" i="11"/>
  <c r="I398" i="11"/>
  <c r="I410" i="11"/>
  <c r="I766" i="11"/>
  <c r="J864" i="11"/>
  <c r="I876" i="11"/>
  <c r="J896" i="11"/>
  <c r="I908" i="11"/>
  <c r="J928" i="11"/>
  <c r="I940" i="11"/>
  <c r="J960" i="11"/>
  <c r="I972" i="11"/>
  <c r="J101" i="11"/>
  <c r="J133" i="11"/>
  <c r="J24" i="11"/>
  <c r="J56" i="11"/>
  <c r="J159" i="11"/>
  <c r="J191" i="11"/>
  <c r="J262" i="11"/>
  <c r="J294" i="11"/>
  <c r="J326" i="11"/>
  <c r="J358" i="11"/>
  <c r="J390" i="11"/>
  <c r="J914" i="11"/>
  <c r="J841" i="11"/>
  <c r="J320" i="11"/>
  <c r="E997" i="11"/>
  <c r="J111" i="11"/>
  <c r="I745" i="11"/>
  <c r="I777" i="11"/>
  <c r="E995" i="11"/>
  <c r="J470" i="11"/>
  <c r="J490" i="11"/>
  <c r="J534" i="11"/>
  <c r="J554" i="11"/>
  <c r="J243" i="11"/>
  <c r="I564" i="11"/>
  <c r="I576" i="11"/>
  <c r="I596" i="11"/>
  <c r="I608" i="11"/>
  <c r="J656" i="11"/>
  <c r="J700" i="11"/>
  <c r="J740" i="11"/>
  <c r="I33" i="11"/>
  <c r="I78" i="11"/>
  <c r="I142" i="11"/>
  <c r="I787" i="11"/>
  <c r="I819" i="11"/>
  <c r="J586" i="11"/>
  <c r="I480" i="11"/>
  <c r="I552" i="11"/>
  <c r="I650" i="11"/>
  <c r="I726" i="11"/>
  <c r="I28" i="11"/>
  <c r="I32" i="11"/>
  <c r="I60" i="11"/>
  <c r="I77" i="11"/>
  <c r="I89" i="11"/>
  <c r="I109" i="11"/>
  <c r="I121" i="11"/>
  <c r="I141" i="11"/>
  <c r="J209" i="11"/>
  <c r="J272" i="11"/>
  <c r="J336" i="11"/>
  <c r="J400" i="11"/>
  <c r="J768" i="11"/>
  <c r="J772" i="11"/>
  <c r="I802" i="11"/>
  <c r="J85" i="11"/>
  <c r="I20" i="11"/>
  <c r="J175" i="11"/>
  <c r="J278" i="11"/>
  <c r="J342" i="11"/>
  <c r="J406" i="11"/>
  <c r="J776" i="11"/>
  <c r="I810" i="11"/>
  <c r="I288" i="11"/>
  <c r="I356" i="11"/>
  <c r="I79" i="11"/>
  <c r="I95" i="11"/>
  <c r="J372" i="11"/>
  <c r="J788" i="11"/>
  <c r="H2" i="11"/>
  <c r="I423" i="11"/>
  <c r="J423" i="11"/>
  <c r="I16" i="11"/>
  <c r="J16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233" i="11"/>
  <c r="J233" i="11"/>
  <c r="I241" i="11"/>
  <c r="J241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/>
  <c r="E981" i="11"/>
  <c r="H981" i="11"/>
  <c r="J981" i="11"/>
  <c r="F2" i="11"/>
  <c r="E2" i="11"/>
  <c r="I148" i="11"/>
  <c r="J229" i="11"/>
  <c r="I248" i="11"/>
  <c r="I256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F996" i="11"/>
  <c r="I73" i="11"/>
  <c r="I544" i="11"/>
  <c r="I748" i="11"/>
  <c r="L3" i="11"/>
  <c r="N3" i="11"/>
  <c r="I4" i="8"/>
  <c r="K3" i="11"/>
  <c r="M3" i="11"/>
  <c r="H4" i="8"/>
  <c r="C340" i="9"/>
  <c r="E340" i="9"/>
  <c r="C356" i="9"/>
  <c r="C791" i="9"/>
  <c r="C5" i="9"/>
  <c r="E5" i="9"/>
  <c r="G6" i="8"/>
  <c r="J18" i="11"/>
  <c r="J26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I360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I995" i="11"/>
  <c r="H1001" i="1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/>
  <c r="E994" i="11"/>
  <c r="C10" i="9"/>
  <c r="E10" i="9"/>
  <c r="G11" i="8"/>
  <c r="C9" i="9"/>
  <c r="E9" i="9"/>
  <c r="G10" i="8"/>
  <c r="C8" i="9"/>
  <c r="E8" i="9"/>
  <c r="G9" i="8"/>
  <c r="C6" i="9"/>
  <c r="C4" i="9"/>
  <c r="E4" i="9"/>
  <c r="G5" i="8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/>
  <c r="M5" i="11"/>
  <c r="H6" i="8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H986" i="11"/>
  <c r="H988" i="1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E336" i="9"/>
  <c r="C344" i="9"/>
  <c r="D344" i="9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/>
  <c r="H998" i="11"/>
  <c r="H1000" i="1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I832" i="11"/>
  <c r="J832" i="11"/>
  <c r="I840" i="11"/>
  <c r="J840" i="11"/>
  <c r="I848" i="11"/>
  <c r="J848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D330" i="9"/>
  <c r="C334" i="9"/>
  <c r="G334" i="9"/>
  <c r="C338" i="9"/>
  <c r="E338" i="9"/>
  <c r="C342" i="9"/>
  <c r="D342" i="9"/>
  <c r="C346" i="9"/>
  <c r="D346" i="9"/>
  <c r="C350" i="9"/>
  <c r="G350" i="9"/>
  <c r="C354" i="9"/>
  <c r="C358" i="9"/>
  <c r="C616" i="9"/>
  <c r="C632" i="9"/>
  <c r="C786" i="9"/>
  <c r="C917" i="9"/>
  <c r="C925" i="9"/>
  <c r="C329" i="9"/>
  <c r="E329" i="9"/>
  <c r="C331" i="9"/>
  <c r="D331" i="9"/>
  <c r="C333" i="9"/>
  <c r="D333" i="9"/>
  <c r="C335" i="9"/>
  <c r="D335" i="9"/>
  <c r="C337" i="9"/>
  <c r="E337" i="9"/>
  <c r="C339" i="9"/>
  <c r="D339" i="9"/>
  <c r="C341" i="9"/>
  <c r="D341" i="9"/>
  <c r="C343" i="9"/>
  <c r="D343" i="9"/>
  <c r="C345" i="9"/>
  <c r="E345" i="9"/>
  <c r="C347" i="9"/>
  <c r="D347" i="9"/>
  <c r="C349" i="9"/>
  <c r="D349" i="9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/>
  <c r="G12" i="8"/>
  <c r="C7" i="9"/>
  <c r="E7" i="9"/>
  <c r="G8" i="8"/>
  <c r="C3" i="9"/>
  <c r="E3" i="9"/>
  <c r="G4" i="8"/>
  <c r="C13" i="9"/>
  <c r="D13" i="9"/>
  <c r="F14" i="8"/>
  <c r="C15" i="9"/>
  <c r="D15" i="9"/>
  <c r="F16" i="8"/>
  <c r="C17" i="9"/>
  <c r="D17" i="9"/>
  <c r="F18" i="8"/>
  <c r="C19" i="9"/>
  <c r="D19" i="9"/>
  <c r="F20" i="8"/>
  <c r="C21" i="9"/>
  <c r="D21" i="9"/>
  <c r="F22" i="8"/>
  <c r="C23" i="9"/>
  <c r="D23" i="9"/>
  <c r="F24" i="8"/>
  <c r="C25" i="9"/>
  <c r="D25" i="9"/>
  <c r="F26" i="8"/>
  <c r="C27" i="9"/>
  <c r="D27" i="9"/>
  <c r="F28" i="8"/>
  <c r="C29" i="9"/>
  <c r="G29" i="9"/>
  <c r="C31" i="9"/>
  <c r="G31" i="9"/>
  <c r="C33" i="9"/>
  <c r="D33" i="9"/>
  <c r="F34" i="8"/>
  <c r="C35" i="9"/>
  <c r="D35" i="9"/>
  <c r="F36" i="8"/>
  <c r="C37" i="9"/>
  <c r="G37" i="9"/>
  <c r="C39" i="9"/>
  <c r="G39" i="9"/>
  <c r="C41" i="9"/>
  <c r="D41" i="9"/>
  <c r="F42" i="8"/>
  <c r="C43" i="9"/>
  <c r="D43" i="9"/>
  <c r="F44" i="8"/>
  <c r="C45" i="9"/>
  <c r="G45" i="9"/>
  <c r="C47" i="9"/>
  <c r="G47" i="9"/>
  <c r="C49" i="9"/>
  <c r="D49" i="9"/>
  <c r="F50" i="8"/>
  <c r="C51" i="9"/>
  <c r="D51" i="9"/>
  <c r="F52" i="8"/>
  <c r="C53" i="9"/>
  <c r="G53" i="9"/>
  <c r="C55" i="9"/>
  <c r="G55" i="9"/>
  <c r="C57" i="9"/>
  <c r="D57" i="9"/>
  <c r="F58" i="8"/>
  <c r="C59" i="9"/>
  <c r="D59" i="9"/>
  <c r="F60" i="8"/>
  <c r="C61" i="9"/>
  <c r="G61" i="9"/>
  <c r="C63" i="9"/>
  <c r="G63" i="9"/>
  <c r="C65" i="9"/>
  <c r="D65" i="9"/>
  <c r="F66" i="8"/>
  <c r="C67" i="9"/>
  <c r="D67" i="9"/>
  <c r="F68" i="8"/>
  <c r="C69" i="9"/>
  <c r="D69" i="9"/>
  <c r="F70" i="8"/>
  <c r="C71" i="9"/>
  <c r="D71" i="9"/>
  <c r="F72" i="8"/>
  <c r="C73" i="9"/>
  <c r="E73" i="9"/>
  <c r="G74" i="8"/>
  <c r="C75" i="9"/>
  <c r="G75" i="9"/>
  <c r="C77" i="9"/>
  <c r="E77" i="9"/>
  <c r="G78" i="8"/>
  <c r="C79" i="9"/>
  <c r="D79" i="9"/>
  <c r="F80" i="8"/>
  <c r="C81" i="9"/>
  <c r="E81" i="9"/>
  <c r="G82" i="8"/>
  <c r="C83" i="9"/>
  <c r="G83" i="9"/>
  <c r="C85" i="9"/>
  <c r="E85" i="9"/>
  <c r="G86" i="8"/>
  <c r="C87" i="9"/>
  <c r="D87" i="9"/>
  <c r="F88" i="8"/>
  <c r="C89" i="9"/>
  <c r="E89" i="9"/>
  <c r="G90" i="8"/>
  <c r="C91" i="9"/>
  <c r="G91" i="9"/>
  <c r="C93" i="9"/>
  <c r="E93" i="9"/>
  <c r="G94" i="8"/>
  <c r="C95" i="9"/>
  <c r="D95" i="9"/>
  <c r="F96" i="8"/>
  <c r="C97" i="9"/>
  <c r="E97" i="9"/>
  <c r="G98" i="8"/>
  <c r="C99" i="9"/>
  <c r="G99" i="9"/>
  <c r="C101" i="9"/>
  <c r="E101" i="9"/>
  <c r="G102" i="8"/>
  <c r="C103" i="9"/>
  <c r="D103" i="9"/>
  <c r="F104" i="8"/>
  <c r="C105" i="9"/>
  <c r="E105" i="9"/>
  <c r="G106" i="8"/>
  <c r="C107" i="9"/>
  <c r="G107" i="9"/>
  <c r="C109" i="9"/>
  <c r="E109" i="9"/>
  <c r="G110" i="8"/>
  <c r="C111" i="9"/>
  <c r="D111" i="9"/>
  <c r="F112" i="8"/>
  <c r="C113" i="9"/>
  <c r="E113" i="9"/>
  <c r="G114" i="8"/>
  <c r="C115" i="9"/>
  <c r="G115" i="9"/>
  <c r="C117" i="9"/>
  <c r="E117" i="9"/>
  <c r="G118" i="8"/>
  <c r="C119" i="9"/>
  <c r="D119" i="9"/>
  <c r="F120" i="8"/>
  <c r="C121" i="9"/>
  <c r="E121" i="9"/>
  <c r="G122" i="8"/>
  <c r="C123" i="9"/>
  <c r="G123" i="9"/>
  <c r="C125" i="9"/>
  <c r="E125" i="9"/>
  <c r="G126" i="8"/>
  <c r="C127" i="9"/>
  <c r="D127" i="9"/>
  <c r="F128" i="8"/>
  <c r="C129" i="9"/>
  <c r="E129" i="9"/>
  <c r="G130" i="8"/>
  <c r="C131" i="9"/>
  <c r="G131" i="9"/>
  <c r="C133" i="9"/>
  <c r="E133" i="9"/>
  <c r="G134" i="8"/>
  <c r="C135" i="9"/>
  <c r="D135" i="9"/>
  <c r="F136" i="8"/>
  <c r="C137" i="9"/>
  <c r="E137" i="9"/>
  <c r="G138" i="8"/>
  <c r="C139" i="9"/>
  <c r="G139" i="9"/>
  <c r="C141" i="9"/>
  <c r="E141" i="9"/>
  <c r="G142" i="8"/>
  <c r="C143" i="9"/>
  <c r="D143" i="9"/>
  <c r="F144" i="8"/>
  <c r="C145" i="9"/>
  <c r="E145" i="9"/>
  <c r="G146" i="8"/>
  <c r="C147" i="9"/>
  <c r="G147" i="9"/>
  <c r="C149" i="9"/>
  <c r="E149" i="9"/>
  <c r="G150" i="8"/>
  <c r="C151" i="9"/>
  <c r="D151" i="9"/>
  <c r="F152" i="8"/>
  <c r="C153" i="9"/>
  <c r="E153" i="9"/>
  <c r="G154" i="8"/>
  <c r="G155" i="9"/>
  <c r="C155" i="9"/>
  <c r="E155" i="9"/>
  <c r="G156" i="8"/>
  <c r="C157" i="9"/>
  <c r="E157" i="9"/>
  <c r="G158" i="8"/>
  <c r="C159" i="9"/>
  <c r="E159" i="9"/>
  <c r="G160" i="8"/>
  <c r="C161" i="9"/>
  <c r="D161" i="9"/>
  <c r="F162" i="8"/>
  <c r="C163" i="9"/>
  <c r="G163" i="9"/>
  <c r="C165" i="9"/>
  <c r="E165" i="9"/>
  <c r="G166" i="8"/>
  <c r="C167" i="9"/>
  <c r="E167" i="9"/>
  <c r="G168" i="8"/>
  <c r="C169" i="9"/>
  <c r="D169" i="9"/>
  <c r="F170" i="8"/>
  <c r="C171" i="9"/>
  <c r="G171" i="9"/>
  <c r="C173" i="9"/>
  <c r="E173" i="9"/>
  <c r="G174" i="8"/>
  <c r="C175" i="9"/>
  <c r="E175" i="9"/>
  <c r="G176" i="8"/>
  <c r="C177" i="9"/>
  <c r="D177" i="9"/>
  <c r="F178" i="8"/>
  <c r="C179" i="9"/>
  <c r="G179" i="9"/>
  <c r="C181" i="9"/>
  <c r="E181" i="9"/>
  <c r="G182" i="8"/>
  <c r="C183" i="9"/>
  <c r="E183" i="9"/>
  <c r="G184" i="8"/>
  <c r="C185" i="9"/>
  <c r="D185" i="9"/>
  <c r="F186" i="8"/>
  <c r="C187" i="9"/>
  <c r="D187" i="9"/>
  <c r="F188" i="8"/>
  <c r="C189" i="9"/>
  <c r="D189" i="9"/>
  <c r="C191" i="9"/>
  <c r="E191" i="9"/>
  <c r="C193" i="9"/>
  <c r="E193" i="9"/>
  <c r="C195" i="9"/>
  <c r="D195" i="9"/>
  <c r="C197" i="9"/>
  <c r="D197" i="9"/>
  <c r="C199" i="9"/>
  <c r="E199" i="9"/>
  <c r="C201" i="9"/>
  <c r="E201" i="9"/>
  <c r="C203" i="9"/>
  <c r="D203" i="9"/>
  <c r="C205" i="9"/>
  <c r="D205" i="9"/>
  <c r="G207" i="9"/>
  <c r="C207" i="9"/>
  <c r="E207" i="9"/>
  <c r="C209" i="9"/>
  <c r="E209" i="9"/>
  <c r="C211" i="9"/>
  <c r="D211" i="9"/>
  <c r="C213" i="9"/>
  <c r="D213" i="9"/>
  <c r="G215" i="9"/>
  <c r="C215" i="9"/>
  <c r="E215" i="9"/>
  <c r="C217" i="9"/>
  <c r="E217" i="9"/>
  <c r="C219" i="9"/>
  <c r="D219" i="9"/>
  <c r="C221" i="9"/>
  <c r="D221" i="9"/>
  <c r="G223" i="9"/>
  <c r="C223" i="9"/>
  <c r="E223" i="9"/>
  <c r="C225" i="9"/>
  <c r="E225" i="9"/>
  <c r="C227" i="9"/>
  <c r="D227" i="9"/>
  <c r="C229" i="9"/>
  <c r="D229" i="9"/>
  <c r="G231" i="9"/>
  <c r="C231" i="9"/>
  <c r="E231" i="9"/>
  <c r="C233" i="9"/>
  <c r="E233" i="9"/>
  <c r="C235" i="9"/>
  <c r="D235" i="9"/>
  <c r="C237" i="9"/>
  <c r="D237" i="9"/>
  <c r="G239" i="9"/>
  <c r="C239" i="9"/>
  <c r="E239" i="9"/>
  <c r="C241" i="9"/>
  <c r="E241" i="9"/>
  <c r="C243" i="9"/>
  <c r="D243" i="9"/>
  <c r="C245" i="9"/>
  <c r="D245" i="9"/>
  <c r="G247" i="9"/>
  <c r="C247" i="9"/>
  <c r="D247" i="9"/>
  <c r="C249" i="9"/>
  <c r="E249" i="9"/>
  <c r="G251" i="9"/>
  <c r="C251" i="9"/>
  <c r="D251" i="9"/>
  <c r="C253" i="9"/>
  <c r="D253" i="9"/>
  <c r="G255" i="9"/>
  <c r="C255" i="9"/>
  <c r="D255" i="9"/>
  <c r="C257" i="9"/>
  <c r="E257" i="9"/>
  <c r="G259" i="9"/>
  <c r="C259" i="9"/>
  <c r="D259" i="9"/>
  <c r="C261" i="9"/>
  <c r="D261" i="9"/>
  <c r="G263" i="9"/>
  <c r="C263" i="9"/>
  <c r="D263" i="9"/>
  <c r="C265" i="9"/>
  <c r="E265" i="9"/>
  <c r="G267" i="9"/>
  <c r="C267" i="9"/>
  <c r="D267" i="9"/>
  <c r="C269" i="9"/>
  <c r="D269" i="9"/>
  <c r="G271" i="9"/>
  <c r="C271" i="9"/>
  <c r="D271" i="9"/>
  <c r="C273" i="9"/>
  <c r="E273" i="9"/>
  <c r="G275" i="9"/>
  <c r="C275" i="9"/>
  <c r="D275" i="9"/>
  <c r="C277" i="9"/>
  <c r="D277" i="9"/>
  <c r="G279" i="9"/>
  <c r="C279" i="9"/>
  <c r="D279" i="9"/>
  <c r="C281" i="9"/>
  <c r="E281" i="9"/>
  <c r="G283" i="9"/>
  <c r="C283" i="9"/>
  <c r="D283" i="9"/>
  <c r="C285" i="9"/>
  <c r="D285" i="9"/>
  <c r="G287" i="9"/>
  <c r="C287" i="9"/>
  <c r="D287" i="9"/>
  <c r="C289" i="9"/>
  <c r="E289" i="9"/>
  <c r="G291" i="9"/>
  <c r="C291" i="9"/>
  <c r="D291" i="9"/>
  <c r="C293" i="9"/>
  <c r="D293" i="9"/>
  <c r="G295" i="9"/>
  <c r="C295" i="9"/>
  <c r="D295" i="9"/>
  <c r="C297" i="9"/>
  <c r="E297" i="9"/>
  <c r="G299" i="9"/>
  <c r="C299" i="9"/>
  <c r="D299" i="9"/>
  <c r="C301" i="9"/>
  <c r="D301" i="9"/>
  <c r="G303" i="9"/>
  <c r="C303" i="9"/>
  <c r="D303" i="9"/>
  <c r="C305" i="9"/>
  <c r="E305" i="9"/>
  <c r="G307" i="9"/>
  <c r="C307" i="9"/>
  <c r="D307" i="9"/>
  <c r="C309" i="9"/>
  <c r="D309" i="9"/>
  <c r="G311" i="9"/>
  <c r="C311" i="9"/>
  <c r="D311" i="9"/>
  <c r="C313" i="9"/>
  <c r="E313" i="9"/>
  <c r="C315" i="9"/>
  <c r="D315" i="9"/>
  <c r="C317" i="9"/>
  <c r="D317" i="9"/>
  <c r="C319" i="9"/>
  <c r="D319" i="9"/>
  <c r="C321" i="9"/>
  <c r="E321" i="9"/>
  <c r="G323" i="9"/>
  <c r="C323" i="9"/>
  <c r="D323" i="9"/>
  <c r="C325" i="9"/>
  <c r="D325" i="9"/>
  <c r="C327" i="9"/>
  <c r="D327" i="9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/>
  <c r="G3" i="8"/>
  <c r="C12" i="9"/>
  <c r="D12" i="9"/>
  <c r="F13" i="8"/>
  <c r="C14" i="9"/>
  <c r="D14" i="9"/>
  <c r="F15" i="8"/>
  <c r="C16" i="9"/>
  <c r="D16" i="9"/>
  <c r="F17" i="8"/>
  <c r="C18" i="9"/>
  <c r="D18" i="9"/>
  <c r="F19" i="8"/>
  <c r="C20" i="9"/>
  <c r="D20" i="9"/>
  <c r="F21" i="8"/>
  <c r="C22" i="9"/>
  <c r="D22" i="9"/>
  <c r="F23" i="8"/>
  <c r="C24" i="9"/>
  <c r="D24" i="9"/>
  <c r="F25" i="8"/>
  <c r="C26" i="9"/>
  <c r="D26" i="9"/>
  <c r="F27" i="8"/>
  <c r="G28" i="9"/>
  <c r="C28" i="9"/>
  <c r="E28" i="9"/>
  <c r="G29" i="8"/>
  <c r="G30" i="9"/>
  <c r="C30" i="9"/>
  <c r="E30" i="9"/>
  <c r="G31" i="8"/>
  <c r="G32" i="9"/>
  <c r="C32" i="9"/>
  <c r="E32" i="9"/>
  <c r="G33" i="8"/>
  <c r="C34" i="9"/>
  <c r="E34" i="9"/>
  <c r="G35" i="8"/>
  <c r="G36" i="9"/>
  <c r="C36" i="9"/>
  <c r="E36" i="9"/>
  <c r="G37" i="8"/>
  <c r="C38" i="9"/>
  <c r="E38" i="9"/>
  <c r="G39" i="8"/>
  <c r="G40" i="9"/>
  <c r="C40" i="9"/>
  <c r="E40" i="9"/>
  <c r="G41" i="8"/>
  <c r="C42" i="9"/>
  <c r="E42" i="9"/>
  <c r="G43" i="8"/>
  <c r="G44" i="9"/>
  <c r="C44" i="9"/>
  <c r="E44" i="9"/>
  <c r="G45" i="8"/>
  <c r="C46" i="9"/>
  <c r="E46" i="9"/>
  <c r="G47" i="8"/>
  <c r="G48" i="9"/>
  <c r="C48" i="9"/>
  <c r="E48" i="9"/>
  <c r="G49" i="8"/>
  <c r="C50" i="9"/>
  <c r="D50" i="9"/>
  <c r="F51" i="8"/>
  <c r="G52" i="9"/>
  <c r="C52" i="9"/>
  <c r="E52" i="9"/>
  <c r="G53" i="8"/>
  <c r="C54" i="9"/>
  <c r="E54" i="9"/>
  <c r="G55" i="8"/>
  <c r="G56" i="9"/>
  <c r="C56" i="9"/>
  <c r="E56" i="9"/>
  <c r="G57" i="8"/>
  <c r="C58" i="9"/>
  <c r="D58" i="9"/>
  <c r="F59" i="8"/>
  <c r="G60" i="9"/>
  <c r="C60" i="9"/>
  <c r="E60" i="9"/>
  <c r="G61" i="8"/>
  <c r="C62" i="9"/>
  <c r="E62" i="9"/>
  <c r="G63" i="8"/>
  <c r="G64" i="9"/>
  <c r="C64" i="9"/>
  <c r="E64" i="9"/>
  <c r="G65" i="8"/>
  <c r="C66" i="9"/>
  <c r="D66" i="9"/>
  <c r="F67" i="8"/>
  <c r="G68" i="9"/>
  <c r="C68" i="9"/>
  <c r="E68" i="9"/>
  <c r="G69" i="8"/>
  <c r="C70" i="9"/>
  <c r="E70" i="9"/>
  <c r="G71" i="8"/>
  <c r="G72" i="9"/>
  <c r="C72" i="9"/>
  <c r="D72" i="9"/>
  <c r="F73" i="8"/>
  <c r="C74" i="9"/>
  <c r="D74" i="9"/>
  <c r="F75" i="8"/>
  <c r="G76" i="9"/>
  <c r="C76" i="9"/>
  <c r="E76" i="9"/>
  <c r="G77" i="8"/>
  <c r="C78" i="9"/>
  <c r="E78" i="9"/>
  <c r="G79" i="8"/>
  <c r="G80" i="9"/>
  <c r="C80" i="9"/>
  <c r="D80" i="9"/>
  <c r="F81" i="8"/>
  <c r="C82" i="9"/>
  <c r="D82" i="9"/>
  <c r="F83" i="8"/>
  <c r="G84" i="9"/>
  <c r="C84" i="9"/>
  <c r="E84" i="9"/>
  <c r="G85" i="8"/>
  <c r="C86" i="9"/>
  <c r="E86" i="9"/>
  <c r="G87" i="8"/>
  <c r="G88" i="9"/>
  <c r="C88" i="9"/>
  <c r="D88" i="9"/>
  <c r="F89" i="8"/>
  <c r="C90" i="9"/>
  <c r="D90" i="9"/>
  <c r="F91" i="8"/>
  <c r="G92" i="9"/>
  <c r="C92" i="9"/>
  <c r="E92" i="9"/>
  <c r="G93" i="8"/>
  <c r="C94" i="9"/>
  <c r="E94" i="9"/>
  <c r="G95" i="8"/>
  <c r="G96" i="9"/>
  <c r="C96" i="9"/>
  <c r="D96" i="9"/>
  <c r="F97" i="8"/>
  <c r="C98" i="9"/>
  <c r="D98" i="9"/>
  <c r="F99" i="8"/>
  <c r="G100" i="9"/>
  <c r="C100" i="9"/>
  <c r="E100" i="9"/>
  <c r="G101" i="8"/>
  <c r="C102" i="9"/>
  <c r="E102" i="9"/>
  <c r="G103" i="8"/>
  <c r="G104" i="9"/>
  <c r="C104" i="9"/>
  <c r="D104" i="9"/>
  <c r="F105" i="8"/>
  <c r="C106" i="9"/>
  <c r="D106" i="9"/>
  <c r="F107" i="8"/>
  <c r="G108" i="9"/>
  <c r="C108" i="9"/>
  <c r="E108" i="9"/>
  <c r="G109" i="8"/>
  <c r="C110" i="9"/>
  <c r="E110" i="9"/>
  <c r="G111" i="8"/>
  <c r="G112" i="9"/>
  <c r="C112" i="9"/>
  <c r="D112" i="9"/>
  <c r="F113" i="8"/>
  <c r="C114" i="9"/>
  <c r="D114" i="9"/>
  <c r="F115" i="8"/>
  <c r="G116" i="9"/>
  <c r="C116" i="9"/>
  <c r="E116" i="9"/>
  <c r="G117" i="8"/>
  <c r="C118" i="9"/>
  <c r="E118" i="9"/>
  <c r="G119" i="8"/>
  <c r="G120" i="9"/>
  <c r="C120" i="9"/>
  <c r="D120" i="9"/>
  <c r="F121" i="8"/>
  <c r="C122" i="9"/>
  <c r="D122" i="9"/>
  <c r="F123" i="8"/>
  <c r="G124" i="9"/>
  <c r="C124" i="9"/>
  <c r="E124" i="9"/>
  <c r="G125" i="8"/>
  <c r="C126" i="9"/>
  <c r="E126" i="9"/>
  <c r="G127" i="8"/>
  <c r="G128" i="9"/>
  <c r="C128" i="9"/>
  <c r="D128" i="9"/>
  <c r="F129" i="8"/>
  <c r="C130" i="9"/>
  <c r="D130" i="9"/>
  <c r="F131" i="8"/>
  <c r="G132" i="9"/>
  <c r="C132" i="9"/>
  <c r="E132" i="9"/>
  <c r="G133" i="8"/>
  <c r="C134" i="9"/>
  <c r="E134" i="9"/>
  <c r="G135" i="8"/>
  <c r="G136" i="9"/>
  <c r="C136" i="9"/>
  <c r="D136" i="9"/>
  <c r="F137" i="8"/>
  <c r="C138" i="9"/>
  <c r="D138" i="9"/>
  <c r="F139" i="8"/>
  <c r="G140" i="9"/>
  <c r="C140" i="9"/>
  <c r="E140" i="9"/>
  <c r="G141" i="8"/>
  <c r="C142" i="9"/>
  <c r="E142" i="9"/>
  <c r="G143" i="8"/>
  <c r="G144" i="9"/>
  <c r="C144" i="9"/>
  <c r="D144" i="9"/>
  <c r="F145" i="8"/>
  <c r="C146" i="9"/>
  <c r="D146" i="9"/>
  <c r="F147" i="8"/>
  <c r="C148" i="9"/>
  <c r="E148" i="9"/>
  <c r="G149" i="8"/>
  <c r="G150" i="9"/>
  <c r="C150" i="9"/>
  <c r="E150" i="9"/>
  <c r="G151" i="8"/>
  <c r="C152" i="9"/>
  <c r="D152" i="9"/>
  <c r="F153" i="8"/>
  <c r="C154" i="9"/>
  <c r="D154" i="9"/>
  <c r="F155" i="8"/>
  <c r="G156" i="9"/>
  <c r="C156" i="9"/>
  <c r="E156" i="9"/>
  <c r="G157" i="8"/>
  <c r="C158" i="9"/>
  <c r="E158" i="9"/>
  <c r="G159" i="8"/>
  <c r="G160" i="9"/>
  <c r="C160" i="9"/>
  <c r="D160" i="9"/>
  <c r="F161" i="8"/>
  <c r="C162" i="9"/>
  <c r="D162" i="9"/>
  <c r="F163" i="8"/>
  <c r="C164" i="9"/>
  <c r="E164" i="9"/>
  <c r="G165" i="8"/>
  <c r="C166" i="9"/>
  <c r="E166" i="9"/>
  <c r="G167" i="8"/>
  <c r="C168" i="9"/>
  <c r="D168" i="9"/>
  <c r="F169" i="8"/>
  <c r="C170" i="9"/>
  <c r="D170" i="9"/>
  <c r="F171" i="8"/>
  <c r="C172" i="9"/>
  <c r="E172" i="9"/>
  <c r="G173" i="8"/>
  <c r="C174" i="9"/>
  <c r="E174" i="9"/>
  <c r="G175" i="8"/>
  <c r="C176" i="9"/>
  <c r="D176" i="9"/>
  <c r="F177" i="8"/>
  <c r="C178" i="9"/>
  <c r="D178" i="9"/>
  <c r="F179" i="8"/>
  <c r="C180" i="9"/>
  <c r="E180" i="9"/>
  <c r="G181" i="8"/>
  <c r="C182" i="9"/>
  <c r="E182" i="9"/>
  <c r="G183" i="8"/>
  <c r="C184" i="9"/>
  <c r="D184" i="9"/>
  <c r="F185" i="8"/>
  <c r="C186" i="9"/>
  <c r="D186" i="9"/>
  <c r="F187" i="8"/>
  <c r="C188" i="9"/>
  <c r="E188" i="9"/>
  <c r="G189" i="8"/>
  <c r="C190" i="9"/>
  <c r="E190" i="9"/>
  <c r="C192" i="9"/>
  <c r="E192" i="9"/>
  <c r="C194" i="9"/>
  <c r="E194" i="9"/>
  <c r="C196" i="9"/>
  <c r="E196" i="9"/>
  <c r="C198" i="9"/>
  <c r="E198" i="9"/>
  <c r="C200" i="9"/>
  <c r="G200" i="9"/>
  <c r="C202" i="9"/>
  <c r="E202" i="9"/>
  <c r="C204" i="9"/>
  <c r="E204" i="9"/>
  <c r="C206" i="9"/>
  <c r="E206" i="9"/>
  <c r="C208" i="9"/>
  <c r="E208" i="9"/>
  <c r="C210" i="9"/>
  <c r="E210" i="9"/>
  <c r="C212" i="9"/>
  <c r="E212" i="9"/>
  <c r="G214" i="9"/>
  <c r="C214" i="9"/>
  <c r="E214" i="9"/>
  <c r="C216" i="9"/>
  <c r="D216" i="9"/>
  <c r="C218" i="9"/>
  <c r="E218" i="9"/>
  <c r="C220" i="9"/>
  <c r="E220" i="9"/>
  <c r="G222" i="9"/>
  <c r="C222" i="9"/>
  <c r="E222" i="9"/>
  <c r="C224" i="9"/>
  <c r="E224" i="9"/>
  <c r="C226" i="9"/>
  <c r="E226" i="9"/>
  <c r="C228" i="9"/>
  <c r="E228" i="9"/>
  <c r="G230" i="9"/>
  <c r="C230" i="9"/>
  <c r="E230" i="9"/>
  <c r="C232" i="9"/>
  <c r="D232" i="9"/>
  <c r="C234" i="9"/>
  <c r="E234" i="9"/>
  <c r="C236" i="9"/>
  <c r="E236" i="9"/>
  <c r="G238" i="9"/>
  <c r="C238" i="9"/>
  <c r="E238" i="9"/>
  <c r="C240" i="9"/>
  <c r="E240" i="9"/>
  <c r="C242" i="9"/>
  <c r="E242" i="9"/>
  <c r="C244" i="9"/>
  <c r="E244" i="9"/>
  <c r="G246" i="9"/>
  <c r="C246" i="9"/>
  <c r="E246" i="9"/>
  <c r="C248" i="9"/>
  <c r="E248" i="9"/>
  <c r="G250" i="9"/>
  <c r="C250" i="9"/>
  <c r="D250" i="9"/>
  <c r="C252" i="9"/>
  <c r="D252" i="9"/>
  <c r="G254" i="9"/>
  <c r="C254" i="9"/>
  <c r="E254" i="9"/>
  <c r="C256" i="9"/>
  <c r="D256" i="9"/>
  <c r="G258" i="9"/>
  <c r="C258" i="9"/>
  <c r="D258" i="9"/>
  <c r="C260" i="9"/>
  <c r="E260" i="9"/>
  <c r="G262" i="9"/>
  <c r="C262" i="9"/>
  <c r="E262" i="9"/>
  <c r="C264" i="9"/>
  <c r="E264" i="9"/>
  <c r="G266" i="9"/>
  <c r="C266" i="9"/>
  <c r="D266" i="9"/>
  <c r="C268" i="9"/>
  <c r="D268" i="9"/>
  <c r="G270" i="9"/>
  <c r="C270" i="9"/>
  <c r="E270" i="9"/>
  <c r="C272" i="9"/>
  <c r="D272" i="9"/>
  <c r="G274" i="9"/>
  <c r="C274" i="9"/>
  <c r="D274" i="9"/>
  <c r="C276" i="9"/>
  <c r="E276" i="9"/>
  <c r="G278" i="9"/>
  <c r="C278" i="9"/>
  <c r="E278" i="9"/>
  <c r="C280" i="9"/>
  <c r="E280" i="9"/>
  <c r="G282" i="9"/>
  <c r="C282" i="9"/>
  <c r="D282" i="9"/>
  <c r="C284" i="9"/>
  <c r="D284" i="9"/>
  <c r="G286" i="9"/>
  <c r="C286" i="9"/>
  <c r="E286" i="9"/>
  <c r="C288" i="9"/>
  <c r="D288" i="9"/>
  <c r="G290" i="9"/>
  <c r="C290" i="9"/>
  <c r="D290" i="9"/>
  <c r="C292" i="9"/>
  <c r="E292" i="9"/>
  <c r="G294" i="9"/>
  <c r="C294" i="9"/>
  <c r="E294" i="9"/>
  <c r="C296" i="9"/>
  <c r="E296" i="9"/>
  <c r="G298" i="9"/>
  <c r="C298" i="9"/>
  <c r="D298" i="9"/>
  <c r="C300" i="9"/>
  <c r="D300" i="9"/>
  <c r="G302" i="9"/>
  <c r="C302" i="9"/>
  <c r="E302" i="9"/>
  <c r="C304" i="9"/>
  <c r="E304" i="9"/>
  <c r="G306" i="9"/>
  <c r="C306" i="9"/>
  <c r="E306" i="9"/>
  <c r="C308" i="9"/>
  <c r="G308" i="9"/>
  <c r="G310" i="9"/>
  <c r="C310" i="9"/>
  <c r="E310" i="9"/>
  <c r="C312" i="9"/>
  <c r="E312" i="9"/>
  <c r="C314" i="9"/>
  <c r="E314" i="9"/>
  <c r="C316" i="9"/>
  <c r="E316" i="9"/>
  <c r="C318" i="9"/>
  <c r="E318" i="9"/>
  <c r="C320" i="9"/>
  <c r="E320" i="9"/>
  <c r="G322" i="9"/>
  <c r="C322" i="9"/>
  <c r="D322" i="9"/>
  <c r="C324" i="9"/>
  <c r="E324" i="9"/>
  <c r="G326" i="9"/>
  <c r="C326" i="9"/>
  <c r="D326" i="9"/>
  <c r="C328" i="9"/>
  <c r="D328" i="9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31" i="9"/>
  <c r="G333" i="9"/>
  <c r="G339" i="9"/>
  <c r="G341" i="9"/>
  <c r="G347" i="9"/>
  <c r="G349" i="9"/>
  <c r="G351" i="9"/>
  <c r="G353" i="9"/>
  <c r="G355" i="9"/>
  <c r="G357" i="9"/>
  <c r="G359" i="9"/>
  <c r="G332" i="9"/>
  <c r="G336" i="9"/>
  <c r="G338" i="9"/>
  <c r="G340" i="9"/>
  <c r="G342" i="9"/>
  <c r="G344" i="9"/>
  <c r="G348" i="9"/>
  <c r="G352" i="9"/>
  <c r="G354" i="9"/>
  <c r="G356" i="9"/>
  <c r="G358" i="9"/>
  <c r="G2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F319" i="5"/>
  <c r="D371" i="5"/>
  <c r="E371" i="5"/>
  <c r="D369" i="5"/>
  <c r="E369" i="5"/>
  <c r="D367" i="5"/>
  <c r="E367" i="5"/>
  <c r="D365" i="5"/>
  <c r="E365" i="5"/>
  <c r="D363" i="5"/>
  <c r="E363" i="5"/>
  <c r="D361" i="5"/>
  <c r="E361" i="5"/>
  <c r="D359" i="5"/>
  <c r="E359" i="5"/>
  <c r="D357" i="5"/>
  <c r="I357" i="5"/>
  <c r="D355" i="5"/>
  <c r="E355" i="5"/>
  <c r="D353" i="5"/>
  <c r="I353" i="5"/>
  <c r="D351" i="5"/>
  <c r="E351" i="5"/>
  <c r="D349" i="5"/>
  <c r="I349" i="5"/>
  <c r="D347" i="5"/>
  <c r="E347" i="5"/>
  <c r="D345" i="5"/>
  <c r="E345" i="5"/>
  <c r="D343" i="5"/>
  <c r="E343" i="5"/>
  <c r="D341" i="5"/>
  <c r="G341" i="5"/>
  <c r="D339" i="5"/>
  <c r="E339" i="5"/>
  <c r="D337" i="5"/>
  <c r="F337" i="5"/>
  <c r="D335" i="5"/>
  <c r="E335" i="5"/>
  <c r="D333" i="5"/>
  <c r="D331" i="5"/>
  <c r="E331" i="5"/>
  <c r="D329" i="5"/>
  <c r="F329" i="5"/>
  <c r="D327" i="5"/>
  <c r="E327" i="5"/>
  <c r="D325" i="5"/>
  <c r="G325" i="5"/>
  <c r="D323" i="5"/>
  <c r="E323" i="5"/>
  <c r="D321" i="5"/>
  <c r="E321" i="5"/>
  <c r="D318" i="5"/>
  <c r="I318" i="5"/>
  <c r="D316" i="5"/>
  <c r="G316" i="5"/>
  <c r="D314" i="5"/>
  <c r="I314" i="5"/>
  <c r="D312" i="5"/>
  <c r="D310" i="5"/>
  <c r="I310" i="5"/>
  <c r="D264" i="5"/>
  <c r="E264" i="5"/>
  <c r="D262" i="5"/>
  <c r="I262" i="5"/>
  <c r="D260" i="5"/>
  <c r="E260" i="5"/>
  <c r="D258" i="5"/>
  <c r="I258" i="5"/>
  <c r="D256" i="5"/>
  <c r="E256" i="5"/>
  <c r="D254" i="5"/>
  <c r="I254" i="5"/>
  <c r="D252" i="5"/>
  <c r="E252" i="5"/>
  <c r="D250" i="5"/>
  <c r="I250" i="5"/>
  <c r="D248" i="5"/>
  <c r="D246" i="5"/>
  <c r="I246" i="5"/>
  <c r="D244" i="5"/>
  <c r="E244" i="5"/>
  <c r="D242" i="5"/>
  <c r="I242" i="5"/>
  <c r="D240" i="5"/>
  <c r="E240" i="5"/>
  <c r="D238" i="5"/>
  <c r="I238" i="5"/>
  <c r="D236" i="5"/>
  <c r="D234" i="5"/>
  <c r="I234" i="5"/>
  <c r="D232" i="5"/>
  <c r="E232" i="5"/>
  <c r="D230" i="5"/>
  <c r="I230" i="5"/>
  <c r="D228" i="5"/>
  <c r="E228" i="5"/>
  <c r="D226" i="5"/>
  <c r="I226" i="5"/>
  <c r="D224" i="5"/>
  <c r="D222" i="5"/>
  <c r="I222" i="5"/>
  <c r="D220" i="5"/>
  <c r="D218" i="5"/>
  <c r="I218" i="5"/>
  <c r="D216" i="5"/>
  <c r="F216" i="5"/>
  <c r="D214" i="5"/>
  <c r="I214" i="5"/>
  <c r="D212" i="5"/>
  <c r="E212" i="5"/>
  <c r="D210" i="5"/>
  <c r="I210" i="5"/>
  <c r="D208" i="5"/>
  <c r="E208" i="5"/>
  <c r="D206" i="5"/>
  <c r="I206" i="5"/>
  <c r="D204" i="5"/>
  <c r="D202" i="5"/>
  <c r="I202" i="5"/>
  <c r="D200" i="5"/>
  <c r="I200" i="5"/>
  <c r="D198" i="5"/>
  <c r="I198" i="5"/>
  <c r="D196" i="5"/>
  <c r="E196" i="5"/>
  <c r="D194" i="5"/>
  <c r="I194" i="5"/>
  <c r="D192" i="5"/>
  <c r="E192" i="5"/>
  <c r="D189" i="5"/>
  <c r="E189" i="5"/>
  <c r="D187" i="5"/>
  <c r="E187" i="5"/>
  <c r="D185" i="5"/>
  <c r="E185" i="5"/>
  <c r="D183" i="5"/>
  <c r="E183" i="5"/>
  <c r="H184" i="2"/>
  <c r="D181" i="5"/>
  <c r="E181" i="5"/>
  <c r="H182" i="2"/>
  <c r="D179" i="5"/>
  <c r="E179" i="5"/>
  <c r="H180" i="2"/>
  <c r="D177" i="5"/>
  <c r="E177" i="5"/>
  <c r="H178" i="2"/>
  <c r="D175" i="5"/>
  <c r="E175" i="5"/>
  <c r="H176" i="2"/>
  <c r="D173" i="5"/>
  <c r="E173" i="5"/>
  <c r="H174" i="2"/>
  <c r="D171" i="5"/>
  <c r="E171" i="5"/>
  <c r="H172" i="2"/>
  <c r="D169" i="5"/>
  <c r="E169" i="5"/>
  <c r="H170" i="2"/>
  <c r="D167" i="5"/>
  <c r="E167" i="5"/>
  <c r="H168" i="2"/>
  <c r="D165" i="5"/>
  <c r="E165" i="5"/>
  <c r="H166" i="2"/>
  <c r="D163" i="5"/>
  <c r="E163" i="5"/>
  <c r="H164" i="2"/>
  <c r="D161" i="5"/>
  <c r="E161" i="5"/>
  <c r="H162" i="2"/>
  <c r="D159" i="5"/>
  <c r="E159" i="5"/>
  <c r="H160" i="2"/>
  <c r="D157" i="5"/>
  <c r="E157" i="5"/>
  <c r="H158" i="2"/>
  <c r="D155" i="5"/>
  <c r="D153" i="5"/>
  <c r="E153" i="5"/>
  <c r="H154" i="2"/>
  <c r="D151" i="5"/>
  <c r="E151" i="5"/>
  <c r="H152" i="2"/>
  <c r="D149" i="5"/>
  <c r="E149" i="5"/>
  <c r="H150" i="2"/>
  <c r="D147" i="5"/>
  <c r="E147" i="5"/>
  <c r="H148" i="2"/>
  <c r="D145" i="5"/>
  <c r="E145" i="5"/>
  <c r="H146" i="2"/>
  <c r="D9" i="5"/>
  <c r="E9" i="5"/>
  <c r="D7" i="5"/>
  <c r="E7" i="5"/>
  <c r="D372" i="5"/>
  <c r="I372" i="5"/>
  <c r="D370" i="5"/>
  <c r="I370" i="5"/>
  <c r="D368" i="5"/>
  <c r="I368" i="5"/>
  <c r="D366" i="5"/>
  <c r="I366" i="5"/>
  <c r="D364" i="5"/>
  <c r="G364" i="5"/>
  <c r="D362" i="5"/>
  <c r="I362" i="5"/>
  <c r="D360" i="5"/>
  <c r="I360" i="5"/>
  <c r="D358" i="5"/>
  <c r="I358" i="5"/>
  <c r="D356" i="5"/>
  <c r="I356" i="5"/>
  <c r="D354" i="5"/>
  <c r="I354" i="5"/>
  <c r="D352" i="5"/>
  <c r="I352" i="5"/>
  <c r="D350" i="5"/>
  <c r="I350" i="5"/>
  <c r="D348" i="5"/>
  <c r="G348" i="5"/>
  <c r="D346" i="5"/>
  <c r="I346" i="5"/>
  <c r="D344" i="5"/>
  <c r="I344" i="5"/>
  <c r="D342" i="5"/>
  <c r="I342" i="5"/>
  <c r="D340" i="5"/>
  <c r="I340" i="5"/>
  <c r="D338" i="5"/>
  <c r="I338" i="5"/>
  <c r="D336" i="5"/>
  <c r="E336" i="5"/>
  <c r="D334" i="5"/>
  <c r="I334" i="5"/>
  <c r="D332" i="5"/>
  <c r="E332" i="5"/>
  <c r="D330" i="5"/>
  <c r="I330" i="5"/>
  <c r="D328" i="5"/>
  <c r="I328" i="5"/>
  <c r="D326" i="5"/>
  <c r="I326" i="5"/>
  <c r="D324" i="5"/>
  <c r="I324" i="5"/>
  <c r="D322" i="5"/>
  <c r="I322" i="5"/>
  <c r="D320" i="5"/>
  <c r="I320" i="5"/>
  <c r="D317" i="5"/>
  <c r="E317" i="5"/>
  <c r="D315" i="5"/>
  <c r="D313" i="5"/>
  <c r="E313" i="5"/>
  <c r="D311" i="5"/>
  <c r="F311" i="5"/>
  <c r="D309" i="5"/>
  <c r="E309" i="5"/>
  <c r="D307" i="5"/>
  <c r="D305" i="5"/>
  <c r="I305" i="5"/>
  <c r="D303" i="5"/>
  <c r="E303" i="5"/>
  <c r="D301" i="5"/>
  <c r="I301" i="5"/>
  <c r="D299" i="5"/>
  <c r="E299" i="5"/>
  <c r="D297" i="5"/>
  <c r="I297" i="5"/>
  <c r="D295" i="5"/>
  <c r="I295" i="5"/>
  <c r="D293" i="5"/>
  <c r="I293" i="5"/>
  <c r="D291" i="5"/>
  <c r="E291" i="5"/>
  <c r="D289" i="5"/>
  <c r="I289" i="5"/>
  <c r="D287" i="5"/>
  <c r="I287" i="5"/>
  <c r="D285" i="5"/>
  <c r="I285" i="5"/>
  <c r="D283" i="5"/>
  <c r="D281" i="5"/>
  <c r="I281" i="5"/>
  <c r="D279" i="5"/>
  <c r="E279" i="5"/>
  <c r="D277" i="5"/>
  <c r="I277" i="5"/>
  <c r="D275" i="5"/>
  <c r="I275" i="5"/>
  <c r="D273" i="5"/>
  <c r="I273" i="5"/>
  <c r="D271" i="5"/>
  <c r="I271" i="5"/>
  <c r="D269" i="5"/>
  <c r="I269" i="5"/>
  <c r="D267" i="5"/>
  <c r="G267" i="5"/>
  <c r="D265" i="5"/>
  <c r="I265" i="5"/>
  <c r="D263" i="5"/>
  <c r="D261" i="5"/>
  <c r="E261" i="5"/>
  <c r="D259" i="5"/>
  <c r="I259" i="5"/>
  <c r="D257" i="5"/>
  <c r="E257" i="5"/>
  <c r="D255" i="5"/>
  <c r="E255" i="5"/>
  <c r="D253" i="5"/>
  <c r="E253" i="5"/>
  <c r="D251" i="5"/>
  <c r="D249" i="5"/>
  <c r="E249" i="5"/>
  <c r="D247" i="5"/>
  <c r="F247" i="5"/>
  <c r="D245" i="5"/>
  <c r="E245" i="5"/>
  <c r="D243" i="5"/>
  <c r="E243" i="5"/>
  <c r="D241" i="5"/>
  <c r="E241" i="5"/>
  <c r="D239" i="5"/>
  <c r="E239" i="5"/>
  <c r="D237" i="5"/>
  <c r="E237" i="5"/>
  <c r="D235" i="5"/>
  <c r="D233" i="5"/>
  <c r="E233" i="5"/>
  <c r="D231" i="5"/>
  <c r="E231" i="5"/>
  <c r="D229" i="5"/>
  <c r="E229" i="5"/>
  <c r="D227" i="5"/>
  <c r="E227" i="5"/>
  <c r="D225" i="5"/>
  <c r="E225" i="5"/>
  <c r="D223" i="5"/>
  <c r="E223" i="5"/>
  <c r="D221" i="5"/>
  <c r="E221" i="5"/>
  <c r="D219" i="5"/>
  <c r="E219" i="5"/>
  <c r="D217" i="5"/>
  <c r="E217" i="5"/>
  <c r="D215" i="5"/>
  <c r="E215" i="5"/>
  <c r="D213" i="5"/>
  <c r="E213" i="5"/>
  <c r="D211" i="5"/>
  <c r="I211" i="5"/>
  <c r="D209" i="5"/>
  <c r="E209" i="5"/>
  <c r="D207" i="5"/>
  <c r="E207" i="5"/>
  <c r="D205" i="5"/>
  <c r="E205" i="5"/>
  <c r="D203" i="5"/>
  <c r="E203" i="5"/>
  <c r="D201" i="5"/>
  <c r="E201" i="5"/>
  <c r="D199" i="5"/>
  <c r="E199" i="5"/>
  <c r="D197" i="5"/>
  <c r="E197" i="5"/>
  <c r="D195" i="5"/>
  <c r="E195" i="5"/>
  <c r="D193" i="5"/>
  <c r="E193" i="5"/>
  <c r="D190" i="5"/>
  <c r="E190" i="5"/>
  <c r="D188" i="5"/>
  <c r="E188" i="5"/>
  <c r="D186" i="5"/>
  <c r="D184" i="5"/>
  <c r="E184" i="5"/>
  <c r="H185" i="2"/>
  <c r="D182" i="5"/>
  <c r="I182" i="5"/>
  <c r="D180" i="5"/>
  <c r="E180" i="5"/>
  <c r="H181" i="2"/>
  <c r="D178" i="5"/>
  <c r="I178" i="5"/>
  <c r="D176" i="5"/>
  <c r="E176" i="5"/>
  <c r="H177" i="2"/>
  <c r="D174" i="5"/>
  <c r="E174" i="5"/>
  <c r="H175" i="2"/>
  <c r="D172" i="5"/>
  <c r="E172" i="5"/>
  <c r="H173" i="2"/>
  <c r="D170" i="5"/>
  <c r="G170" i="5"/>
  <c r="J171" i="2"/>
  <c r="D168" i="5"/>
  <c r="E168" i="5"/>
  <c r="H169" i="2"/>
  <c r="D166" i="5"/>
  <c r="I166" i="5"/>
  <c r="D164" i="5"/>
  <c r="E164" i="5"/>
  <c r="H165" i="2"/>
  <c r="D162" i="5"/>
  <c r="I162" i="5"/>
  <c r="D160" i="5"/>
  <c r="E160" i="5"/>
  <c r="H161" i="2"/>
  <c r="D158" i="5"/>
  <c r="E158" i="5"/>
  <c r="H159" i="2"/>
  <c r="D156" i="5"/>
  <c r="E156" i="5"/>
  <c r="H157" i="2"/>
  <c r="D154" i="5"/>
  <c r="G154" i="5"/>
  <c r="J155" i="2"/>
  <c r="D152" i="5"/>
  <c r="E152" i="5"/>
  <c r="H153" i="2"/>
  <c r="D150" i="5"/>
  <c r="I150" i="5"/>
  <c r="D148" i="5"/>
  <c r="E148" i="5"/>
  <c r="H149" i="2"/>
  <c r="D146" i="5"/>
  <c r="I146" i="5"/>
  <c r="D8" i="5"/>
  <c r="I8" i="5"/>
  <c r="D6" i="5"/>
  <c r="E6" i="5"/>
  <c r="D4" i="5"/>
  <c r="E4" i="5"/>
  <c r="Q241" i="4"/>
  <c r="Q965" i="4"/>
  <c r="Q532" i="4"/>
  <c r="D3" i="5"/>
  <c r="I3" i="5"/>
  <c r="E886" i="5"/>
  <c r="I886" i="5"/>
  <c r="I882" i="5"/>
  <c r="E878" i="5"/>
  <c r="I878" i="5"/>
  <c r="I874" i="5"/>
  <c r="E870" i="5"/>
  <c r="I870" i="5"/>
  <c r="I866" i="5"/>
  <c r="E862" i="5"/>
  <c r="I862" i="5"/>
  <c r="I858" i="5"/>
  <c r="E854" i="5"/>
  <c r="I854" i="5"/>
  <c r="I850" i="5"/>
  <c r="E846" i="5"/>
  <c r="I846" i="5"/>
  <c r="I842" i="5"/>
  <c r="E838" i="5"/>
  <c r="I838" i="5"/>
  <c r="I834" i="5"/>
  <c r="E830" i="5"/>
  <c r="I830" i="5"/>
  <c r="I826" i="5"/>
  <c r="E822" i="5"/>
  <c r="I822" i="5"/>
  <c r="I818" i="5"/>
  <c r="E814" i="5"/>
  <c r="I814" i="5"/>
  <c r="E810" i="5"/>
  <c r="I810" i="5"/>
  <c r="E806" i="5"/>
  <c r="I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Q39" i="4"/>
  <c r="I884" i="5"/>
  <c r="E880" i="5"/>
  <c r="E876" i="5"/>
  <c r="E868" i="5"/>
  <c r="I860" i="5"/>
  <c r="E848" i="5"/>
  <c r="I844" i="5"/>
  <c r="E828" i="5"/>
  <c r="I820" i="5"/>
  <c r="E816" i="5"/>
  <c r="E812" i="5"/>
  <c r="E808" i="5"/>
  <c r="E804" i="5"/>
  <c r="E800" i="5"/>
  <c r="E796" i="5"/>
  <c r="E792" i="5"/>
  <c r="E788" i="5"/>
  <c r="E784" i="5"/>
  <c r="E780" i="5"/>
  <c r="E776" i="5"/>
  <c r="E772" i="5"/>
  <c r="E768" i="5"/>
  <c r="E764" i="5"/>
  <c r="E760" i="5"/>
  <c r="E756" i="5"/>
  <c r="E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D590" i="5"/>
  <c r="F590" i="5"/>
  <c r="D582" i="5"/>
  <c r="D574" i="5"/>
  <c r="G574" i="5"/>
  <c r="D566" i="5"/>
  <c r="D558" i="5"/>
  <c r="F558" i="5"/>
  <c r="E510" i="5"/>
  <c r="I510" i="5"/>
  <c r="E506" i="5"/>
  <c r="I506" i="5"/>
  <c r="E502" i="5"/>
  <c r="I502" i="5"/>
  <c r="E368" i="5"/>
  <c r="Q31" i="4"/>
  <c r="Q23" i="4"/>
  <c r="Q15" i="4"/>
  <c r="D934" i="5"/>
  <c r="E934" i="5"/>
  <c r="F933" i="5"/>
  <c r="D930" i="5"/>
  <c r="I930" i="5"/>
  <c r="F929" i="5"/>
  <c r="D926" i="5"/>
  <c r="E926" i="5"/>
  <c r="F925" i="5"/>
  <c r="D922" i="5"/>
  <c r="I922" i="5"/>
  <c r="D918" i="5"/>
  <c r="E918" i="5"/>
  <c r="D914" i="5"/>
  <c r="I914" i="5"/>
  <c r="D910" i="5"/>
  <c r="E910" i="5"/>
  <c r="F909" i="5"/>
  <c r="D906" i="5"/>
  <c r="I906" i="5"/>
  <c r="D902" i="5"/>
  <c r="E902" i="5"/>
  <c r="D898" i="5"/>
  <c r="I898" i="5"/>
  <c r="D894" i="5"/>
  <c r="E894" i="5"/>
  <c r="F893" i="5"/>
  <c r="D890" i="5"/>
  <c r="I890" i="5"/>
  <c r="F886" i="5"/>
  <c r="I883" i="5"/>
  <c r="F878" i="5"/>
  <c r="F876" i="5"/>
  <c r="F874" i="5"/>
  <c r="F870" i="5"/>
  <c r="I869" i="5"/>
  <c r="I867" i="5"/>
  <c r="F864" i="5"/>
  <c r="F862" i="5"/>
  <c r="I861" i="5"/>
  <c r="I859" i="5"/>
  <c r="F854" i="5"/>
  <c r="I851" i="5"/>
  <c r="I849" i="5"/>
  <c r="F846" i="5"/>
  <c r="I845" i="5"/>
  <c r="I843" i="5"/>
  <c r="F838" i="5"/>
  <c r="I835" i="5"/>
  <c r="F830" i="5"/>
  <c r="F828" i="5"/>
  <c r="F826" i="5"/>
  <c r="I823" i="5"/>
  <c r="F822" i="5"/>
  <c r="I819" i="5"/>
  <c r="I815" i="5"/>
  <c r="F814" i="5"/>
  <c r="I813" i="5"/>
  <c r="I811" i="5"/>
  <c r="F810" i="5"/>
  <c r="I809" i="5"/>
  <c r="I807" i="5"/>
  <c r="F806" i="5"/>
  <c r="I805" i="5"/>
  <c r="I803" i="5"/>
  <c r="F802" i="5"/>
  <c r="I801" i="5"/>
  <c r="F798" i="5"/>
  <c r="F796" i="5"/>
  <c r="F794" i="5"/>
  <c r="I793" i="5"/>
  <c r="F790" i="5"/>
  <c r="F788" i="5"/>
  <c r="F786" i="5"/>
  <c r="I785" i="5"/>
  <c r="F782" i="5"/>
  <c r="F780" i="5"/>
  <c r="F778" i="5"/>
  <c r="I777" i="5"/>
  <c r="F774" i="5"/>
  <c r="F772" i="5"/>
  <c r="F770" i="5"/>
  <c r="I769" i="5"/>
  <c r="F766" i="5"/>
  <c r="F764" i="5"/>
  <c r="F762" i="5"/>
  <c r="I761" i="5"/>
  <c r="F758" i="5"/>
  <c r="F756" i="5"/>
  <c r="F754" i="5"/>
  <c r="I753" i="5"/>
  <c r="F750" i="5"/>
  <c r="D658" i="5"/>
  <c r="D654" i="5"/>
  <c r="I654" i="5"/>
  <c r="D650" i="5"/>
  <c r="G650" i="5"/>
  <c r="D646" i="5"/>
  <c r="I646" i="5"/>
  <c r="D642" i="5"/>
  <c r="G642" i="5"/>
  <c r="D638" i="5"/>
  <c r="I638" i="5"/>
  <c r="D634" i="5"/>
  <c r="F634" i="5"/>
  <c r="D630" i="5"/>
  <c r="I630" i="5"/>
  <c r="F629" i="5"/>
  <c r="D626" i="5"/>
  <c r="F625" i="5"/>
  <c r="D622" i="5"/>
  <c r="I622" i="5"/>
  <c r="F621" i="5"/>
  <c r="D618" i="5"/>
  <c r="G618" i="5"/>
  <c r="F617" i="5"/>
  <c r="D614" i="5"/>
  <c r="I614" i="5"/>
  <c r="F613" i="5"/>
  <c r="D610" i="5"/>
  <c r="F609" i="5"/>
  <c r="D606" i="5"/>
  <c r="I606" i="5"/>
  <c r="F605" i="5"/>
  <c r="D602" i="5"/>
  <c r="F602" i="5"/>
  <c r="F601" i="5"/>
  <c r="D598" i="5"/>
  <c r="I598" i="5"/>
  <c r="F597" i="5"/>
  <c r="D594" i="5"/>
  <c r="F593" i="5"/>
  <c r="D587" i="5"/>
  <c r="I587" i="5"/>
  <c r="F585" i="5"/>
  <c r="D579" i="5"/>
  <c r="F579" i="5"/>
  <c r="F577" i="5"/>
  <c r="D571" i="5"/>
  <c r="I571" i="5"/>
  <c r="F569" i="5"/>
  <c r="D563" i="5"/>
  <c r="F563" i="5"/>
  <c r="F561" i="5"/>
  <c r="D555" i="5"/>
  <c r="I555" i="5"/>
  <c r="F553" i="5"/>
  <c r="D586" i="5"/>
  <c r="I586" i="5"/>
  <c r="D578" i="5"/>
  <c r="I578" i="5"/>
  <c r="D570" i="5"/>
  <c r="I570" i="5"/>
  <c r="D562" i="5"/>
  <c r="I562" i="5"/>
  <c r="D554" i="5"/>
  <c r="I554" i="5"/>
  <c r="E508" i="5"/>
  <c r="E500" i="5"/>
  <c r="E366" i="5"/>
  <c r="D936" i="5"/>
  <c r="F936" i="5"/>
  <c r="D932" i="5"/>
  <c r="F930" i="5"/>
  <c r="D928" i="5"/>
  <c r="I928" i="5"/>
  <c r="D924" i="5"/>
  <c r="G924" i="5"/>
  <c r="F922" i="5"/>
  <c r="D920" i="5"/>
  <c r="F920" i="5"/>
  <c r="D916" i="5"/>
  <c r="E916" i="5"/>
  <c r="F914" i="5"/>
  <c r="D912" i="5"/>
  <c r="I912" i="5"/>
  <c r="D908" i="5"/>
  <c r="G908" i="5"/>
  <c r="F906" i="5"/>
  <c r="D904" i="5"/>
  <c r="F904" i="5"/>
  <c r="D900" i="5"/>
  <c r="E900" i="5"/>
  <c r="D896" i="5"/>
  <c r="I896" i="5"/>
  <c r="D892" i="5"/>
  <c r="G892" i="5"/>
  <c r="F891" i="5"/>
  <c r="D888" i="5"/>
  <c r="F888" i="5"/>
  <c r="F887" i="5"/>
  <c r="F883" i="5"/>
  <c r="F875" i="5"/>
  <c r="F867" i="5"/>
  <c r="F859" i="5"/>
  <c r="F855" i="5"/>
  <c r="F853" i="5"/>
  <c r="F845" i="5"/>
  <c r="F837" i="5"/>
  <c r="F829" i="5"/>
  <c r="F823" i="5"/>
  <c r="F819" i="5"/>
  <c r="F813" i="5"/>
  <c r="F809" i="5"/>
  <c r="F805" i="5"/>
  <c r="F801" i="5"/>
  <c r="F793" i="5"/>
  <c r="F785" i="5"/>
  <c r="F777" i="5"/>
  <c r="F769" i="5"/>
  <c r="F761" i="5"/>
  <c r="F753" i="5"/>
  <c r="D748" i="5"/>
  <c r="D669" i="5"/>
  <c r="I669" i="5"/>
  <c r="D668" i="5"/>
  <c r="D667" i="5"/>
  <c r="I667" i="5"/>
  <c r="D666" i="5"/>
  <c r="I666" i="5"/>
  <c r="D665" i="5"/>
  <c r="I665" i="5"/>
  <c r="D664" i="5"/>
  <c r="D663" i="5"/>
  <c r="I663" i="5"/>
  <c r="D662" i="5"/>
  <c r="I662" i="5"/>
  <c r="D661" i="5"/>
  <c r="I661" i="5"/>
  <c r="D660" i="5"/>
  <c r="F659" i="5"/>
  <c r="D656" i="5"/>
  <c r="I656" i="5"/>
  <c r="F655" i="5"/>
  <c r="F654" i="5"/>
  <c r="D652" i="5"/>
  <c r="G652" i="5"/>
  <c r="F650" i="5"/>
  <c r="D648" i="5"/>
  <c r="I648" i="5"/>
  <c r="F647" i="5"/>
  <c r="D644" i="5"/>
  <c r="I644" i="5"/>
  <c r="D640" i="5"/>
  <c r="I640" i="5"/>
  <c r="D636" i="5"/>
  <c r="G636" i="5"/>
  <c r="F635" i="5"/>
  <c r="D632" i="5"/>
  <c r="F632" i="5"/>
  <c r="F630" i="5"/>
  <c r="D628" i="5"/>
  <c r="F627" i="5"/>
  <c r="D624" i="5"/>
  <c r="I624" i="5"/>
  <c r="F623" i="5"/>
  <c r="D620" i="5"/>
  <c r="F618" i="5"/>
  <c r="D616" i="5"/>
  <c r="F616" i="5"/>
  <c r="F615" i="5"/>
  <c r="D612" i="5"/>
  <c r="I612" i="5"/>
  <c r="D608" i="5"/>
  <c r="I608" i="5"/>
  <c r="F606" i="5"/>
  <c r="D604" i="5"/>
  <c r="F603" i="5"/>
  <c r="D600" i="5"/>
  <c r="I600" i="5"/>
  <c r="F598" i="5"/>
  <c r="D596" i="5"/>
  <c r="F595" i="5"/>
  <c r="D592" i="5"/>
  <c r="I592" i="5"/>
  <c r="D591" i="5"/>
  <c r="E591" i="5"/>
  <c r="D583" i="5"/>
  <c r="I583" i="5"/>
  <c r="F581" i="5"/>
  <c r="D575" i="5"/>
  <c r="F573" i="5"/>
  <c r="D567" i="5"/>
  <c r="I567" i="5"/>
  <c r="D559" i="5"/>
  <c r="E559" i="5"/>
  <c r="D588" i="5"/>
  <c r="I588" i="5"/>
  <c r="F586" i="5"/>
  <c r="D584" i="5"/>
  <c r="F583" i="5"/>
  <c r="F582" i="5"/>
  <c r="D580" i="5"/>
  <c r="I580" i="5"/>
  <c r="F578" i="5"/>
  <c r="D576" i="5"/>
  <c r="D572" i="5"/>
  <c r="I572" i="5"/>
  <c r="D568" i="5"/>
  <c r="G568" i="5"/>
  <c r="F566" i="5"/>
  <c r="D564" i="5"/>
  <c r="I564" i="5"/>
  <c r="D560" i="5"/>
  <c r="F560" i="5"/>
  <c r="D556" i="5"/>
  <c r="I556" i="5"/>
  <c r="F554" i="5"/>
  <c r="D552" i="5"/>
  <c r="F551" i="5"/>
  <c r="D548" i="5"/>
  <c r="I548" i="5"/>
  <c r="F547" i="5"/>
  <c r="D544" i="5"/>
  <c r="F543" i="5"/>
  <c r="D540" i="5"/>
  <c r="I540" i="5"/>
  <c r="F539" i="5"/>
  <c r="D536" i="5"/>
  <c r="F535" i="5"/>
  <c r="D532" i="5"/>
  <c r="I532" i="5"/>
  <c r="F531" i="5"/>
  <c r="D528" i="5"/>
  <c r="F527" i="5"/>
  <c r="D524" i="5"/>
  <c r="I524" i="5"/>
  <c r="F523" i="5"/>
  <c r="D520" i="5"/>
  <c r="F519" i="5"/>
  <c r="I513" i="5"/>
  <c r="F512" i="5"/>
  <c r="F510" i="5"/>
  <c r="I509" i="5"/>
  <c r="F506" i="5"/>
  <c r="I505" i="5"/>
  <c r="F504" i="5"/>
  <c r="F502" i="5"/>
  <c r="I501" i="5"/>
  <c r="F370" i="5"/>
  <c r="F368" i="5"/>
  <c r="F366" i="5"/>
  <c r="D308" i="5"/>
  <c r="G308" i="5"/>
  <c r="D306" i="5"/>
  <c r="F306" i="5"/>
  <c r="D304" i="5"/>
  <c r="G304" i="5"/>
  <c r="D302" i="5"/>
  <c r="F302" i="5"/>
  <c r="D300" i="5"/>
  <c r="G300" i="5"/>
  <c r="D298" i="5"/>
  <c r="G298" i="5"/>
  <c r="D296" i="5"/>
  <c r="G296" i="5"/>
  <c r="D294" i="5"/>
  <c r="F294" i="5"/>
  <c r="D292" i="5"/>
  <c r="G292" i="5"/>
  <c r="D290" i="5"/>
  <c r="D288" i="5"/>
  <c r="G288" i="5"/>
  <c r="D286" i="5"/>
  <c r="E286" i="5"/>
  <c r="D284" i="5"/>
  <c r="G284" i="5"/>
  <c r="D282" i="5"/>
  <c r="E282" i="5"/>
  <c r="D280" i="5"/>
  <c r="G280" i="5"/>
  <c r="D278" i="5"/>
  <c r="D276" i="5"/>
  <c r="G276" i="5"/>
  <c r="D274" i="5"/>
  <c r="E274" i="5"/>
  <c r="D272" i="5"/>
  <c r="G272" i="5"/>
  <c r="D270" i="5"/>
  <c r="I270" i="5"/>
  <c r="D268" i="5"/>
  <c r="G268" i="5"/>
  <c r="D266" i="5"/>
  <c r="E266" i="5"/>
  <c r="D550" i="5"/>
  <c r="E550" i="5"/>
  <c r="F549" i="5"/>
  <c r="F548" i="5"/>
  <c r="D546" i="5"/>
  <c r="I546" i="5"/>
  <c r="F545" i="5"/>
  <c r="D542" i="5"/>
  <c r="G542" i="5"/>
  <c r="F541" i="5"/>
  <c r="F540" i="5"/>
  <c r="D538" i="5"/>
  <c r="F538" i="5"/>
  <c r="F537" i="5"/>
  <c r="D534" i="5"/>
  <c r="E534" i="5"/>
  <c r="F533" i="5"/>
  <c r="F532" i="5"/>
  <c r="D530" i="5"/>
  <c r="I530" i="5"/>
  <c r="F529" i="5"/>
  <c r="D526" i="5"/>
  <c r="G526" i="5"/>
  <c r="F525" i="5"/>
  <c r="F524" i="5"/>
  <c r="D522" i="5"/>
  <c r="F522" i="5"/>
  <c r="F521" i="5"/>
  <c r="D518" i="5"/>
  <c r="E518" i="5"/>
  <c r="D517" i="5"/>
  <c r="I517" i="5"/>
  <c r="D516" i="5"/>
  <c r="D515" i="5"/>
  <c r="I515" i="5"/>
  <c r="D514" i="5"/>
  <c r="F513" i="5"/>
  <c r="F509" i="5"/>
  <c r="F505" i="5"/>
  <c r="F501" i="5"/>
  <c r="D13" i="5"/>
  <c r="G13" i="5"/>
  <c r="J14" i="2"/>
  <c r="D12" i="5"/>
  <c r="G12" i="5"/>
  <c r="J13" i="2"/>
  <c r="D11" i="5"/>
  <c r="G11" i="5"/>
  <c r="D5" i="5"/>
  <c r="D15" i="5"/>
  <c r="G15" i="5"/>
  <c r="J16" i="2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G745" i="5"/>
  <c r="D744" i="5"/>
  <c r="D743" i="5"/>
  <c r="D742" i="5"/>
  <c r="D741" i="5"/>
  <c r="G741" i="5"/>
  <c r="D740" i="5"/>
  <c r="D739" i="5"/>
  <c r="D738" i="5"/>
  <c r="D737" i="5"/>
  <c r="G737" i="5"/>
  <c r="D736" i="5"/>
  <c r="D735" i="5"/>
  <c r="D734" i="5"/>
  <c r="D733" i="5"/>
  <c r="G733" i="5"/>
  <c r="D732" i="5"/>
  <c r="D731" i="5"/>
  <c r="D730" i="5"/>
  <c r="D729" i="5"/>
  <c r="G729" i="5"/>
  <c r="D728" i="5"/>
  <c r="D727" i="5"/>
  <c r="D726" i="5"/>
  <c r="D725" i="5"/>
  <c r="G725" i="5"/>
  <c r="D724" i="5"/>
  <c r="D723" i="5"/>
  <c r="D722" i="5"/>
  <c r="D721" i="5"/>
  <c r="G721" i="5"/>
  <c r="D720" i="5"/>
  <c r="D719" i="5"/>
  <c r="D718" i="5"/>
  <c r="D717" i="5"/>
  <c r="G717" i="5"/>
  <c r="D716" i="5"/>
  <c r="D715" i="5"/>
  <c r="D714" i="5"/>
  <c r="D713" i="5"/>
  <c r="G713" i="5"/>
  <c r="D712" i="5"/>
  <c r="D711" i="5"/>
  <c r="D710" i="5"/>
  <c r="D709" i="5"/>
  <c r="G709" i="5"/>
  <c r="D708" i="5"/>
  <c r="D707" i="5"/>
  <c r="D706" i="5"/>
  <c r="D705" i="5"/>
  <c r="G705" i="5"/>
  <c r="D704" i="5"/>
  <c r="D703" i="5"/>
  <c r="D702" i="5"/>
  <c r="D701" i="5"/>
  <c r="G701" i="5"/>
  <c r="D700" i="5"/>
  <c r="D699" i="5"/>
  <c r="D698" i="5"/>
  <c r="D697" i="5"/>
  <c r="G697" i="5"/>
  <c r="D696" i="5"/>
  <c r="D695" i="5"/>
  <c r="D694" i="5"/>
  <c r="D693" i="5"/>
  <c r="G693" i="5"/>
  <c r="D692" i="5"/>
  <c r="D691" i="5"/>
  <c r="D690" i="5"/>
  <c r="D689" i="5"/>
  <c r="G689" i="5"/>
  <c r="D688" i="5"/>
  <c r="D687" i="5"/>
  <c r="D686" i="5"/>
  <c r="D685" i="5"/>
  <c r="G685" i="5"/>
  <c r="D684" i="5"/>
  <c r="D683" i="5"/>
  <c r="D682" i="5"/>
  <c r="D681" i="5"/>
  <c r="G681" i="5"/>
  <c r="D680" i="5"/>
  <c r="D679" i="5"/>
  <c r="D678" i="5"/>
  <c r="D677" i="5"/>
  <c r="G677" i="5"/>
  <c r="D676" i="5"/>
  <c r="D675" i="5"/>
  <c r="D674" i="5"/>
  <c r="D673" i="5"/>
  <c r="G673" i="5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8" i="5"/>
  <c r="I664" i="5"/>
  <c r="I660" i="5"/>
  <c r="I516" i="5"/>
  <c r="I514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/>
  <c r="D1001" i="5"/>
  <c r="D1000" i="5"/>
  <c r="F1000" i="5"/>
  <c r="D999" i="5"/>
  <c r="D998" i="5"/>
  <c r="F998" i="5"/>
  <c r="D997" i="5"/>
  <c r="I997" i="5"/>
  <c r="D996" i="5"/>
  <c r="F996" i="5"/>
  <c r="D995" i="5"/>
  <c r="D994" i="5"/>
  <c r="F994" i="5"/>
  <c r="D993" i="5"/>
  <c r="I993" i="5"/>
  <c r="D992" i="5"/>
  <c r="F992" i="5"/>
  <c r="D991" i="5"/>
  <c r="D990" i="5"/>
  <c r="F990" i="5"/>
  <c r="D989" i="5"/>
  <c r="I989" i="5"/>
  <c r="D988" i="5"/>
  <c r="F988" i="5"/>
  <c r="D987" i="5"/>
  <c r="D986" i="5"/>
  <c r="F986" i="5"/>
  <c r="D985" i="5"/>
  <c r="I985" i="5"/>
  <c r="D984" i="5"/>
  <c r="F984" i="5"/>
  <c r="D983" i="5"/>
  <c r="D982" i="5"/>
  <c r="F982" i="5"/>
  <c r="D981" i="5"/>
  <c r="I981" i="5"/>
  <c r="D980" i="5"/>
  <c r="F980" i="5"/>
  <c r="D979" i="5"/>
  <c r="D978" i="5"/>
  <c r="F978" i="5"/>
  <c r="D977" i="5"/>
  <c r="I977" i="5"/>
  <c r="D976" i="5"/>
  <c r="F976" i="5"/>
  <c r="D975" i="5"/>
  <c r="D974" i="5"/>
  <c r="F974" i="5"/>
  <c r="D973" i="5"/>
  <c r="I973" i="5"/>
  <c r="D972" i="5"/>
  <c r="F972" i="5"/>
  <c r="D971" i="5"/>
  <c r="D970" i="5"/>
  <c r="F970" i="5"/>
  <c r="D969" i="5"/>
  <c r="I969" i="5"/>
  <c r="D968" i="5"/>
  <c r="F968" i="5"/>
  <c r="D967" i="5"/>
  <c r="D966" i="5"/>
  <c r="F966" i="5"/>
  <c r="D965" i="5"/>
  <c r="I965" i="5"/>
  <c r="D964" i="5"/>
  <c r="F964" i="5"/>
  <c r="D963" i="5"/>
  <c r="D962" i="5"/>
  <c r="F962" i="5"/>
  <c r="D961" i="5"/>
  <c r="I961" i="5"/>
  <c r="D960" i="5"/>
  <c r="F960" i="5"/>
  <c r="D959" i="5"/>
  <c r="D958" i="5"/>
  <c r="F958" i="5"/>
  <c r="D957" i="5"/>
  <c r="I957" i="5"/>
  <c r="D956" i="5"/>
  <c r="F956" i="5"/>
  <c r="D955" i="5"/>
  <c r="D954" i="5"/>
  <c r="F954" i="5"/>
  <c r="D953" i="5"/>
  <c r="I953" i="5"/>
  <c r="D952" i="5"/>
  <c r="F952" i="5"/>
  <c r="D951" i="5"/>
  <c r="D950" i="5"/>
  <c r="F950" i="5"/>
  <c r="D949" i="5"/>
  <c r="I949" i="5"/>
  <c r="D948" i="5"/>
  <c r="F948" i="5"/>
  <c r="D947" i="5"/>
  <c r="D946" i="5"/>
  <c r="F946" i="5"/>
  <c r="D945" i="5"/>
  <c r="I945" i="5"/>
  <c r="D944" i="5"/>
  <c r="F944" i="5"/>
  <c r="D943" i="5"/>
  <c r="D942" i="5"/>
  <c r="F942" i="5"/>
  <c r="D941" i="5"/>
  <c r="I941" i="5"/>
  <c r="D940" i="5"/>
  <c r="F940" i="5"/>
  <c r="D938" i="5"/>
  <c r="G938" i="5"/>
  <c r="G936" i="5"/>
  <c r="E933" i="5"/>
  <c r="E932" i="5"/>
  <c r="G931" i="5"/>
  <c r="E930" i="5"/>
  <c r="G930" i="5"/>
  <c r="E929" i="5"/>
  <c r="G929" i="5"/>
  <c r="G928" i="5"/>
  <c r="E925" i="5"/>
  <c r="E924" i="5"/>
  <c r="G923" i="5"/>
  <c r="E922" i="5"/>
  <c r="G922" i="5"/>
  <c r="G921" i="5"/>
  <c r="E920" i="5"/>
  <c r="G920" i="5"/>
  <c r="G919" i="5"/>
  <c r="G917" i="5"/>
  <c r="E915" i="5"/>
  <c r="E914" i="5"/>
  <c r="E913" i="5"/>
  <c r="E912" i="5"/>
  <c r="G912" i="5"/>
  <c r="G909" i="5"/>
  <c r="G907" i="5"/>
  <c r="E906" i="5"/>
  <c r="G906" i="5"/>
  <c r="G905" i="5"/>
  <c r="E904" i="5"/>
  <c r="G904" i="5"/>
  <c r="E901" i="5"/>
  <c r="E899" i="5"/>
  <c r="E898" i="5"/>
  <c r="E893" i="5"/>
  <c r="E891" i="5"/>
  <c r="G889" i="5"/>
  <c r="G887" i="5"/>
  <c r="L967" i="4"/>
  <c r="Q967" i="4"/>
  <c r="M961" i="4"/>
  <c r="Q961" i="4"/>
  <c r="Q530" i="4"/>
  <c r="Q500" i="4"/>
  <c r="G1000" i="5"/>
  <c r="G996" i="5"/>
  <c r="G994" i="5"/>
  <c r="G992" i="5"/>
  <c r="G988" i="5"/>
  <c r="G986" i="5"/>
  <c r="G984" i="5"/>
  <c r="G980" i="5"/>
  <c r="G978" i="5"/>
  <c r="G976" i="5"/>
  <c r="G972" i="5"/>
  <c r="G970" i="5"/>
  <c r="G968" i="5"/>
  <c r="G964" i="5"/>
  <c r="G962" i="5"/>
  <c r="G960" i="5"/>
  <c r="G956" i="5"/>
  <c r="G954" i="5"/>
  <c r="G952" i="5"/>
  <c r="G948" i="5"/>
  <c r="G946" i="5"/>
  <c r="G944" i="5"/>
  <c r="G940" i="5"/>
  <c r="Q58" i="4"/>
  <c r="Q54" i="4"/>
  <c r="Q50" i="4"/>
  <c r="Q46" i="4"/>
  <c r="Q41" i="4"/>
  <c r="Q19" i="4"/>
  <c r="D939" i="5"/>
  <c r="D937" i="5"/>
  <c r="G886" i="5"/>
  <c r="G885" i="5"/>
  <c r="G883" i="5"/>
  <c r="G878" i="5"/>
  <c r="G876" i="5"/>
  <c r="G874" i="5"/>
  <c r="G871" i="5"/>
  <c r="G870" i="5"/>
  <c r="G868" i="5"/>
  <c r="G866" i="5"/>
  <c r="G862" i="5"/>
  <c r="G861" i="5"/>
  <c r="G859" i="5"/>
  <c r="G854" i="5"/>
  <c r="G852" i="5"/>
  <c r="G850" i="5"/>
  <c r="G848" i="5"/>
  <c r="G846" i="5"/>
  <c r="G844" i="5"/>
  <c r="G842" i="5"/>
  <c r="G838" i="5"/>
  <c r="G837" i="5"/>
  <c r="G835" i="5"/>
  <c r="G833" i="5"/>
  <c r="G830" i="5"/>
  <c r="G829" i="5"/>
  <c r="G827" i="5"/>
  <c r="G822" i="5"/>
  <c r="G820" i="5"/>
  <c r="G818" i="5"/>
  <c r="G814" i="5"/>
  <c r="G813" i="5"/>
  <c r="G812" i="5"/>
  <c r="G810" i="5"/>
  <c r="G809" i="5"/>
  <c r="G808" i="5"/>
  <c r="G806" i="5"/>
  <c r="G805" i="5"/>
  <c r="G804" i="5"/>
  <c r="G802" i="5"/>
  <c r="G800" i="5"/>
  <c r="G798" i="5"/>
  <c r="G797" i="5"/>
  <c r="G794" i="5"/>
  <c r="G792" i="5"/>
  <c r="G790" i="5"/>
  <c r="G789" i="5"/>
  <c r="G786" i="5"/>
  <c r="G784" i="5"/>
  <c r="G782" i="5"/>
  <c r="G781" i="5"/>
  <c r="G778" i="5"/>
  <c r="G776" i="5"/>
  <c r="G774" i="5"/>
  <c r="G773" i="5"/>
  <c r="G770" i="5"/>
  <c r="G768" i="5"/>
  <c r="G766" i="5"/>
  <c r="G765" i="5"/>
  <c r="G762" i="5"/>
  <c r="G760" i="5"/>
  <c r="G758" i="5"/>
  <c r="G757" i="5"/>
  <c r="G754" i="5"/>
  <c r="G752" i="5"/>
  <c r="G750" i="5"/>
  <c r="G749" i="5"/>
  <c r="G747" i="5"/>
  <c r="G743" i="5"/>
  <c r="G739" i="5"/>
  <c r="G735" i="5"/>
  <c r="G731" i="5"/>
  <c r="G727" i="5"/>
  <c r="G723" i="5"/>
  <c r="G719" i="5"/>
  <c r="G715" i="5"/>
  <c r="G711" i="5"/>
  <c r="G707" i="5"/>
  <c r="G703" i="5"/>
  <c r="G699" i="5"/>
  <c r="G695" i="5"/>
  <c r="G691" i="5"/>
  <c r="G687" i="5"/>
  <c r="G683" i="5"/>
  <c r="G679" i="5"/>
  <c r="G675" i="5"/>
  <c r="G671" i="5"/>
  <c r="G667" i="5"/>
  <c r="G663" i="5"/>
  <c r="E659" i="5"/>
  <c r="G658" i="5"/>
  <c r="G657" i="5"/>
  <c r="G656" i="5"/>
  <c r="G655" i="5"/>
  <c r="E654" i="5"/>
  <c r="E653" i="5"/>
  <c r="E651" i="5"/>
  <c r="E649" i="5"/>
  <c r="G648" i="5"/>
  <c r="G647" i="5"/>
  <c r="E645" i="5"/>
  <c r="E643" i="5"/>
  <c r="E641" i="5"/>
  <c r="G640" i="5"/>
  <c r="G639" i="5"/>
  <c r="E638" i="5"/>
  <c r="E637" i="5"/>
  <c r="E635" i="5"/>
  <c r="G633" i="5"/>
  <c r="G632" i="5"/>
  <c r="G631" i="5"/>
  <c r="E629" i="5"/>
  <c r="G629" i="5"/>
  <c r="G628" i="5"/>
  <c r="G626" i="5"/>
  <c r="E625" i="5"/>
  <c r="G625" i="5"/>
  <c r="E624" i="5"/>
  <c r="G624" i="5"/>
  <c r="E622" i="5"/>
  <c r="E621" i="5"/>
  <c r="G621" i="5"/>
  <c r="G620" i="5"/>
  <c r="G619" i="5"/>
  <c r="E617" i="5"/>
  <c r="G617" i="5"/>
  <c r="E616" i="5"/>
  <c r="G616" i="5"/>
  <c r="E614" i="5"/>
  <c r="E613" i="5"/>
  <c r="G613" i="5"/>
  <c r="G612" i="5"/>
  <c r="G610" i="5"/>
  <c r="E609" i="5"/>
  <c r="G609" i="5"/>
  <c r="E608" i="5"/>
  <c r="E607" i="5"/>
  <c r="E605" i="5"/>
  <c r="G605" i="5"/>
  <c r="G604" i="5"/>
  <c r="E601" i="5"/>
  <c r="G601" i="5"/>
  <c r="E600" i="5"/>
  <c r="E598" i="5"/>
  <c r="E597" i="5"/>
  <c r="G597" i="5"/>
  <c r="G596" i="5"/>
  <c r="G594" i="5"/>
  <c r="E593" i="5"/>
  <c r="G593" i="5"/>
  <c r="E592" i="5"/>
  <c r="G592" i="5"/>
  <c r="E589" i="5"/>
  <c r="E588" i="5"/>
  <c r="E587" i="5"/>
  <c r="E585" i="5"/>
  <c r="G585" i="5"/>
  <c r="G584" i="5"/>
  <c r="E583" i="5"/>
  <c r="G583" i="5"/>
  <c r="G582" i="5"/>
  <c r="E581" i="5"/>
  <c r="E579" i="5"/>
  <c r="G578" i="5"/>
  <c r="E577" i="5"/>
  <c r="G577" i="5"/>
  <c r="G576" i="5"/>
  <c r="E575" i="5"/>
  <c r="E573" i="5"/>
  <c r="G572" i="5"/>
  <c r="E570" i="5"/>
  <c r="E569" i="5"/>
  <c r="G569" i="5"/>
  <c r="G567" i="5"/>
  <c r="G566" i="5"/>
  <c r="E565" i="5"/>
  <c r="G564" i="5"/>
  <c r="G562" i="5"/>
  <c r="E561" i="5"/>
  <c r="G561" i="5"/>
  <c r="E557" i="5"/>
  <c r="E556" i="5"/>
  <c r="E555" i="5"/>
  <c r="E553" i="5"/>
  <c r="G553" i="5"/>
  <c r="G552" i="5"/>
  <c r="G550" i="5"/>
  <c r="E549" i="5"/>
  <c r="G549" i="5"/>
  <c r="E548" i="5"/>
  <c r="G548" i="5"/>
  <c r="E546" i="5"/>
  <c r="E545" i="5"/>
  <c r="G545" i="5"/>
  <c r="G544" i="5"/>
  <c r="G543" i="5"/>
  <c r="E541" i="5"/>
  <c r="G541" i="5"/>
  <c r="E540" i="5"/>
  <c r="G540" i="5"/>
  <c r="E538" i="5"/>
  <c r="G538" i="5"/>
  <c r="E537" i="5"/>
  <c r="G537" i="5"/>
  <c r="G536" i="5"/>
  <c r="G534" i="5"/>
  <c r="E533" i="5"/>
  <c r="G533" i="5"/>
  <c r="E532" i="5"/>
  <c r="G532" i="5"/>
  <c r="E530" i="5"/>
  <c r="E529" i="5"/>
  <c r="G529" i="5"/>
  <c r="G528" i="5"/>
  <c r="G527" i="5"/>
  <c r="E525" i="5"/>
  <c r="G525" i="5"/>
  <c r="E524" i="5"/>
  <c r="G524" i="5"/>
  <c r="E522" i="5"/>
  <c r="G522" i="5"/>
  <c r="E521" i="5"/>
  <c r="G521" i="5"/>
  <c r="G520" i="5"/>
  <c r="G518" i="5"/>
  <c r="G516" i="5"/>
  <c r="G514" i="5"/>
  <c r="G513" i="5"/>
  <c r="G511" i="5"/>
  <c r="G510" i="5"/>
  <c r="G509" i="5"/>
  <c r="G506" i="5"/>
  <c r="G505" i="5"/>
  <c r="G503" i="5"/>
  <c r="G502" i="5"/>
  <c r="G501" i="5"/>
  <c r="D451" i="5"/>
  <c r="F451" i="5"/>
  <c r="D449" i="5"/>
  <c r="I449" i="5"/>
  <c r="D447" i="5"/>
  <c r="F447" i="5"/>
  <c r="D445" i="5"/>
  <c r="F445" i="5"/>
  <c r="D443" i="5"/>
  <c r="F443" i="5"/>
  <c r="D441" i="5"/>
  <c r="I441" i="5"/>
  <c r="D439" i="5"/>
  <c r="F439" i="5"/>
  <c r="D437" i="5"/>
  <c r="F437" i="5"/>
  <c r="D435" i="5"/>
  <c r="F435" i="5"/>
  <c r="D433" i="5"/>
  <c r="I433" i="5"/>
  <c r="D431" i="5"/>
  <c r="F431" i="5"/>
  <c r="D429" i="5"/>
  <c r="F429" i="5"/>
  <c r="D427" i="5"/>
  <c r="F427" i="5"/>
  <c r="D425" i="5"/>
  <c r="I425" i="5"/>
  <c r="D423" i="5"/>
  <c r="F423" i="5"/>
  <c r="D421" i="5"/>
  <c r="F421" i="5"/>
  <c r="D419" i="5"/>
  <c r="F419" i="5"/>
  <c r="D417" i="5"/>
  <c r="I417" i="5"/>
  <c r="D415" i="5"/>
  <c r="F415" i="5"/>
  <c r="D413" i="5"/>
  <c r="F413" i="5"/>
  <c r="D411" i="5"/>
  <c r="F411" i="5"/>
  <c r="D409" i="5"/>
  <c r="I409" i="5"/>
  <c r="D407" i="5"/>
  <c r="F407" i="5"/>
  <c r="D405" i="5"/>
  <c r="F405" i="5"/>
  <c r="D403" i="5"/>
  <c r="F403" i="5"/>
  <c r="D401" i="5"/>
  <c r="I401" i="5"/>
  <c r="D399" i="5"/>
  <c r="F399" i="5"/>
  <c r="D397" i="5"/>
  <c r="F397" i="5"/>
  <c r="D395" i="5"/>
  <c r="F395" i="5"/>
  <c r="D393" i="5"/>
  <c r="I393" i="5"/>
  <c r="D391" i="5"/>
  <c r="F391" i="5"/>
  <c r="D389" i="5"/>
  <c r="F389" i="5"/>
  <c r="D387" i="5"/>
  <c r="F387" i="5"/>
  <c r="D385" i="5"/>
  <c r="I385" i="5"/>
  <c r="D383" i="5"/>
  <c r="F383" i="5"/>
  <c r="D381" i="5"/>
  <c r="F381" i="5"/>
  <c r="D379" i="5"/>
  <c r="F379" i="5"/>
  <c r="D377" i="5"/>
  <c r="I377" i="5"/>
  <c r="D375" i="5"/>
  <c r="F375" i="5"/>
  <c r="D373" i="5"/>
  <c r="F373" i="5"/>
  <c r="G370" i="5"/>
  <c r="G367" i="5"/>
  <c r="G295" i="5"/>
  <c r="D20" i="5"/>
  <c r="E20" i="5"/>
  <c r="H21" i="2"/>
  <c r="D19" i="5"/>
  <c r="D18" i="5"/>
  <c r="D14" i="5"/>
  <c r="D10" i="5"/>
  <c r="D498" i="5"/>
  <c r="D497" i="5"/>
  <c r="F497" i="5"/>
  <c r="D496" i="5"/>
  <c r="F496" i="5"/>
  <c r="D495" i="5"/>
  <c r="F495" i="5"/>
  <c r="D494" i="5"/>
  <c r="F494" i="5"/>
  <c r="D493" i="5"/>
  <c r="F493" i="5"/>
  <c r="D492" i="5"/>
  <c r="F492" i="5"/>
  <c r="D491" i="5"/>
  <c r="F491" i="5"/>
  <c r="D490" i="5"/>
  <c r="F490" i="5"/>
  <c r="D489" i="5"/>
  <c r="F489" i="5"/>
  <c r="D488" i="5"/>
  <c r="F488" i="5"/>
  <c r="D487" i="5"/>
  <c r="F487" i="5"/>
  <c r="D486" i="5"/>
  <c r="F486" i="5"/>
  <c r="D485" i="5"/>
  <c r="F485" i="5"/>
  <c r="D484" i="5"/>
  <c r="F484" i="5"/>
  <c r="D483" i="5"/>
  <c r="F483" i="5"/>
  <c r="D482" i="5"/>
  <c r="F482" i="5"/>
  <c r="D481" i="5"/>
  <c r="F481" i="5"/>
  <c r="D480" i="5"/>
  <c r="F480" i="5"/>
  <c r="D479" i="5"/>
  <c r="F479" i="5"/>
  <c r="D478" i="5"/>
  <c r="F478" i="5"/>
  <c r="D477" i="5"/>
  <c r="F477" i="5"/>
  <c r="D476" i="5"/>
  <c r="F476" i="5"/>
  <c r="D475" i="5"/>
  <c r="F475" i="5"/>
  <c r="D474" i="5"/>
  <c r="F474" i="5"/>
  <c r="D473" i="5"/>
  <c r="F473" i="5"/>
  <c r="D472" i="5"/>
  <c r="F472" i="5"/>
  <c r="D471" i="5"/>
  <c r="F471" i="5"/>
  <c r="D470" i="5"/>
  <c r="F470" i="5"/>
  <c r="D469" i="5"/>
  <c r="F469" i="5"/>
  <c r="D468" i="5"/>
  <c r="F468" i="5"/>
  <c r="D467" i="5"/>
  <c r="F467" i="5"/>
  <c r="D466" i="5"/>
  <c r="F466" i="5"/>
  <c r="D465" i="5"/>
  <c r="F465" i="5"/>
  <c r="D464" i="5"/>
  <c r="F464" i="5"/>
  <c r="D463" i="5"/>
  <c r="F463" i="5"/>
  <c r="D462" i="5"/>
  <c r="E462" i="5"/>
  <c r="D461" i="5"/>
  <c r="F461" i="5"/>
  <c r="D460" i="5"/>
  <c r="F460" i="5"/>
  <c r="D459" i="5"/>
  <c r="F459" i="5"/>
  <c r="D458" i="5"/>
  <c r="I458" i="5"/>
  <c r="D457" i="5"/>
  <c r="F457" i="5"/>
  <c r="D456" i="5"/>
  <c r="F456" i="5"/>
  <c r="D455" i="5"/>
  <c r="F455" i="5"/>
  <c r="D454" i="5"/>
  <c r="E454" i="5"/>
  <c r="D453" i="5"/>
  <c r="F453" i="5"/>
  <c r="D452" i="5"/>
  <c r="F452" i="5"/>
  <c r="D450" i="5"/>
  <c r="G450" i="5"/>
  <c r="F449" i="5"/>
  <c r="D448" i="5"/>
  <c r="G448" i="5"/>
  <c r="D446" i="5"/>
  <c r="G446" i="5"/>
  <c r="D444" i="5"/>
  <c r="G444" i="5"/>
  <c r="D442" i="5"/>
  <c r="G442" i="5"/>
  <c r="F441" i="5"/>
  <c r="D440" i="5"/>
  <c r="G440" i="5"/>
  <c r="D438" i="5"/>
  <c r="G438" i="5"/>
  <c r="D436" i="5"/>
  <c r="G436" i="5"/>
  <c r="D434" i="5"/>
  <c r="G434" i="5"/>
  <c r="F433" i="5"/>
  <c r="D432" i="5"/>
  <c r="G432" i="5"/>
  <c r="D430" i="5"/>
  <c r="G430" i="5"/>
  <c r="D428" i="5"/>
  <c r="G428" i="5"/>
  <c r="D426" i="5"/>
  <c r="G426" i="5"/>
  <c r="D424" i="5"/>
  <c r="G424" i="5"/>
  <c r="D422" i="5"/>
  <c r="G422" i="5"/>
  <c r="D420" i="5"/>
  <c r="G420" i="5"/>
  <c r="D418" i="5"/>
  <c r="G418" i="5"/>
  <c r="F417" i="5"/>
  <c r="D416" i="5"/>
  <c r="G416" i="5"/>
  <c r="D414" i="5"/>
  <c r="G414" i="5"/>
  <c r="D412" i="5"/>
  <c r="G412" i="5"/>
  <c r="D410" i="5"/>
  <c r="G410" i="5"/>
  <c r="D408" i="5"/>
  <c r="G408" i="5"/>
  <c r="D406" i="5"/>
  <c r="G406" i="5"/>
  <c r="D404" i="5"/>
  <c r="G404" i="5"/>
  <c r="D402" i="5"/>
  <c r="G402" i="5"/>
  <c r="F401" i="5"/>
  <c r="D400" i="5"/>
  <c r="G400" i="5"/>
  <c r="D398" i="5"/>
  <c r="G398" i="5"/>
  <c r="D396" i="5"/>
  <c r="G396" i="5"/>
  <c r="D394" i="5"/>
  <c r="G394" i="5"/>
  <c r="D392" i="5"/>
  <c r="G392" i="5"/>
  <c r="D390" i="5"/>
  <c r="G390" i="5"/>
  <c r="D388" i="5"/>
  <c r="G388" i="5"/>
  <c r="D386" i="5"/>
  <c r="G386" i="5"/>
  <c r="F385" i="5"/>
  <c r="D384" i="5"/>
  <c r="G384" i="5"/>
  <c r="D382" i="5"/>
  <c r="G382" i="5"/>
  <c r="D380" i="5"/>
  <c r="G380" i="5"/>
  <c r="D378" i="5"/>
  <c r="G378" i="5"/>
  <c r="D376" i="5"/>
  <c r="G376" i="5"/>
  <c r="D374" i="5"/>
  <c r="G374" i="5"/>
  <c r="D144" i="5"/>
  <c r="D108" i="5"/>
  <c r="F108" i="5"/>
  <c r="I109" i="2"/>
  <c r="D107" i="5"/>
  <c r="F107" i="5"/>
  <c r="I108" i="2"/>
  <c r="D106" i="5"/>
  <c r="F106" i="5"/>
  <c r="I107" i="2"/>
  <c r="D105" i="5"/>
  <c r="D104" i="5"/>
  <c r="F104" i="5"/>
  <c r="I105" i="2"/>
  <c r="D103" i="5"/>
  <c r="F103" i="5"/>
  <c r="I104" i="2"/>
  <c r="D102" i="5"/>
  <c r="F102" i="5"/>
  <c r="I103" i="2"/>
  <c r="D101" i="5"/>
  <c r="D100" i="5"/>
  <c r="F100" i="5"/>
  <c r="I101" i="2"/>
  <c r="D99" i="5"/>
  <c r="F99" i="5"/>
  <c r="I100" i="2"/>
  <c r="D98" i="5"/>
  <c r="F98" i="5"/>
  <c r="I99" i="2"/>
  <c r="D97" i="5"/>
  <c r="D96" i="5"/>
  <c r="F96" i="5"/>
  <c r="I97" i="2"/>
  <c r="D95" i="5"/>
  <c r="F95" i="5"/>
  <c r="I96" i="2"/>
  <c r="D94" i="5"/>
  <c r="F94" i="5"/>
  <c r="I95" i="2"/>
  <c r="D93" i="5"/>
  <c r="D92" i="5"/>
  <c r="F92" i="5"/>
  <c r="I93" i="2"/>
  <c r="D91" i="5"/>
  <c r="F91" i="5"/>
  <c r="I92" i="2"/>
  <c r="D90" i="5"/>
  <c r="F90" i="5"/>
  <c r="I91" i="2"/>
  <c r="D89" i="5"/>
  <c r="D88" i="5"/>
  <c r="F88" i="5"/>
  <c r="I89" i="2"/>
  <c r="D87" i="5"/>
  <c r="F87" i="5"/>
  <c r="I88" i="2"/>
  <c r="D86" i="5"/>
  <c r="F86" i="5"/>
  <c r="I87" i="2"/>
  <c r="D85" i="5"/>
  <c r="D84" i="5"/>
  <c r="F84" i="5"/>
  <c r="I85" i="2"/>
  <c r="D83" i="5"/>
  <c r="F83" i="5"/>
  <c r="I84" i="2"/>
  <c r="D82" i="5"/>
  <c r="F82" i="5"/>
  <c r="I83" i="2"/>
  <c r="D81" i="5"/>
  <c r="D80" i="5"/>
  <c r="F80" i="5"/>
  <c r="I81" i="2"/>
  <c r="D79" i="5"/>
  <c r="F79" i="5"/>
  <c r="I80" i="2"/>
  <c r="D78" i="5"/>
  <c r="F78" i="5"/>
  <c r="I79" i="2"/>
  <c r="D77" i="5"/>
  <c r="D76" i="5"/>
  <c r="F76" i="5"/>
  <c r="I77" i="2"/>
  <c r="D75" i="5"/>
  <c r="F75" i="5"/>
  <c r="I76" i="2"/>
  <c r="D74" i="5"/>
  <c r="F74" i="5"/>
  <c r="I75" i="2"/>
  <c r="D73" i="5"/>
  <c r="D72" i="5"/>
  <c r="F72" i="5"/>
  <c r="I73" i="2"/>
  <c r="D71" i="5"/>
  <c r="F71" i="5"/>
  <c r="I72" i="2"/>
  <c r="D70" i="5"/>
  <c r="F70" i="5"/>
  <c r="I71" i="2"/>
  <c r="D69" i="5"/>
  <c r="D68" i="5"/>
  <c r="F68" i="5"/>
  <c r="I69" i="2"/>
  <c r="D67" i="5"/>
  <c r="F67" i="5"/>
  <c r="I68" i="2"/>
  <c r="D66" i="5"/>
  <c r="F66" i="5"/>
  <c r="I67" i="2"/>
  <c r="D65" i="5"/>
  <c r="D64" i="5"/>
  <c r="F64" i="5"/>
  <c r="I65" i="2"/>
  <c r="D63" i="5"/>
  <c r="F63" i="5"/>
  <c r="I64" i="2"/>
  <c r="D62" i="5"/>
  <c r="F62" i="5"/>
  <c r="I63" i="2"/>
  <c r="D61" i="5"/>
  <c r="D60" i="5"/>
  <c r="F60" i="5"/>
  <c r="I61" i="2"/>
  <c r="D59" i="5"/>
  <c r="F59" i="5"/>
  <c r="I60" i="2"/>
  <c r="D58" i="5"/>
  <c r="F58" i="5"/>
  <c r="I59" i="2"/>
  <c r="D57" i="5"/>
  <c r="D56" i="5"/>
  <c r="F56" i="5"/>
  <c r="I57" i="2"/>
  <c r="D55" i="5"/>
  <c r="F55" i="5"/>
  <c r="I56" i="2"/>
  <c r="D54" i="5"/>
  <c r="F54" i="5"/>
  <c r="I55" i="2"/>
  <c r="D53" i="5"/>
  <c r="D52" i="5"/>
  <c r="F52" i="5"/>
  <c r="I53" i="2"/>
  <c r="D51" i="5"/>
  <c r="F51" i="5"/>
  <c r="I52" i="2"/>
  <c r="D50" i="5"/>
  <c r="F50" i="5"/>
  <c r="I51" i="2"/>
  <c r="D49" i="5"/>
  <c r="D48" i="5"/>
  <c r="F48" i="5"/>
  <c r="I49" i="2"/>
  <c r="D47" i="5"/>
  <c r="F47" i="5"/>
  <c r="I48" i="2"/>
  <c r="D46" i="5"/>
  <c r="F46" i="5"/>
  <c r="I47" i="2"/>
  <c r="D45" i="5"/>
  <c r="D44" i="5"/>
  <c r="F44" i="5"/>
  <c r="I45" i="2"/>
  <c r="D43" i="5"/>
  <c r="I43" i="5"/>
  <c r="D42" i="5"/>
  <c r="F42" i="5"/>
  <c r="I43" i="2"/>
  <c r="D41" i="5"/>
  <c r="D40" i="5"/>
  <c r="F40" i="5"/>
  <c r="I41" i="2"/>
  <c r="D39" i="5"/>
  <c r="F39" i="5"/>
  <c r="I40" i="2"/>
  <c r="D38" i="5"/>
  <c r="F38" i="5"/>
  <c r="I39" i="2"/>
  <c r="D37" i="5"/>
  <c r="D36" i="5"/>
  <c r="F36" i="5"/>
  <c r="I37" i="2"/>
  <c r="D35" i="5"/>
  <c r="I35" i="5"/>
  <c r="D34" i="5"/>
  <c r="F34" i="5"/>
  <c r="I35" i="2"/>
  <c r="D33" i="5"/>
  <c r="D32" i="5"/>
  <c r="F32" i="5"/>
  <c r="I33" i="2"/>
  <c r="D31" i="5"/>
  <c r="F31" i="5"/>
  <c r="I32" i="2"/>
  <c r="D30" i="5"/>
  <c r="F30" i="5"/>
  <c r="I31" i="2"/>
  <c r="D29" i="5"/>
  <c r="D28" i="5"/>
  <c r="F28" i="5"/>
  <c r="I29" i="2"/>
  <c r="D27" i="5"/>
  <c r="I27" i="5"/>
  <c r="D26" i="5"/>
  <c r="F26" i="5"/>
  <c r="I27" i="2"/>
  <c r="D25" i="5"/>
  <c r="D24" i="5"/>
  <c r="F24" i="5"/>
  <c r="I25" i="2"/>
  <c r="D23" i="5"/>
  <c r="F23" i="5"/>
  <c r="I24" i="2"/>
  <c r="D22" i="5"/>
  <c r="F22" i="5"/>
  <c r="I23" i="2"/>
  <c r="D21" i="5"/>
  <c r="D17" i="5"/>
  <c r="D16" i="5"/>
  <c r="F16" i="5"/>
  <c r="I17" i="2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/>
  <c r="L505" i="4"/>
  <c r="M499" i="4"/>
  <c r="M495" i="4"/>
  <c r="M955" i="4"/>
  <c r="M930" i="4"/>
  <c r="M562" i="4"/>
  <c r="L514" i="4"/>
  <c r="Q514" i="4"/>
  <c r="L501" i="4"/>
  <c r="Q501" i="4"/>
  <c r="M971" i="4"/>
  <c r="Q971" i="4"/>
  <c r="Q969" i="4"/>
  <c r="K968" i="4"/>
  <c r="L963" i="4"/>
  <c r="Q963" i="4"/>
  <c r="K962" i="4"/>
  <c r="K960" i="4"/>
  <c r="Q959" i="4"/>
  <c r="Q953" i="4"/>
  <c r="K952" i="4"/>
  <c r="Q951" i="4"/>
  <c r="L947" i="4"/>
  <c r="Q947" i="4"/>
  <c r="K946" i="4"/>
  <c r="K942" i="4"/>
  <c r="M939" i="4"/>
  <c r="Q939" i="4"/>
  <c r="Q937" i="4"/>
  <c r="K936" i="4"/>
  <c r="Q935" i="4"/>
  <c r="L931" i="4"/>
  <c r="Q931" i="4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4" i="5"/>
  <c r="E490" i="5"/>
  <c r="E486" i="5"/>
  <c r="E482" i="5"/>
  <c r="E478" i="5"/>
  <c r="E474" i="5"/>
  <c r="E470" i="5"/>
  <c r="E466" i="5"/>
  <c r="Q243" i="4"/>
  <c r="Q239" i="4"/>
  <c r="Q235" i="4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/>
  <c r="K16" i="4"/>
  <c r="K13" i="4"/>
  <c r="L12" i="4"/>
  <c r="P12" i="4"/>
  <c r="K11" i="4"/>
  <c r="L10" i="4"/>
  <c r="P10" i="4"/>
  <c r="K9" i="4"/>
  <c r="L8" i="4"/>
  <c r="P8" i="4"/>
  <c r="K7" i="4"/>
  <c r="L6" i="4"/>
  <c r="Q4" i="4"/>
  <c r="I1001" i="5"/>
  <c r="I1000" i="5"/>
  <c r="I999" i="5"/>
  <c r="I996" i="5"/>
  <c r="I995" i="5"/>
  <c r="I992" i="5"/>
  <c r="I991" i="5"/>
  <c r="I988" i="5"/>
  <c r="I987" i="5"/>
  <c r="I984" i="5"/>
  <c r="I983" i="5"/>
  <c r="I980" i="5"/>
  <c r="I979" i="5"/>
  <c r="I976" i="5"/>
  <c r="I975" i="5"/>
  <c r="I972" i="5"/>
  <c r="I971" i="5"/>
  <c r="I968" i="5"/>
  <c r="I967" i="5"/>
  <c r="I964" i="5"/>
  <c r="I963" i="5"/>
  <c r="I960" i="5"/>
  <c r="I959" i="5"/>
  <c r="I956" i="5"/>
  <c r="I955" i="5"/>
  <c r="I952" i="5"/>
  <c r="I951" i="5"/>
  <c r="I948" i="5"/>
  <c r="I947" i="5"/>
  <c r="I944" i="5"/>
  <c r="I943" i="5"/>
  <c r="I940" i="5"/>
  <c r="D143" i="5"/>
  <c r="F143" i="5"/>
  <c r="I144" i="2"/>
  <c r="D142" i="5"/>
  <c r="F142" i="5"/>
  <c r="I143" i="2"/>
  <c r="D141" i="5"/>
  <c r="F141" i="5"/>
  <c r="I142" i="2"/>
  <c r="D140" i="5"/>
  <c r="F140" i="5"/>
  <c r="I141" i="2"/>
  <c r="D139" i="5"/>
  <c r="F139" i="5"/>
  <c r="I140" i="2"/>
  <c r="D138" i="5"/>
  <c r="F138" i="5"/>
  <c r="I139" i="2"/>
  <c r="D137" i="5"/>
  <c r="F137" i="5"/>
  <c r="I138" i="2"/>
  <c r="D136" i="5"/>
  <c r="F136" i="5"/>
  <c r="I137" i="2"/>
  <c r="D135" i="5"/>
  <c r="F135" i="5"/>
  <c r="I136" i="2"/>
  <c r="D134" i="5"/>
  <c r="F134" i="5"/>
  <c r="I135" i="2"/>
  <c r="D133" i="5"/>
  <c r="F133" i="5"/>
  <c r="I134" i="2"/>
  <c r="D132" i="5"/>
  <c r="F132" i="5"/>
  <c r="I133" i="2"/>
  <c r="D131" i="5"/>
  <c r="F131" i="5"/>
  <c r="I132" i="2"/>
  <c r="D130" i="5"/>
  <c r="F130" i="5"/>
  <c r="I131" i="2"/>
  <c r="D129" i="5"/>
  <c r="F129" i="5"/>
  <c r="I130" i="2"/>
  <c r="D128" i="5"/>
  <c r="F128" i="5"/>
  <c r="I129" i="2"/>
  <c r="D127" i="5"/>
  <c r="F127" i="5"/>
  <c r="I128" i="2"/>
  <c r="D126" i="5"/>
  <c r="F126" i="5"/>
  <c r="I127" i="2"/>
  <c r="D125" i="5"/>
  <c r="F125" i="5"/>
  <c r="I126" i="2"/>
  <c r="D124" i="5"/>
  <c r="F124" i="5"/>
  <c r="I125" i="2"/>
  <c r="D123" i="5"/>
  <c r="F123" i="5"/>
  <c r="I124" i="2"/>
  <c r="D122" i="5"/>
  <c r="F122" i="5"/>
  <c r="I123" i="2"/>
  <c r="D121" i="5"/>
  <c r="F121" i="5"/>
  <c r="I122" i="2"/>
  <c r="D120" i="5"/>
  <c r="F120" i="5"/>
  <c r="I121" i="2"/>
  <c r="D119" i="5"/>
  <c r="F119" i="5"/>
  <c r="I120" i="2"/>
  <c r="D118" i="5"/>
  <c r="F118" i="5"/>
  <c r="I119" i="2"/>
  <c r="D117" i="5"/>
  <c r="F117" i="5"/>
  <c r="I118" i="2"/>
  <c r="D116" i="5"/>
  <c r="F116" i="5"/>
  <c r="I117" i="2"/>
  <c r="D115" i="5"/>
  <c r="F115" i="5"/>
  <c r="I116" i="2"/>
  <c r="D114" i="5"/>
  <c r="F114" i="5"/>
  <c r="I115" i="2"/>
  <c r="D113" i="5"/>
  <c r="F113" i="5"/>
  <c r="I114" i="2"/>
  <c r="D112" i="5"/>
  <c r="F112" i="5"/>
  <c r="I113" i="2"/>
  <c r="D111" i="5"/>
  <c r="F111" i="5"/>
  <c r="I112" i="2"/>
  <c r="D110" i="5"/>
  <c r="F110" i="5"/>
  <c r="I111" i="2"/>
  <c r="D109" i="5"/>
  <c r="F109" i="5"/>
  <c r="I110" i="2"/>
  <c r="I494" i="5"/>
  <c r="I490" i="5"/>
  <c r="I486" i="5"/>
  <c r="I482" i="5"/>
  <c r="I478" i="5"/>
  <c r="I472" i="5"/>
  <c r="I468" i="5"/>
  <c r="I451" i="5"/>
  <c r="I443" i="5"/>
  <c r="I427" i="5"/>
  <c r="I411" i="5"/>
  <c r="I395" i="5"/>
  <c r="I379" i="5"/>
  <c r="M968" i="4"/>
  <c r="M944" i="4"/>
  <c r="K922" i="4"/>
  <c r="Q922" i="4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53" i="4"/>
  <c r="Q453" i="4"/>
  <c r="K449" i="4"/>
  <c r="K445" i="4"/>
  <c r="Q445" i="4"/>
  <c r="K441" i="4"/>
  <c r="K437" i="4"/>
  <c r="Q437" i="4"/>
  <c r="K433" i="4"/>
  <c r="K429" i="4"/>
  <c r="Q429" i="4"/>
  <c r="K425" i="4"/>
  <c r="K421" i="4"/>
  <c r="Q421" i="4"/>
  <c r="K417" i="4"/>
  <c r="K413" i="4"/>
  <c r="Q413" i="4"/>
  <c r="K409" i="4"/>
  <c r="K405" i="4"/>
  <c r="Q405" i="4"/>
  <c r="K401" i="4"/>
  <c r="K397" i="4"/>
  <c r="Q397" i="4"/>
  <c r="K393" i="4"/>
  <c r="K389" i="4"/>
  <c r="Q389" i="4"/>
  <c r="K385" i="4"/>
  <c r="K381" i="4"/>
  <c r="Q381" i="4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K511" i="4"/>
  <c r="K507" i="4"/>
  <c r="K505" i="4"/>
  <c r="K503" i="4"/>
  <c r="K499" i="4"/>
  <c r="K497" i="4"/>
  <c r="K495" i="4"/>
  <c r="K493" i="4"/>
  <c r="K491" i="4"/>
  <c r="Q491" i="4"/>
  <c r="K489" i="4"/>
  <c r="K487" i="4"/>
  <c r="Q487" i="4"/>
  <c r="K485" i="4"/>
  <c r="K483" i="4"/>
  <c r="Q483" i="4"/>
  <c r="K481" i="4"/>
  <c r="K479" i="4"/>
  <c r="Q479" i="4"/>
  <c r="K477" i="4"/>
  <c r="K475" i="4"/>
  <c r="Q475" i="4"/>
  <c r="K473" i="4"/>
  <c r="K471" i="4"/>
  <c r="Q471" i="4"/>
  <c r="K469" i="4"/>
  <c r="K467" i="4"/>
  <c r="Q467" i="4"/>
  <c r="K465" i="4"/>
  <c r="K463" i="4"/>
  <c r="Q463" i="4"/>
  <c r="K461" i="4"/>
  <c r="K459" i="4"/>
  <c r="Q459" i="4"/>
  <c r="L232" i="4"/>
  <c r="Q232" i="4"/>
  <c r="L228" i="4"/>
  <c r="Q228" i="4"/>
  <c r="L224" i="4"/>
  <c r="Q224" i="4"/>
  <c r="L220" i="4"/>
  <c r="L216" i="4"/>
  <c r="L212" i="4"/>
  <c r="L208" i="4"/>
  <c r="L334" i="4"/>
  <c r="L332" i="4"/>
  <c r="L330" i="4"/>
  <c r="L328" i="4"/>
  <c r="L326" i="4"/>
  <c r="L324" i="4"/>
  <c r="L322" i="4"/>
  <c r="L320" i="4"/>
  <c r="L318" i="4"/>
  <c r="L316" i="4"/>
  <c r="L314" i="4"/>
  <c r="L312" i="4"/>
  <c r="L310" i="4"/>
  <c r="L308" i="4"/>
  <c r="L306" i="4"/>
  <c r="L304" i="4"/>
  <c r="L302" i="4"/>
  <c r="L300" i="4"/>
  <c r="L298" i="4"/>
  <c r="L296" i="4"/>
  <c r="L294" i="4"/>
  <c r="L292" i="4"/>
  <c r="L290" i="4"/>
  <c r="L288" i="4"/>
  <c r="L286" i="4"/>
  <c r="L284" i="4"/>
  <c r="L282" i="4"/>
  <c r="L280" i="4"/>
  <c r="L278" i="4"/>
  <c r="L276" i="4"/>
  <c r="L274" i="4"/>
  <c r="L272" i="4"/>
  <c r="L270" i="4"/>
  <c r="L268" i="4"/>
  <c r="L266" i="4"/>
  <c r="L264" i="4"/>
  <c r="L262" i="4"/>
  <c r="L260" i="4"/>
  <c r="L258" i="4"/>
  <c r="L256" i="4"/>
  <c r="L254" i="4"/>
  <c r="L252" i="4"/>
  <c r="L250" i="4"/>
  <c r="L248" i="4"/>
  <c r="M244" i="4"/>
  <c r="M240" i="4"/>
  <c r="M236" i="4"/>
  <c r="L230" i="4"/>
  <c r="Q230" i="4"/>
  <c r="L226" i="4"/>
  <c r="Q226" i="4"/>
  <c r="L222" i="4"/>
  <c r="Q222" i="4"/>
  <c r="L218" i="4"/>
  <c r="L214" i="4"/>
  <c r="L210" i="4"/>
  <c r="L104" i="4"/>
  <c r="L100" i="4"/>
  <c r="L96" i="4"/>
  <c r="L92" i="4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L158" i="4"/>
  <c r="L156" i="4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L86" i="4"/>
  <c r="L84" i="4"/>
  <c r="L82" i="4"/>
  <c r="L80" i="4"/>
  <c r="L78" i="4"/>
  <c r="L76" i="4"/>
  <c r="L74" i="4"/>
  <c r="L72" i="4"/>
  <c r="L70" i="4"/>
  <c r="K68" i="4"/>
  <c r="P66" i="4"/>
  <c r="K63" i="4"/>
  <c r="K61" i="4"/>
  <c r="Q61" i="4"/>
  <c r="K59" i="4"/>
  <c r="K57" i="4"/>
  <c r="Q57" i="4"/>
  <c r="K55" i="4"/>
  <c r="K53" i="4"/>
  <c r="Q53" i="4"/>
  <c r="K51" i="4"/>
  <c r="K49" i="4"/>
  <c r="Q49" i="4"/>
  <c r="K47" i="4"/>
  <c r="K45" i="4"/>
  <c r="Q45" i="4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/>
  <c r="P15" i="4"/>
  <c r="N15" i="4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/>
  <c r="M993" i="4"/>
  <c r="M991" i="4"/>
  <c r="P991" i="4"/>
  <c r="M989" i="4"/>
  <c r="M987" i="4"/>
  <c r="M985" i="4"/>
  <c r="M983" i="4"/>
  <c r="M981" i="4"/>
  <c r="M979" i="4"/>
  <c r="P979" i="4"/>
  <c r="M977" i="4"/>
  <c r="M975" i="4"/>
  <c r="M973" i="4"/>
  <c r="P973" i="4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P552" i="4"/>
  <c r="L549" i="4"/>
  <c r="N548" i="4"/>
  <c r="P548" i="4"/>
  <c r="L545" i="4"/>
  <c r="N544" i="4"/>
  <c r="P544" i="4"/>
  <c r="L541" i="4"/>
  <c r="N540" i="4"/>
  <c r="P540" i="4"/>
  <c r="L537" i="4"/>
  <c r="N536" i="4"/>
  <c r="P536" i="4"/>
  <c r="L533" i="4"/>
  <c r="N532" i="4"/>
  <c r="P532" i="4"/>
  <c r="L529" i="4"/>
  <c r="N528" i="4"/>
  <c r="R528" i="4"/>
  <c r="P528" i="4"/>
  <c r="L525" i="4"/>
  <c r="N524" i="4"/>
  <c r="P524" i="4"/>
  <c r="L521" i="4"/>
  <c r="N520" i="4"/>
  <c r="P520" i="4"/>
  <c r="L517" i="4"/>
  <c r="N516" i="4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/>
  <c r="M919" i="4"/>
  <c r="Q919" i="4"/>
  <c r="M917" i="4"/>
  <c r="Q917" i="4"/>
  <c r="M915" i="4"/>
  <c r="Q915" i="4"/>
  <c r="M913" i="4"/>
  <c r="Q913" i="4"/>
  <c r="M911" i="4"/>
  <c r="Q911" i="4"/>
  <c r="M909" i="4"/>
  <c r="Q909" i="4"/>
  <c r="M907" i="4"/>
  <c r="Q907" i="4"/>
  <c r="M905" i="4"/>
  <c r="Q905" i="4"/>
  <c r="M903" i="4"/>
  <c r="Q903" i="4"/>
  <c r="M901" i="4"/>
  <c r="Q901" i="4"/>
  <c r="M899" i="4"/>
  <c r="Q899" i="4"/>
  <c r="M897" i="4"/>
  <c r="Q897" i="4"/>
  <c r="M895" i="4"/>
  <c r="Q895" i="4"/>
  <c r="M893" i="4"/>
  <c r="Q893" i="4"/>
  <c r="M891" i="4"/>
  <c r="Q891" i="4"/>
  <c r="M889" i="4"/>
  <c r="Q889" i="4"/>
  <c r="M887" i="4"/>
  <c r="Q887" i="4"/>
  <c r="M885" i="4"/>
  <c r="Q885" i="4"/>
  <c r="M883" i="4"/>
  <c r="Q883" i="4"/>
  <c r="M881" i="4"/>
  <c r="Q881" i="4"/>
  <c r="M879" i="4"/>
  <c r="Q879" i="4"/>
  <c r="M877" i="4"/>
  <c r="Q877" i="4"/>
  <c r="M875" i="4"/>
  <c r="Q875" i="4"/>
  <c r="M873" i="4"/>
  <c r="Q873" i="4"/>
  <c r="M871" i="4"/>
  <c r="Q871" i="4"/>
  <c r="M869" i="4"/>
  <c r="Q869" i="4"/>
  <c r="M867" i="4"/>
  <c r="Q867" i="4"/>
  <c r="M865" i="4"/>
  <c r="Q865" i="4"/>
  <c r="M863" i="4"/>
  <c r="Q863" i="4"/>
  <c r="M861" i="4"/>
  <c r="Q861" i="4"/>
  <c r="M859" i="4"/>
  <c r="Q859" i="4"/>
  <c r="M857" i="4"/>
  <c r="Q857" i="4"/>
  <c r="M855" i="4"/>
  <c r="Q855" i="4"/>
  <c r="M853" i="4"/>
  <c r="Q853" i="4"/>
  <c r="M851" i="4"/>
  <c r="Q851" i="4"/>
  <c r="M849" i="4"/>
  <c r="Q849" i="4"/>
  <c r="M847" i="4"/>
  <c r="Q847" i="4"/>
  <c r="M845" i="4"/>
  <c r="Q845" i="4"/>
  <c r="M843" i="4"/>
  <c r="Q843" i="4"/>
  <c r="M841" i="4"/>
  <c r="Q841" i="4"/>
  <c r="M839" i="4"/>
  <c r="Q839" i="4"/>
  <c r="M837" i="4"/>
  <c r="Q837" i="4"/>
  <c r="M835" i="4"/>
  <c r="Q835" i="4"/>
  <c r="M833" i="4"/>
  <c r="Q833" i="4"/>
  <c r="M831" i="4"/>
  <c r="Q831" i="4"/>
  <c r="M829" i="4"/>
  <c r="Q829" i="4"/>
  <c r="M827" i="4"/>
  <c r="Q827" i="4"/>
  <c r="M825" i="4"/>
  <c r="Q825" i="4"/>
  <c r="M823" i="4"/>
  <c r="Q823" i="4"/>
  <c r="M821" i="4"/>
  <c r="Q821" i="4"/>
  <c r="M819" i="4"/>
  <c r="Q819" i="4"/>
  <c r="M817" i="4"/>
  <c r="Q817" i="4"/>
  <c r="M815" i="4"/>
  <c r="Q815" i="4"/>
  <c r="M813" i="4"/>
  <c r="Q813" i="4"/>
  <c r="M811" i="4"/>
  <c r="Q811" i="4"/>
  <c r="M809" i="4"/>
  <c r="Q809" i="4"/>
  <c r="M807" i="4"/>
  <c r="Q807" i="4"/>
  <c r="M805" i="4"/>
  <c r="Q805" i="4"/>
  <c r="M803" i="4"/>
  <c r="Q803" i="4"/>
  <c r="M801" i="4"/>
  <c r="Q801" i="4"/>
  <c r="M799" i="4"/>
  <c r="Q799" i="4"/>
  <c r="M797" i="4"/>
  <c r="Q797" i="4"/>
  <c r="M795" i="4"/>
  <c r="Q795" i="4"/>
  <c r="M793" i="4"/>
  <c r="Q793" i="4"/>
  <c r="M791" i="4"/>
  <c r="Q791" i="4"/>
  <c r="M789" i="4"/>
  <c r="Q789" i="4"/>
  <c r="M787" i="4"/>
  <c r="Q787" i="4"/>
  <c r="M785" i="4"/>
  <c r="Q785" i="4"/>
  <c r="M783" i="4"/>
  <c r="Q783" i="4"/>
  <c r="M781" i="4"/>
  <c r="Q781" i="4"/>
  <c r="M779" i="4"/>
  <c r="Q779" i="4"/>
  <c r="M777" i="4"/>
  <c r="Q777" i="4"/>
  <c r="M775" i="4"/>
  <c r="Q775" i="4"/>
  <c r="M773" i="4"/>
  <c r="Q773" i="4"/>
  <c r="M771" i="4"/>
  <c r="Q771" i="4"/>
  <c r="M769" i="4"/>
  <c r="Q769" i="4"/>
  <c r="M767" i="4"/>
  <c r="Q767" i="4"/>
  <c r="M765" i="4"/>
  <c r="Q765" i="4"/>
  <c r="M763" i="4"/>
  <c r="Q763" i="4"/>
  <c r="M761" i="4"/>
  <c r="Q761" i="4"/>
  <c r="M759" i="4"/>
  <c r="Q759" i="4"/>
  <c r="M757" i="4"/>
  <c r="Q757" i="4"/>
  <c r="M755" i="4"/>
  <c r="Q755" i="4"/>
  <c r="M753" i="4"/>
  <c r="Q753" i="4"/>
  <c r="M751" i="4"/>
  <c r="Q751" i="4"/>
  <c r="M749" i="4"/>
  <c r="Q749" i="4"/>
  <c r="M747" i="4"/>
  <c r="Q747" i="4"/>
  <c r="M745" i="4"/>
  <c r="Q745" i="4"/>
  <c r="M743" i="4"/>
  <c r="Q743" i="4"/>
  <c r="M741" i="4"/>
  <c r="Q741" i="4"/>
  <c r="M739" i="4"/>
  <c r="Q739" i="4"/>
  <c r="M737" i="4"/>
  <c r="Q737" i="4"/>
  <c r="M735" i="4"/>
  <c r="Q735" i="4"/>
  <c r="M733" i="4"/>
  <c r="Q733" i="4"/>
  <c r="M731" i="4"/>
  <c r="Q731" i="4"/>
  <c r="M729" i="4"/>
  <c r="Q729" i="4"/>
  <c r="M727" i="4"/>
  <c r="Q727" i="4"/>
  <c r="M725" i="4"/>
  <c r="Q725" i="4"/>
  <c r="M723" i="4"/>
  <c r="Q723" i="4"/>
  <c r="M721" i="4"/>
  <c r="Q721" i="4"/>
  <c r="M719" i="4"/>
  <c r="Q719" i="4"/>
  <c r="M717" i="4"/>
  <c r="Q717" i="4"/>
  <c r="M715" i="4"/>
  <c r="Q715" i="4"/>
  <c r="M713" i="4"/>
  <c r="Q713" i="4"/>
  <c r="M711" i="4"/>
  <c r="Q711" i="4"/>
  <c r="M709" i="4"/>
  <c r="Q709" i="4"/>
  <c r="M707" i="4"/>
  <c r="Q707" i="4"/>
  <c r="M705" i="4"/>
  <c r="Q705" i="4"/>
  <c r="M703" i="4"/>
  <c r="Q703" i="4"/>
  <c r="M701" i="4"/>
  <c r="Q701" i="4"/>
  <c r="M699" i="4"/>
  <c r="Q699" i="4"/>
  <c r="M697" i="4"/>
  <c r="Q697" i="4"/>
  <c r="M695" i="4"/>
  <c r="Q695" i="4"/>
  <c r="M693" i="4"/>
  <c r="Q693" i="4"/>
  <c r="M691" i="4"/>
  <c r="Q691" i="4"/>
  <c r="M689" i="4"/>
  <c r="Q689" i="4"/>
  <c r="M687" i="4"/>
  <c r="Q687" i="4"/>
  <c r="M685" i="4"/>
  <c r="Q685" i="4"/>
  <c r="M683" i="4"/>
  <c r="Q683" i="4"/>
  <c r="M681" i="4"/>
  <c r="Q681" i="4"/>
  <c r="M679" i="4"/>
  <c r="Q679" i="4"/>
  <c r="M677" i="4"/>
  <c r="Q677" i="4"/>
  <c r="M675" i="4"/>
  <c r="Q675" i="4"/>
  <c r="M673" i="4"/>
  <c r="Q673" i="4"/>
  <c r="M671" i="4"/>
  <c r="Q671" i="4"/>
  <c r="M669" i="4"/>
  <c r="Q669" i="4"/>
  <c r="M667" i="4"/>
  <c r="Q667" i="4"/>
  <c r="M665" i="4"/>
  <c r="Q665" i="4"/>
  <c r="M663" i="4"/>
  <c r="Q663" i="4"/>
  <c r="M661" i="4"/>
  <c r="Q661" i="4"/>
  <c r="M659" i="4"/>
  <c r="Q659" i="4"/>
  <c r="M657" i="4"/>
  <c r="Q657" i="4"/>
  <c r="M655" i="4"/>
  <c r="Q655" i="4"/>
  <c r="M653" i="4"/>
  <c r="Q653" i="4"/>
  <c r="M651" i="4"/>
  <c r="Q651" i="4"/>
  <c r="M649" i="4"/>
  <c r="Q649" i="4"/>
  <c r="M647" i="4"/>
  <c r="M645" i="4"/>
  <c r="Q645" i="4"/>
  <c r="M643" i="4"/>
  <c r="Q643" i="4"/>
  <c r="M641" i="4"/>
  <c r="Q641" i="4"/>
  <c r="M639" i="4"/>
  <c r="Q639" i="4"/>
  <c r="M637" i="4"/>
  <c r="Q637" i="4"/>
  <c r="M635" i="4"/>
  <c r="M633" i="4"/>
  <c r="Q633" i="4"/>
  <c r="M631" i="4"/>
  <c r="Q631" i="4"/>
  <c r="M629" i="4"/>
  <c r="Q629" i="4"/>
  <c r="M627" i="4"/>
  <c r="M625" i="4"/>
  <c r="Q625" i="4"/>
  <c r="M623" i="4"/>
  <c r="Q623" i="4"/>
  <c r="M621" i="4"/>
  <c r="Q621" i="4"/>
  <c r="M619" i="4"/>
  <c r="M617" i="4"/>
  <c r="Q617" i="4"/>
  <c r="M615" i="4"/>
  <c r="Q615" i="4"/>
  <c r="M613" i="4"/>
  <c r="Q613" i="4"/>
  <c r="M611" i="4"/>
  <c r="M609" i="4"/>
  <c r="Q609" i="4"/>
  <c r="M607" i="4"/>
  <c r="Q607" i="4"/>
  <c r="M605" i="4"/>
  <c r="Q605" i="4"/>
  <c r="M603" i="4"/>
  <c r="M601" i="4"/>
  <c r="Q601" i="4"/>
  <c r="M599" i="4"/>
  <c r="Q599" i="4"/>
  <c r="M597" i="4"/>
  <c r="Q597" i="4"/>
  <c r="M595" i="4"/>
  <c r="M593" i="4"/>
  <c r="Q593" i="4"/>
  <c r="M591" i="4"/>
  <c r="Q591" i="4"/>
  <c r="M589" i="4"/>
  <c r="Q589" i="4"/>
  <c r="M587" i="4"/>
  <c r="M585" i="4"/>
  <c r="Q585" i="4"/>
  <c r="M583" i="4"/>
  <c r="Q583" i="4"/>
  <c r="M581" i="4"/>
  <c r="Q581" i="4"/>
  <c r="M579" i="4"/>
  <c r="M577" i="4"/>
  <c r="Q577" i="4"/>
  <c r="M575" i="4"/>
  <c r="Q575" i="4"/>
  <c r="M573" i="4"/>
  <c r="Q573" i="4"/>
  <c r="M571" i="4"/>
  <c r="M569" i="4"/>
  <c r="Q569" i="4"/>
  <c r="M567" i="4"/>
  <c r="Q567" i="4"/>
  <c r="M565" i="4"/>
  <c r="Q565" i="4"/>
  <c r="M563" i="4"/>
  <c r="M561" i="4"/>
  <c r="Q561" i="4"/>
  <c r="M559" i="4"/>
  <c r="Q559" i="4"/>
  <c r="M557" i="4"/>
  <c r="Q557" i="4"/>
  <c r="N969" i="4"/>
  <c r="P969" i="4"/>
  <c r="N965" i="4"/>
  <c r="R965" i="4"/>
  <c r="P965" i="4"/>
  <c r="N959" i="4"/>
  <c r="P959" i="4"/>
  <c r="N957" i="4"/>
  <c r="R957" i="4"/>
  <c r="P957" i="4"/>
  <c r="N953" i="4"/>
  <c r="R953" i="4"/>
  <c r="P953" i="4"/>
  <c r="N951" i="4"/>
  <c r="P951" i="4"/>
  <c r="N949" i="4"/>
  <c r="R949" i="4"/>
  <c r="P949" i="4"/>
  <c r="N945" i="4"/>
  <c r="P945" i="4"/>
  <c r="N943" i="4"/>
  <c r="P943" i="4"/>
  <c r="N937" i="4"/>
  <c r="R937" i="4"/>
  <c r="P937" i="4"/>
  <c r="N935" i="4"/>
  <c r="P935" i="4"/>
  <c r="N933" i="4"/>
  <c r="R933" i="4"/>
  <c r="P933" i="4"/>
  <c r="N929" i="4"/>
  <c r="P929" i="4"/>
  <c r="N927" i="4"/>
  <c r="P927" i="4"/>
  <c r="N925" i="4"/>
  <c r="R925" i="4"/>
  <c r="P925" i="4"/>
  <c r="N923" i="4"/>
  <c r="P923" i="4"/>
  <c r="L555" i="4"/>
  <c r="N554" i="4"/>
  <c r="R554" i="4"/>
  <c r="P554" i="4"/>
  <c r="L551" i="4"/>
  <c r="N550" i="4"/>
  <c r="P550" i="4"/>
  <c r="L547" i="4"/>
  <c r="N546" i="4"/>
  <c r="P546" i="4"/>
  <c r="L543" i="4"/>
  <c r="N542" i="4"/>
  <c r="P542" i="4"/>
  <c r="L539" i="4"/>
  <c r="N538" i="4"/>
  <c r="R538" i="4"/>
  <c r="P538" i="4"/>
  <c r="L535" i="4"/>
  <c r="N534" i="4"/>
  <c r="P534" i="4"/>
  <c r="L531" i="4"/>
  <c r="N530" i="4"/>
  <c r="P530" i="4"/>
  <c r="L527" i="4"/>
  <c r="N526" i="4"/>
  <c r="P526" i="4"/>
  <c r="L523" i="4"/>
  <c r="N522" i="4"/>
  <c r="P522" i="4"/>
  <c r="L519" i="4"/>
  <c r="N518" i="4"/>
  <c r="P518" i="4"/>
  <c r="L515" i="4"/>
  <c r="P512" i="4"/>
  <c r="N512" i="4"/>
  <c r="P510" i="4"/>
  <c r="N510" i="4"/>
  <c r="P508" i="4"/>
  <c r="N508" i="4"/>
  <c r="P506" i="4"/>
  <c r="N506" i="4"/>
  <c r="P504" i="4"/>
  <c r="N504" i="4"/>
  <c r="P502" i="4"/>
  <c r="N502" i="4"/>
  <c r="P500" i="4"/>
  <c r="N500" i="4"/>
  <c r="P498" i="4"/>
  <c r="N498" i="4"/>
  <c r="P496" i="4"/>
  <c r="N496" i="4"/>
  <c r="P494" i="4"/>
  <c r="N494" i="4"/>
  <c r="P492" i="4"/>
  <c r="N492" i="4"/>
  <c r="P490" i="4"/>
  <c r="N490" i="4"/>
  <c r="P488" i="4"/>
  <c r="N488" i="4"/>
  <c r="P486" i="4"/>
  <c r="N486" i="4"/>
  <c r="P484" i="4"/>
  <c r="N484" i="4"/>
  <c r="P482" i="4"/>
  <c r="N482" i="4"/>
  <c r="P480" i="4"/>
  <c r="N480" i="4"/>
  <c r="P478" i="4"/>
  <c r="N478" i="4"/>
  <c r="P476" i="4"/>
  <c r="N476" i="4"/>
  <c r="P474" i="4"/>
  <c r="N474" i="4"/>
  <c r="P472" i="4"/>
  <c r="N472" i="4"/>
  <c r="P470" i="4"/>
  <c r="N470" i="4"/>
  <c r="P468" i="4"/>
  <c r="N468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P379" i="4"/>
  <c r="N377" i="4"/>
  <c r="R377" i="4"/>
  <c r="P377" i="4"/>
  <c r="N375" i="4"/>
  <c r="P375" i="4"/>
  <c r="N373" i="4"/>
  <c r="P373" i="4"/>
  <c r="N371" i="4"/>
  <c r="P371" i="4"/>
  <c r="N369" i="4"/>
  <c r="R369" i="4"/>
  <c r="P369" i="4"/>
  <c r="N367" i="4"/>
  <c r="P367" i="4"/>
  <c r="N365" i="4"/>
  <c r="P365" i="4"/>
  <c r="N363" i="4"/>
  <c r="P363" i="4"/>
  <c r="N361" i="4"/>
  <c r="R361" i="4"/>
  <c r="P361" i="4"/>
  <c r="N359" i="4"/>
  <c r="P359" i="4"/>
  <c r="P357" i="4"/>
  <c r="N357" i="4"/>
  <c r="P355" i="4"/>
  <c r="N355" i="4"/>
  <c r="P353" i="4"/>
  <c r="N353" i="4"/>
  <c r="P351" i="4"/>
  <c r="N351" i="4"/>
  <c r="R351" i="4"/>
  <c r="P349" i="4"/>
  <c r="N349" i="4"/>
  <c r="P347" i="4"/>
  <c r="N347" i="4"/>
  <c r="P345" i="4"/>
  <c r="N345" i="4"/>
  <c r="P343" i="4"/>
  <c r="N343" i="4"/>
  <c r="R343" i="4"/>
  <c r="P341" i="4"/>
  <c r="N341" i="4"/>
  <c r="P339" i="4"/>
  <c r="N339" i="4"/>
  <c r="P337" i="4"/>
  <c r="N337" i="4"/>
  <c r="P335" i="4"/>
  <c r="N335" i="4"/>
  <c r="R335" i="4"/>
  <c r="P333" i="4"/>
  <c r="N333" i="4"/>
  <c r="P331" i="4"/>
  <c r="N331" i="4"/>
  <c r="P329" i="4"/>
  <c r="N329" i="4"/>
  <c r="P327" i="4"/>
  <c r="N327" i="4"/>
  <c r="R327" i="4"/>
  <c r="P325" i="4"/>
  <c r="N325" i="4"/>
  <c r="P323" i="4"/>
  <c r="N323" i="4"/>
  <c r="P321" i="4"/>
  <c r="N321" i="4"/>
  <c r="P319" i="4"/>
  <c r="N319" i="4"/>
  <c r="R319" i="4"/>
  <c r="P317" i="4"/>
  <c r="N317" i="4"/>
  <c r="P315" i="4"/>
  <c r="N315" i="4"/>
  <c r="P313" i="4"/>
  <c r="N313" i="4"/>
  <c r="P311" i="4"/>
  <c r="N311" i="4"/>
  <c r="R311" i="4"/>
  <c r="P309" i="4"/>
  <c r="N309" i="4"/>
  <c r="P307" i="4"/>
  <c r="N307" i="4"/>
  <c r="P305" i="4"/>
  <c r="N305" i="4"/>
  <c r="P303" i="4"/>
  <c r="N303" i="4"/>
  <c r="R303" i="4"/>
  <c r="P301" i="4"/>
  <c r="N301" i="4"/>
  <c r="P299" i="4"/>
  <c r="N299" i="4"/>
  <c r="P297" i="4"/>
  <c r="N297" i="4"/>
  <c r="P295" i="4"/>
  <c r="N295" i="4"/>
  <c r="R295" i="4"/>
  <c r="P293" i="4"/>
  <c r="N293" i="4"/>
  <c r="P291" i="4"/>
  <c r="N291" i="4"/>
  <c r="P289" i="4"/>
  <c r="N289" i="4"/>
  <c r="P287" i="4"/>
  <c r="N287" i="4"/>
  <c r="R287" i="4"/>
  <c r="P285" i="4"/>
  <c r="N285" i="4"/>
  <c r="P283" i="4"/>
  <c r="N283" i="4"/>
  <c r="P281" i="4"/>
  <c r="N281" i="4"/>
  <c r="P279" i="4"/>
  <c r="N279" i="4"/>
  <c r="R279" i="4"/>
  <c r="P277" i="4"/>
  <c r="N277" i="4"/>
  <c r="P275" i="4"/>
  <c r="N275" i="4"/>
  <c r="P273" i="4"/>
  <c r="N273" i="4"/>
  <c r="P271" i="4"/>
  <c r="N271" i="4"/>
  <c r="R271" i="4"/>
  <c r="P269" i="4"/>
  <c r="N269" i="4"/>
  <c r="P267" i="4"/>
  <c r="N267" i="4"/>
  <c r="P265" i="4"/>
  <c r="N265" i="4"/>
  <c r="P263" i="4"/>
  <c r="N263" i="4"/>
  <c r="R263" i="4"/>
  <c r="P261" i="4"/>
  <c r="N261" i="4"/>
  <c r="P259" i="4"/>
  <c r="N259" i="4"/>
  <c r="P257" i="4"/>
  <c r="N257" i="4"/>
  <c r="P255" i="4"/>
  <c r="N255" i="4"/>
  <c r="R255" i="4"/>
  <c r="P253" i="4"/>
  <c r="N253" i="4"/>
  <c r="P251" i="4"/>
  <c r="N251" i="4"/>
  <c r="P249" i="4"/>
  <c r="N249" i="4"/>
  <c r="P247" i="4"/>
  <c r="N247" i="4"/>
  <c r="R247" i="4"/>
  <c r="L246" i="4"/>
  <c r="L244" i="4"/>
  <c r="L242" i="4"/>
  <c r="L240" i="4"/>
  <c r="L238" i="4"/>
  <c r="L236" i="4"/>
  <c r="L234" i="4"/>
  <c r="N245" i="4"/>
  <c r="R245" i="4"/>
  <c r="P245" i="4"/>
  <c r="N243" i="4"/>
  <c r="P243" i="4"/>
  <c r="N241" i="4"/>
  <c r="R241" i="4"/>
  <c r="P241" i="4"/>
  <c r="N239" i="4"/>
  <c r="R239" i="4"/>
  <c r="P239" i="4"/>
  <c r="N237" i="4"/>
  <c r="R237" i="4"/>
  <c r="P237" i="4"/>
  <c r="N235" i="4"/>
  <c r="R235" i="4"/>
  <c r="P235" i="4"/>
  <c r="P233" i="4"/>
  <c r="N233" i="4"/>
  <c r="P231" i="4"/>
  <c r="N231" i="4"/>
  <c r="R231" i="4"/>
  <c r="P229" i="4"/>
  <c r="N229" i="4"/>
  <c r="P227" i="4"/>
  <c r="N227" i="4"/>
  <c r="R227" i="4"/>
  <c r="P225" i="4"/>
  <c r="N225" i="4"/>
  <c r="P223" i="4"/>
  <c r="N223" i="4"/>
  <c r="R223" i="4"/>
  <c r="P221" i="4"/>
  <c r="N221" i="4"/>
  <c r="P219" i="4"/>
  <c r="N219" i="4"/>
  <c r="R219" i="4"/>
  <c r="P217" i="4"/>
  <c r="N217" i="4"/>
  <c r="P215" i="4"/>
  <c r="N215" i="4"/>
  <c r="R215" i="4"/>
  <c r="P213" i="4"/>
  <c r="N213" i="4"/>
  <c r="P211" i="4"/>
  <c r="N211" i="4"/>
  <c r="R211" i="4"/>
  <c r="P209" i="4"/>
  <c r="N209" i="4"/>
  <c r="P207" i="4"/>
  <c r="N207" i="4"/>
  <c r="R207" i="4"/>
  <c r="P205" i="4"/>
  <c r="N205" i="4"/>
  <c r="P203" i="4"/>
  <c r="N203" i="4"/>
  <c r="R203" i="4"/>
  <c r="P201" i="4"/>
  <c r="N201" i="4"/>
  <c r="P199" i="4"/>
  <c r="N199" i="4"/>
  <c r="R199" i="4"/>
  <c r="P197" i="4"/>
  <c r="N197" i="4"/>
  <c r="P195" i="4"/>
  <c r="N195" i="4"/>
  <c r="R195" i="4"/>
  <c r="P193" i="4"/>
  <c r="N193" i="4"/>
  <c r="P191" i="4"/>
  <c r="N191" i="4"/>
  <c r="R191" i="4"/>
  <c r="P189" i="4"/>
  <c r="N189" i="4"/>
  <c r="P187" i="4"/>
  <c r="N187" i="4"/>
  <c r="R187" i="4"/>
  <c r="P185" i="4"/>
  <c r="N185" i="4"/>
  <c r="P183" i="4"/>
  <c r="N183" i="4"/>
  <c r="R183" i="4"/>
  <c r="P181" i="4"/>
  <c r="N181" i="4"/>
  <c r="P179" i="4"/>
  <c r="N179" i="4"/>
  <c r="R179" i="4"/>
  <c r="P177" i="4"/>
  <c r="N177" i="4"/>
  <c r="P175" i="4"/>
  <c r="N175" i="4"/>
  <c r="R175" i="4"/>
  <c r="P173" i="4"/>
  <c r="N173" i="4"/>
  <c r="P171" i="4"/>
  <c r="N171" i="4"/>
  <c r="R171" i="4"/>
  <c r="P169" i="4"/>
  <c r="N169" i="4"/>
  <c r="P167" i="4"/>
  <c r="N167" i="4"/>
  <c r="R167" i="4"/>
  <c r="P165" i="4"/>
  <c r="N165" i="4"/>
  <c r="P163" i="4"/>
  <c r="N163" i="4"/>
  <c r="R163" i="4"/>
  <c r="P161" i="4"/>
  <c r="N161" i="4"/>
  <c r="P159" i="4"/>
  <c r="N159" i="4"/>
  <c r="R159" i="4"/>
  <c r="P157" i="4"/>
  <c r="N157" i="4"/>
  <c r="L154" i="4"/>
  <c r="L152" i="4"/>
  <c r="L150" i="4"/>
  <c r="L148" i="4"/>
  <c r="N155" i="4"/>
  <c r="R155" i="4"/>
  <c r="P155" i="4"/>
  <c r="N153" i="4"/>
  <c r="R153" i="4"/>
  <c r="P153" i="4"/>
  <c r="N151" i="4"/>
  <c r="R151" i="4"/>
  <c r="P151" i="4"/>
  <c r="N149" i="4"/>
  <c r="R149" i="4"/>
  <c r="P149" i="4"/>
  <c r="P147" i="4"/>
  <c r="N147" i="4"/>
  <c r="P145" i="4"/>
  <c r="N145" i="4"/>
  <c r="R145" i="4"/>
  <c r="P143" i="4"/>
  <c r="N143" i="4"/>
  <c r="P141" i="4"/>
  <c r="N141" i="4"/>
  <c r="R141" i="4"/>
  <c r="P139" i="4"/>
  <c r="N139" i="4"/>
  <c r="P137" i="4"/>
  <c r="N137" i="4"/>
  <c r="R137" i="4"/>
  <c r="P135" i="4"/>
  <c r="N135" i="4"/>
  <c r="P133" i="4"/>
  <c r="N133" i="4"/>
  <c r="R133" i="4"/>
  <c r="P131" i="4"/>
  <c r="N131" i="4"/>
  <c r="P129" i="4"/>
  <c r="N129" i="4"/>
  <c r="R129" i="4"/>
  <c r="P127" i="4"/>
  <c r="N127" i="4"/>
  <c r="P125" i="4"/>
  <c r="N125" i="4"/>
  <c r="R125" i="4"/>
  <c r="P123" i="4"/>
  <c r="N123" i="4"/>
  <c r="P121" i="4"/>
  <c r="N121" i="4"/>
  <c r="R121" i="4"/>
  <c r="P119" i="4"/>
  <c r="N119" i="4"/>
  <c r="P117" i="4"/>
  <c r="N117" i="4"/>
  <c r="R117" i="4"/>
  <c r="P115" i="4"/>
  <c r="N115" i="4"/>
  <c r="P113" i="4"/>
  <c r="N113" i="4"/>
  <c r="R113" i="4"/>
  <c r="L110" i="4"/>
  <c r="L108" i="4"/>
  <c r="L106" i="4"/>
  <c r="N111" i="4"/>
  <c r="P111" i="4"/>
  <c r="N109" i="4"/>
  <c r="R109" i="4"/>
  <c r="P109" i="4"/>
  <c r="N107" i="4"/>
  <c r="P107" i="4"/>
  <c r="N105" i="4"/>
  <c r="R105" i="4"/>
  <c r="P105" i="4"/>
  <c r="N64" i="4"/>
  <c r="P64" i="4"/>
  <c r="N62" i="4"/>
  <c r="P62" i="4"/>
  <c r="P103" i="4"/>
  <c r="N103" i="4"/>
  <c r="P101" i="4"/>
  <c r="N101" i="4"/>
  <c r="P99" i="4"/>
  <c r="N99" i="4"/>
  <c r="P97" i="4"/>
  <c r="N97" i="4"/>
  <c r="R97" i="4"/>
  <c r="P95" i="4"/>
  <c r="N95" i="4"/>
  <c r="P93" i="4"/>
  <c r="N93" i="4"/>
  <c r="R93" i="4"/>
  <c r="P91" i="4"/>
  <c r="N91" i="4"/>
  <c r="P89" i="4"/>
  <c r="N89" i="4"/>
  <c r="R89" i="4"/>
  <c r="P87" i="4"/>
  <c r="N87" i="4"/>
  <c r="P85" i="4"/>
  <c r="N85" i="4"/>
  <c r="P83" i="4"/>
  <c r="N83" i="4"/>
  <c r="P81" i="4"/>
  <c r="N81" i="4"/>
  <c r="R81" i="4"/>
  <c r="P79" i="4"/>
  <c r="N79" i="4"/>
  <c r="P77" i="4"/>
  <c r="N77" i="4"/>
  <c r="R77" i="4"/>
  <c r="P75" i="4"/>
  <c r="N75" i="4"/>
  <c r="P73" i="4"/>
  <c r="N73" i="4"/>
  <c r="R73" i="4"/>
  <c r="P71" i="4"/>
  <c r="N71" i="4"/>
  <c r="P69" i="4"/>
  <c r="N69" i="4"/>
  <c r="R69" i="4"/>
  <c r="P67" i="4"/>
  <c r="N67" i="4"/>
  <c r="P65" i="4"/>
  <c r="N65" i="4"/>
  <c r="R65" i="4"/>
  <c r="N43" i="4"/>
  <c r="R43" i="4"/>
  <c r="P43" i="4"/>
  <c r="N41" i="4"/>
  <c r="P41" i="4"/>
  <c r="N39" i="4"/>
  <c r="R39" i="4"/>
  <c r="P39" i="4"/>
  <c r="P60" i="4"/>
  <c r="N60" i="4"/>
  <c r="R60" i="4"/>
  <c r="P58" i="4"/>
  <c r="N58" i="4"/>
  <c r="P56" i="4"/>
  <c r="N56" i="4"/>
  <c r="P54" i="4"/>
  <c r="N54" i="4"/>
  <c r="P52" i="4"/>
  <c r="N52" i="4"/>
  <c r="R52" i="4"/>
  <c r="P50" i="4"/>
  <c r="N50" i="4"/>
  <c r="P48" i="4"/>
  <c r="N48" i="4"/>
  <c r="P46" i="4"/>
  <c r="N46" i="4"/>
  <c r="P44" i="4"/>
  <c r="N44" i="4"/>
  <c r="R44" i="4"/>
  <c r="N19" i="4"/>
  <c r="P19" i="4"/>
  <c r="P37" i="4"/>
  <c r="N37" i="4"/>
  <c r="P35" i="4"/>
  <c r="N35" i="4"/>
  <c r="P33" i="4"/>
  <c r="N33" i="4"/>
  <c r="P31" i="4"/>
  <c r="N31" i="4"/>
  <c r="P29" i="4"/>
  <c r="N29" i="4"/>
  <c r="P27" i="4"/>
  <c r="N27" i="4"/>
  <c r="P25" i="4"/>
  <c r="N25" i="4"/>
  <c r="P23" i="4"/>
  <c r="N23" i="4"/>
  <c r="P21" i="4"/>
  <c r="N21" i="4"/>
  <c r="L20" i="4"/>
  <c r="K3" i="3"/>
  <c r="D4" i="3"/>
  <c r="E211" i="9"/>
  <c r="E227" i="9"/>
  <c r="E243" i="9"/>
  <c r="G242" i="9"/>
  <c r="G234" i="9"/>
  <c r="G226" i="9"/>
  <c r="G218" i="9"/>
  <c r="G210" i="9"/>
  <c r="G243" i="9"/>
  <c r="G235" i="9"/>
  <c r="G227" i="9"/>
  <c r="G219" i="9"/>
  <c r="G211" i="9"/>
  <c r="G199" i="9"/>
  <c r="D207" i="9"/>
  <c r="D223" i="9"/>
  <c r="D239" i="9"/>
  <c r="E219" i="9"/>
  <c r="E235" i="9"/>
  <c r="F377" i="5"/>
  <c r="F393" i="5"/>
  <c r="F409" i="5"/>
  <c r="F425" i="5"/>
  <c r="G372" i="5"/>
  <c r="E372" i="5"/>
  <c r="G195" i="9"/>
  <c r="G202" i="9"/>
  <c r="G194" i="9"/>
  <c r="G198" i="9"/>
  <c r="G203" i="9"/>
  <c r="G191" i="9"/>
  <c r="D191" i="9"/>
  <c r="E203" i="9"/>
  <c r="G206" i="9"/>
  <c r="G190" i="9"/>
  <c r="D199" i="9"/>
  <c r="E195" i="9"/>
  <c r="G172" i="9"/>
  <c r="L165" i="11"/>
  <c r="N165" i="11"/>
  <c r="I166" i="8"/>
  <c r="G176" i="9"/>
  <c r="G146" i="9"/>
  <c r="D147" i="8"/>
  <c r="L147" i="8"/>
  <c r="G142" i="9"/>
  <c r="G138" i="9"/>
  <c r="G134" i="9"/>
  <c r="G130" i="9"/>
  <c r="D131" i="8"/>
  <c r="L131" i="8"/>
  <c r="G126" i="9"/>
  <c r="G122" i="9"/>
  <c r="G118" i="9"/>
  <c r="G114" i="9"/>
  <c r="D115" i="8"/>
  <c r="L115" i="8"/>
  <c r="G110" i="9"/>
  <c r="G106" i="9"/>
  <c r="G102" i="9"/>
  <c r="G98" i="9"/>
  <c r="D99" i="8"/>
  <c r="L99" i="8"/>
  <c r="G94" i="9"/>
  <c r="G90" i="9"/>
  <c r="G86" i="9"/>
  <c r="G82" i="9"/>
  <c r="D83" i="8"/>
  <c r="L83" i="8"/>
  <c r="G78" i="9"/>
  <c r="G74" i="9"/>
  <c r="G70" i="9"/>
  <c r="G66" i="9"/>
  <c r="D67" i="8"/>
  <c r="L67" i="8"/>
  <c r="G62" i="9"/>
  <c r="G58" i="9"/>
  <c r="G54" i="9"/>
  <c r="G50" i="9"/>
  <c r="D51" i="8"/>
  <c r="L51" i="8"/>
  <c r="G46" i="9"/>
  <c r="G42" i="9"/>
  <c r="G38" i="9"/>
  <c r="G34" i="9"/>
  <c r="D35" i="8"/>
  <c r="L35" i="8"/>
  <c r="G187" i="9"/>
  <c r="E187" i="9"/>
  <c r="G188" i="8"/>
  <c r="I266" i="5"/>
  <c r="G368" i="5"/>
  <c r="G335" i="9"/>
  <c r="G314" i="9"/>
  <c r="G327" i="9"/>
  <c r="E339" i="9"/>
  <c r="G330" i="9"/>
  <c r="G343" i="9"/>
  <c r="G318" i="9"/>
  <c r="G315" i="9"/>
  <c r="E315" i="9"/>
  <c r="E347" i="9"/>
  <c r="E326" i="9"/>
  <c r="G346" i="9"/>
  <c r="G319" i="9"/>
  <c r="E323" i="9"/>
  <c r="D332" i="9"/>
  <c r="E342" i="9"/>
  <c r="L337" i="11"/>
  <c r="N337" i="11"/>
  <c r="K337" i="11"/>
  <c r="M337" i="11"/>
  <c r="L273" i="11"/>
  <c r="N273" i="11"/>
  <c r="K273" i="11"/>
  <c r="M273" i="11"/>
  <c r="L295" i="11"/>
  <c r="N295" i="11"/>
  <c r="K295" i="11"/>
  <c r="M295" i="11"/>
  <c r="K220" i="11"/>
  <c r="M220" i="11"/>
  <c r="L220" i="11"/>
  <c r="N220" i="11"/>
  <c r="K214" i="11"/>
  <c r="M214" i="11"/>
  <c r="L214" i="11"/>
  <c r="N214" i="11"/>
  <c r="K259" i="11"/>
  <c r="M259" i="11"/>
  <c r="L259" i="11"/>
  <c r="N259" i="11"/>
  <c r="K333" i="11"/>
  <c r="M333" i="11"/>
  <c r="L333" i="11"/>
  <c r="N333" i="11"/>
  <c r="K269" i="11"/>
  <c r="M269" i="11"/>
  <c r="L269" i="11"/>
  <c r="N269" i="11"/>
  <c r="L240" i="11"/>
  <c r="N240" i="11"/>
  <c r="K240" i="11"/>
  <c r="M240" i="11"/>
  <c r="K250" i="11"/>
  <c r="M250" i="11"/>
  <c r="L250" i="11"/>
  <c r="N250" i="11"/>
  <c r="K226" i="11"/>
  <c r="M226" i="11"/>
  <c r="L226" i="11"/>
  <c r="N226" i="11"/>
  <c r="L218" i="11"/>
  <c r="N218" i="11"/>
  <c r="K218" i="11"/>
  <c r="M218" i="11"/>
  <c r="L213" i="11"/>
  <c r="N213" i="11"/>
  <c r="K213" i="11"/>
  <c r="M213" i="11"/>
  <c r="K278" i="11"/>
  <c r="M278" i="11"/>
  <c r="L278" i="11"/>
  <c r="N278" i="11"/>
  <c r="K243" i="11"/>
  <c r="M243" i="11"/>
  <c r="L243" i="11"/>
  <c r="N243" i="11"/>
  <c r="K199" i="11"/>
  <c r="M199" i="11"/>
  <c r="L199" i="11"/>
  <c r="N199" i="11"/>
  <c r="L266" i="11"/>
  <c r="N266" i="11"/>
  <c r="K266" i="11"/>
  <c r="M266" i="11"/>
  <c r="K237" i="11"/>
  <c r="M237" i="11"/>
  <c r="L237" i="11"/>
  <c r="N237" i="11"/>
  <c r="K239" i="11"/>
  <c r="M239" i="11"/>
  <c r="L239" i="11"/>
  <c r="N239" i="11"/>
  <c r="K227" i="11"/>
  <c r="M227" i="11"/>
  <c r="L227" i="11"/>
  <c r="N227" i="11"/>
  <c r="L328" i="11"/>
  <c r="N328" i="11"/>
  <c r="K328" i="11"/>
  <c r="M328" i="11"/>
  <c r="K348" i="11"/>
  <c r="M348" i="11"/>
  <c r="L348" i="11"/>
  <c r="N348" i="11"/>
  <c r="D200" i="9"/>
  <c r="D260" i="9"/>
  <c r="D276" i="9"/>
  <c r="D292" i="9"/>
  <c r="D308" i="9"/>
  <c r="D324" i="9"/>
  <c r="E200" i="9"/>
  <c r="E216" i="9"/>
  <c r="E232" i="9"/>
  <c r="D249" i="9"/>
  <c r="D265" i="9"/>
  <c r="D281" i="9"/>
  <c r="D297" i="9"/>
  <c r="D313" i="9"/>
  <c r="D329" i="9"/>
  <c r="D345" i="9"/>
  <c r="E252" i="9"/>
  <c r="E268" i="9"/>
  <c r="E284" i="9"/>
  <c r="E308" i="9"/>
  <c r="G345" i="9"/>
  <c r="G337" i="9"/>
  <c r="G329" i="9"/>
  <c r="G328" i="9"/>
  <c r="G324" i="9"/>
  <c r="G320" i="9"/>
  <c r="G316" i="9"/>
  <c r="G312" i="9"/>
  <c r="G304" i="9"/>
  <c r="G300" i="9"/>
  <c r="G296" i="9"/>
  <c r="G292" i="9"/>
  <c r="G288" i="9"/>
  <c r="G284" i="9"/>
  <c r="G280" i="9"/>
  <c r="G276" i="9"/>
  <c r="G272" i="9"/>
  <c r="G268" i="9"/>
  <c r="G264" i="9"/>
  <c r="G260" i="9"/>
  <c r="G256" i="9"/>
  <c r="G252" i="9"/>
  <c r="G248" i="9"/>
  <c r="G244" i="9"/>
  <c r="G240" i="9"/>
  <c r="G236" i="9"/>
  <c r="G232" i="9"/>
  <c r="G228" i="9"/>
  <c r="G224" i="9"/>
  <c r="G220" i="9"/>
  <c r="G216" i="9"/>
  <c r="G212" i="9"/>
  <c r="G208" i="9"/>
  <c r="G204" i="9"/>
  <c r="G196" i="9"/>
  <c r="G192" i="9"/>
  <c r="G188" i="9"/>
  <c r="G325" i="9"/>
  <c r="G321" i="9"/>
  <c r="G317" i="9"/>
  <c r="G313" i="9"/>
  <c r="G309" i="9"/>
  <c r="G305" i="9"/>
  <c r="G301" i="9"/>
  <c r="G297" i="9"/>
  <c r="G293" i="9"/>
  <c r="G289" i="9"/>
  <c r="G285" i="9"/>
  <c r="G281" i="9"/>
  <c r="G277" i="9"/>
  <c r="G273" i="9"/>
  <c r="G269" i="9"/>
  <c r="G265" i="9"/>
  <c r="G261" i="9"/>
  <c r="G257" i="9"/>
  <c r="G253" i="9"/>
  <c r="G249" i="9"/>
  <c r="G245" i="9"/>
  <c r="G241" i="9"/>
  <c r="G237" i="9"/>
  <c r="G233" i="9"/>
  <c r="G229" i="9"/>
  <c r="G225" i="9"/>
  <c r="G221" i="9"/>
  <c r="G217" i="9"/>
  <c r="G213" i="9"/>
  <c r="G209" i="9"/>
  <c r="G205" i="9"/>
  <c r="G201" i="9"/>
  <c r="G197" i="9"/>
  <c r="G193" i="9"/>
  <c r="G189" i="9"/>
  <c r="K329" i="11"/>
  <c r="M329" i="11"/>
  <c r="L329" i="11"/>
  <c r="N329" i="11"/>
  <c r="K297" i="11"/>
  <c r="M297" i="11"/>
  <c r="L297" i="11"/>
  <c r="N297" i="11"/>
  <c r="L265" i="11"/>
  <c r="N265" i="11"/>
  <c r="K265" i="11"/>
  <c r="M265" i="11"/>
  <c r="K319" i="11"/>
  <c r="M319" i="11"/>
  <c r="L319" i="11"/>
  <c r="N319" i="11"/>
  <c r="K287" i="11"/>
  <c r="M287" i="11"/>
  <c r="L287" i="11"/>
  <c r="N287" i="11"/>
  <c r="K244" i="11"/>
  <c r="M244" i="11"/>
  <c r="L244" i="11"/>
  <c r="N244" i="11"/>
  <c r="L212" i="11"/>
  <c r="N212" i="11"/>
  <c r="K212" i="11"/>
  <c r="M212" i="11"/>
  <c r="K238" i="11"/>
  <c r="M238" i="11"/>
  <c r="L238" i="11"/>
  <c r="N238" i="11"/>
  <c r="L206" i="11"/>
  <c r="N206" i="11"/>
  <c r="K206" i="11"/>
  <c r="M206" i="11"/>
  <c r="L254" i="11"/>
  <c r="N254" i="11"/>
  <c r="K254" i="11"/>
  <c r="M254" i="11"/>
  <c r="L325" i="11"/>
  <c r="N325" i="11"/>
  <c r="K325" i="11"/>
  <c r="M325" i="11"/>
  <c r="L293" i="11"/>
  <c r="N293" i="11"/>
  <c r="K293" i="11"/>
  <c r="M293" i="11"/>
  <c r="L261" i="11"/>
  <c r="N261" i="11"/>
  <c r="K261" i="11"/>
  <c r="M261" i="11"/>
  <c r="K232" i="11"/>
  <c r="M232" i="11"/>
  <c r="L232" i="11"/>
  <c r="N232" i="11"/>
  <c r="K200" i="11"/>
  <c r="M200" i="11"/>
  <c r="L200" i="11"/>
  <c r="N200" i="11"/>
  <c r="L255" i="11"/>
  <c r="N255" i="11"/>
  <c r="K255" i="11"/>
  <c r="M255" i="11"/>
  <c r="L347" i="11"/>
  <c r="N347" i="11"/>
  <c r="K347" i="11"/>
  <c r="M347" i="11"/>
  <c r="L283" i="11"/>
  <c r="N283" i="11"/>
  <c r="K283" i="11"/>
  <c r="M283" i="11"/>
  <c r="K210" i="11"/>
  <c r="M210" i="11"/>
  <c r="L210" i="11"/>
  <c r="N210" i="11"/>
  <c r="L260" i="11"/>
  <c r="N260" i="11"/>
  <c r="K260" i="11"/>
  <c r="M260" i="11"/>
  <c r="K291" i="11"/>
  <c r="M291" i="11"/>
  <c r="L291" i="11"/>
  <c r="N291" i="11"/>
  <c r="L202" i="11"/>
  <c r="N202" i="11"/>
  <c r="K202" i="11"/>
  <c r="M202" i="11"/>
  <c r="K252" i="11"/>
  <c r="M252" i="11"/>
  <c r="L252" i="11"/>
  <c r="N252" i="11"/>
  <c r="L308" i="11"/>
  <c r="N308" i="11"/>
  <c r="K308" i="11"/>
  <c r="M308" i="11"/>
  <c r="L314" i="11"/>
  <c r="N314" i="11"/>
  <c r="K314" i="11"/>
  <c r="M314" i="11"/>
  <c r="K288" i="11"/>
  <c r="M288" i="11"/>
  <c r="L288" i="11"/>
  <c r="N288" i="11"/>
  <c r="K211" i="11"/>
  <c r="M211" i="11"/>
  <c r="L211" i="11"/>
  <c r="N211" i="11"/>
  <c r="L231" i="11"/>
  <c r="N231" i="11"/>
  <c r="K231" i="11"/>
  <c r="M231" i="11"/>
  <c r="L241" i="11"/>
  <c r="N241" i="11"/>
  <c r="K241" i="11"/>
  <c r="M241" i="11"/>
  <c r="K272" i="11"/>
  <c r="M272" i="11"/>
  <c r="L272" i="11"/>
  <c r="N272" i="11"/>
  <c r="K262" i="11"/>
  <c r="M262" i="11"/>
  <c r="L262" i="11"/>
  <c r="N262" i="11"/>
  <c r="L187" i="11"/>
  <c r="N187" i="11"/>
  <c r="I188" i="8"/>
  <c r="K187" i="11"/>
  <c r="M187" i="11"/>
  <c r="H188" i="8"/>
  <c r="K268" i="11"/>
  <c r="M268" i="11"/>
  <c r="L268" i="11"/>
  <c r="N268" i="11"/>
  <c r="L350" i="11"/>
  <c r="N350" i="11"/>
  <c r="K350" i="11"/>
  <c r="M350" i="11"/>
  <c r="L330" i="11"/>
  <c r="N330" i="11"/>
  <c r="K330" i="11"/>
  <c r="M330" i="11"/>
  <c r="K205" i="11"/>
  <c r="M205" i="11"/>
  <c r="L205" i="11"/>
  <c r="N205" i="11"/>
  <c r="K189" i="11"/>
  <c r="M189" i="11"/>
  <c r="L189" i="11"/>
  <c r="N189" i="11"/>
  <c r="L276" i="11"/>
  <c r="N276" i="11"/>
  <c r="K276" i="11"/>
  <c r="M276" i="11"/>
  <c r="D193" i="9"/>
  <c r="D201" i="9"/>
  <c r="D209" i="9"/>
  <c r="D217" i="9"/>
  <c r="D225" i="9"/>
  <c r="D233" i="9"/>
  <c r="D241" i="9"/>
  <c r="D194" i="9"/>
  <c r="D202" i="9"/>
  <c r="D210" i="9"/>
  <c r="D218" i="9"/>
  <c r="D226" i="9"/>
  <c r="D234" i="9"/>
  <c r="D242" i="9"/>
  <c r="E189" i="9"/>
  <c r="E197" i="9"/>
  <c r="E205" i="9"/>
  <c r="E213" i="9"/>
  <c r="E221" i="9"/>
  <c r="E229" i="9"/>
  <c r="E237" i="9"/>
  <c r="E245" i="9"/>
  <c r="E253" i="9"/>
  <c r="E261" i="9"/>
  <c r="E269" i="9"/>
  <c r="E277" i="9"/>
  <c r="E285" i="9"/>
  <c r="E293" i="9"/>
  <c r="E301" i="9"/>
  <c r="E309" i="9"/>
  <c r="E317" i="9"/>
  <c r="E325" i="9"/>
  <c r="E333" i="9"/>
  <c r="E341" i="9"/>
  <c r="E349" i="9"/>
  <c r="D254" i="9"/>
  <c r="D262" i="9"/>
  <c r="D270" i="9"/>
  <c r="D278" i="9"/>
  <c r="D286" i="9"/>
  <c r="D294" i="9"/>
  <c r="D302" i="9"/>
  <c r="D310" i="9"/>
  <c r="D318" i="9"/>
  <c r="D334" i="9"/>
  <c r="D350" i="9"/>
  <c r="E328" i="9"/>
  <c r="E344" i="9"/>
  <c r="E256" i="9"/>
  <c r="E272" i="9"/>
  <c r="E288" i="9"/>
  <c r="E300" i="9"/>
  <c r="E330" i="9"/>
  <c r="E346" i="9"/>
  <c r="L305" i="11"/>
  <c r="N305" i="11"/>
  <c r="K305" i="11"/>
  <c r="M305" i="11"/>
  <c r="L327" i="11"/>
  <c r="N327" i="11"/>
  <c r="K327" i="11"/>
  <c r="M327" i="11"/>
  <c r="K263" i="11"/>
  <c r="M263" i="11"/>
  <c r="L263" i="11"/>
  <c r="N263" i="11"/>
  <c r="K188" i="11"/>
  <c r="M188" i="11"/>
  <c r="H189" i="8"/>
  <c r="L188" i="11"/>
  <c r="N188" i="11"/>
  <c r="I189" i="8"/>
  <c r="L257" i="11"/>
  <c r="N257" i="11"/>
  <c r="K257" i="11"/>
  <c r="M257" i="11"/>
  <c r="K301" i="11"/>
  <c r="M301" i="11"/>
  <c r="L301" i="11"/>
  <c r="N301" i="11"/>
  <c r="L208" i="11"/>
  <c r="N208" i="11"/>
  <c r="K208" i="11"/>
  <c r="M208" i="11"/>
  <c r="L299" i="11"/>
  <c r="N299" i="11"/>
  <c r="K299" i="11"/>
  <c r="M299" i="11"/>
  <c r="K307" i="11"/>
  <c r="M307" i="11"/>
  <c r="L307" i="11"/>
  <c r="N307" i="11"/>
  <c r="K316" i="11"/>
  <c r="M316" i="11"/>
  <c r="L316" i="11"/>
  <c r="N316" i="11"/>
  <c r="L334" i="11"/>
  <c r="N334" i="11"/>
  <c r="K334" i="11"/>
  <c r="M334" i="11"/>
  <c r="L270" i="11"/>
  <c r="N270" i="11"/>
  <c r="K270" i="11"/>
  <c r="M270" i="11"/>
  <c r="K338" i="11"/>
  <c r="M338" i="11"/>
  <c r="L338" i="11"/>
  <c r="N338" i="11"/>
  <c r="K290" i="11"/>
  <c r="M290" i="11"/>
  <c r="L290" i="11"/>
  <c r="N290" i="11"/>
  <c r="K336" i="11"/>
  <c r="M336" i="11"/>
  <c r="L336" i="11"/>
  <c r="N336" i="11"/>
  <c r="K294" i="11"/>
  <c r="M294" i="11"/>
  <c r="L294" i="11"/>
  <c r="N294" i="11"/>
  <c r="L245" i="11"/>
  <c r="N245" i="11"/>
  <c r="K245" i="11"/>
  <c r="M245" i="11"/>
  <c r="L197" i="11"/>
  <c r="N197" i="11"/>
  <c r="K197" i="11"/>
  <c r="M197" i="11"/>
  <c r="L207" i="11"/>
  <c r="N207" i="11"/>
  <c r="K207" i="11"/>
  <c r="M207" i="11"/>
  <c r="L280" i="11"/>
  <c r="N280" i="11"/>
  <c r="K280" i="11"/>
  <c r="M280" i="11"/>
  <c r="D192" i="9"/>
  <c r="D208" i="9"/>
  <c r="D224" i="9"/>
  <c r="D240" i="9"/>
  <c r="D316" i="9"/>
  <c r="D340" i="9"/>
  <c r="D257" i="9"/>
  <c r="D273" i="9"/>
  <c r="D289" i="9"/>
  <c r="D305" i="9"/>
  <c r="D321" i="9"/>
  <c r="D337" i="9"/>
  <c r="L321" i="11"/>
  <c r="N321" i="11"/>
  <c r="K321" i="11"/>
  <c r="M321" i="11"/>
  <c r="L289" i="11"/>
  <c r="N289" i="11"/>
  <c r="K289" i="11"/>
  <c r="M289" i="11"/>
  <c r="L343" i="11"/>
  <c r="N343" i="11"/>
  <c r="K343" i="11"/>
  <c r="M343" i="11"/>
  <c r="L311" i="11"/>
  <c r="N311" i="11"/>
  <c r="K311" i="11"/>
  <c r="M311" i="11"/>
  <c r="L279" i="11"/>
  <c r="N279" i="11"/>
  <c r="K279" i="11"/>
  <c r="M279" i="11"/>
  <c r="L236" i="11"/>
  <c r="N236" i="11"/>
  <c r="K236" i="11"/>
  <c r="M236" i="11"/>
  <c r="K204" i="11"/>
  <c r="M204" i="11"/>
  <c r="L204" i="11"/>
  <c r="N204" i="11"/>
  <c r="L230" i="11"/>
  <c r="N230" i="11"/>
  <c r="K230" i="11"/>
  <c r="M230" i="11"/>
  <c r="K198" i="11"/>
  <c r="M198" i="11"/>
  <c r="L198" i="11"/>
  <c r="N198" i="11"/>
  <c r="L249" i="11"/>
  <c r="N249" i="11"/>
  <c r="K249" i="11"/>
  <c r="M249" i="11"/>
  <c r="K251" i="11"/>
  <c r="M251" i="11"/>
  <c r="L251" i="11"/>
  <c r="N251" i="11"/>
  <c r="K349" i="11"/>
  <c r="M349" i="11"/>
  <c r="L349" i="11"/>
  <c r="N349" i="11"/>
  <c r="K317" i="11"/>
  <c r="M317" i="11"/>
  <c r="L317" i="11"/>
  <c r="N317" i="11"/>
  <c r="K285" i="11"/>
  <c r="M285" i="11"/>
  <c r="L285" i="11"/>
  <c r="N285" i="11"/>
  <c r="L256" i="11"/>
  <c r="N256" i="11"/>
  <c r="K256" i="11"/>
  <c r="M256" i="11"/>
  <c r="L224" i="11"/>
  <c r="N224" i="11"/>
  <c r="K224" i="11"/>
  <c r="M224" i="11"/>
  <c r="L192" i="11"/>
  <c r="N192" i="11"/>
  <c r="K192" i="11"/>
  <c r="M192" i="11"/>
  <c r="K258" i="11"/>
  <c r="M258" i="11"/>
  <c r="L258" i="11"/>
  <c r="N258" i="11"/>
  <c r="L331" i="11"/>
  <c r="N331" i="11"/>
  <c r="K331" i="11"/>
  <c r="M331" i="11"/>
  <c r="K267" i="11"/>
  <c r="M267" i="11"/>
  <c r="L267" i="11"/>
  <c r="N267" i="11"/>
  <c r="K194" i="11"/>
  <c r="M194" i="11"/>
  <c r="L194" i="11"/>
  <c r="N194" i="11"/>
  <c r="K339" i="11"/>
  <c r="M339" i="11"/>
  <c r="L339" i="11"/>
  <c r="N339" i="11"/>
  <c r="K275" i="11"/>
  <c r="M275" i="11"/>
  <c r="L275" i="11"/>
  <c r="N275" i="11"/>
  <c r="K332" i="11"/>
  <c r="M332" i="11"/>
  <c r="L332" i="11"/>
  <c r="N332" i="11"/>
  <c r="L264" i="11"/>
  <c r="N264" i="11"/>
  <c r="K264" i="11"/>
  <c r="M264" i="11"/>
  <c r="L302" i="11"/>
  <c r="N302" i="11"/>
  <c r="K302" i="11"/>
  <c r="M302" i="11"/>
  <c r="L201" i="11"/>
  <c r="N201" i="11"/>
  <c r="K201" i="11"/>
  <c r="M201" i="11"/>
  <c r="K322" i="11"/>
  <c r="M322" i="11"/>
  <c r="L322" i="11"/>
  <c r="N322" i="11"/>
  <c r="K306" i="11"/>
  <c r="M306" i="11"/>
  <c r="L306" i="11"/>
  <c r="N306" i="11"/>
  <c r="K274" i="11"/>
  <c r="M274" i="11"/>
  <c r="L274" i="11"/>
  <c r="N274" i="11"/>
  <c r="K195" i="11"/>
  <c r="M195" i="11"/>
  <c r="L195" i="11"/>
  <c r="N195" i="11"/>
  <c r="L235" i="11"/>
  <c r="N235" i="11"/>
  <c r="K235" i="11"/>
  <c r="M235" i="11"/>
  <c r="K209" i="11"/>
  <c r="M209" i="11"/>
  <c r="L209" i="11"/>
  <c r="N209" i="11"/>
  <c r="K320" i="11"/>
  <c r="M320" i="11"/>
  <c r="L320" i="11"/>
  <c r="N320" i="11"/>
  <c r="L191" i="11"/>
  <c r="N191" i="11"/>
  <c r="K191" i="11"/>
  <c r="M191" i="11"/>
  <c r="L318" i="11"/>
  <c r="N318" i="11"/>
  <c r="K318" i="11"/>
  <c r="M318" i="11"/>
  <c r="D188" i="9"/>
  <c r="F189" i="8"/>
  <c r="D196" i="9"/>
  <c r="D204" i="9"/>
  <c r="D212" i="9"/>
  <c r="D220" i="9"/>
  <c r="D228" i="9"/>
  <c r="D236" i="9"/>
  <c r="D244" i="9"/>
  <c r="E247" i="9"/>
  <c r="E255" i="9"/>
  <c r="E263" i="9"/>
  <c r="E271" i="9"/>
  <c r="E279" i="9"/>
  <c r="E287" i="9"/>
  <c r="E295" i="9"/>
  <c r="E303" i="9"/>
  <c r="E311" i="9"/>
  <c r="E319" i="9"/>
  <c r="E327" i="9"/>
  <c r="E335" i="9"/>
  <c r="E343" i="9"/>
  <c r="D248" i="9"/>
  <c r="D264" i="9"/>
  <c r="D280" i="9"/>
  <c r="D296" i="9"/>
  <c r="D304" i="9"/>
  <c r="D312" i="9"/>
  <c r="D320" i="9"/>
  <c r="D336" i="9"/>
  <c r="E258" i="9"/>
  <c r="E274" i="9"/>
  <c r="E290" i="9"/>
  <c r="E334" i="9"/>
  <c r="E350" i="9"/>
  <c r="E188" i="8"/>
  <c r="M188" i="8"/>
  <c r="D188" i="8"/>
  <c r="L188" i="8"/>
  <c r="K345" i="11"/>
  <c r="M345" i="11"/>
  <c r="L345" i="11"/>
  <c r="N345" i="11"/>
  <c r="K313" i="11"/>
  <c r="M313" i="11"/>
  <c r="L313" i="11"/>
  <c r="N313" i="11"/>
  <c r="K281" i="11"/>
  <c r="M281" i="11"/>
  <c r="L281" i="11"/>
  <c r="N281" i="11"/>
  <c r="K335" i="11"/>
  <c r="M335" i="11"/>
  <c r="L335" i="11"/>
  <c r="N335" i="11"/>
  <c r="K303" i="11"/>
  <c r="M303" i="11"/>
  <c r="L303" i="11"/>
  <c r="N303" i="11"/>
  <c r="K271" i="11"/>
  <c r="M271" i="11"/>
  <c r="L271" i="11"/>
  <c r="N271" i="11"/>
  <c r="K228" i="11"/>
  <c r="M228" i="11"/>
  <c r="L228" i="11"/>
  <c r="N228" i="11"/>
  <c r="L196" i="11"/>
  <c r="N196" i="11"/>
  <c r="K196" i="11"/>
  <c r="M196" i="11"/>
  <c r="K222" i="11"/>
  <c r="M222" i="11"/>
  <c r="L222" i="11"/>
  <c r="N222" i="11"/>
  <c r="L190" i="11"/>
  <c r="N190" i="11"/>
  <c r="K190" i="11"/>
  <c r="M190" i="11"/>
  <c r="L246" i="11"/>
  <c r="N246" i="11"/>
  <c r="K246" i="11"/>
  <c r="M246" i="11"/>
  <c r="L341" i="11"/>
  <c r="N341" i="11"/>
  <c r="K341" i="11"/>
  <c r="M341" i="11"/>
  <c r="L309" i="11"/>
  <c r="N309" i="11"/>
  <c r="K309" i="11"/>
  <c r="M309" i="11"/>
  <c r="L277" i="11"/>
  <c r="N277" i="11"/>
  <c r="K277" i="11"/>
  <c r="M277" i="11"/>
  <c r="L248" i="11"/>
  <c r="N248" i="11"/>
  <c r="K248" i="11"/>
  <c r="M248" i="11"/>
  <c r="K216" i="11"/>
  <c r="M216" i="11"/>
  <c r="L216" i="11"/>
  <c r="N216" i="11"/>
  <c r="K253" i="11"/>
  <c r="M253" i="11"/>
  <c r="L253" i="11"/>
  <c r="N253" i="11"/>
  <c r="L247" i="11"/>
  <c r="N247" i="11"/>
  <c r="K247" i="11"/>
  <c r="M247" i="11"/>
  <c r="L315" i="11"/>
  <c r="N315" i="11"/>
  <c r="K315" i="11"/>
  <c r="M315" i="11"/>
  <c r="K242" i="11"/>
  <c r="M242" i="11"/>
  <c r="L242" i="11"/>
  <c r="N242" i="11"/>
  <c r="K323" i="11"/>
  <c r="M323" i="11"/>
  <c r="L323" i="11"/>
  <c r="N323" i="11"/>
  <c r="L234" i="11"/>
  <c r="N234" i="11"/>
  <c r="K234" i="11"/>
  <c r="M234" i="11"/>
  <c r="L324" i="11"/>
  <c r="N324" i="11"/>
  <c r="K324" i="11"/>
  <c r="M324" i="11"/>
  <c r="L346" i="11"/>
  <c r="N346" i="11"/>
  <c r="K346" i="11"/>
  <c r="M346" i="11"/>
  <c r="L282" i="11"/>
  <c r="N282" i="11"/>
  <c r="K282" i="11"/>
  <c r="M282" i="11"/>
  <c r="K193" i="11"/>
  <c r="M193" i="11"/>
  <c r="L193" i="11"/>
  <c r="N193" i="11"/>
  <c r="K223" i="11"/>
  <c r="M223" i="11"/>
  <c r="L223" i="11"/>
  <c r="N223" i="11"/>
  <c r="L292" i="11"/>
  <c r="N292" i="11"/>
  <c r="K292" i="11"/>
  <c r="M292" i="11"/>
  <c r="L217" i="11"/>
  <c r="N217" i="11"/>
  <c r="K217" i="11"/>
  <c r="M217" i="11"/>
  <c r="L229" i="11"/>
  <c r="N229" i="11"/>
  <c r="K229" i="11"/>
  <c r="M229" i="11"/>
  <c r="K233" i="11"/>
  <c r="M233" i="11"/>
  <c r="L233" i="11"/>
  <c r="N233" i="11"/>
  <c r="K342" i="11"/>
  <c r="M342" i="11"/>
  <c r="L342" i="11"/>
  <c r="N342" i="11"/>
  <c r="K326" i="11"/>
  <c r="M326" i="11"/>
  <c r="L326" i="11"/>
  <c r="N326" i="11"/>
  <c r="L219" i="11"/>
  <c r="N219" i="11"/>
  <c r="K219" i="11"/>
  <c r="M219" i="11"/>
  <c r="L312" i="11"/>
  <c r="N312" i="11"/>
  <c r="K312" i="11"/>
  <c r="M312" i="11"/>
  <c r="L298" i="11"/>
  <c r="N298" i="11"/>
  <c r="K298" i="11"/>
  <c r="M298" i="11"/>
  <c r="K300" i="11"/>
  <c r="M300" i="11"/>
  <c r="L300" i="11"/>
  <c r="N300" i="11"/>
  <c r="K310" i="11"/>
  <c r="M310" i="11"/>
  <c r="L310" i="11"/>
  <c r="N310" i="11"/>
  <c r="L286" i="11"/>
  <c r="N286" i="11"/>
  <c r="K286" i="11"/>
  <c r="M286" i="11"/>
  <c r="D190" i="9"/>
  <c r="D198" i="9"/>
  <c r="D206" i="9"/>
  <c r="D214" i="9"/>
  <c r="D222" i="9"/>
  <c r="D230" i="9"/>
  <c r="D238" i="9"/>
  <c r="D246" i="9"/>
  <c r="D306" i="9"/>
  <c r="D314" i="9"/>
  <c r="D338" i="9"/>
  <c r="D156" i="8"/>
  <c r="L156" i="8"/>
  <c r="E156" i="8"/>
  <c r="M156" i="8"/>
  <c r="G180" i="9"/>
  <c r="G164" i="9"/>
  <c r="D165" i="8"/>
  <c r="L165" i="8"/>
  <c r="G184" i="9"/>
  <c r="E185" i="8"/>
  <c r="M185" i="8"/>
  <c r="G168" i="9"/>
  <c r="G152" i="9"/>
  <c r="G148" i="9"/>
  <c r="D149" i="8"/>
  <c r="L149" i="8"/>
  <c r="D155" i="9"/>
  <c r="F156" i="8"/>
  <c r="K155" i="11"/>
  <c r="M155" i="11"/>
  <c r="H156" i="8"/>
  <c r="L155" i="11"/>
  <c r="N155" i="11"/>
  <c r="I156" i="8"/>
  <c r="G634" i="5"/>
  <c r="E648" i="5"/>
  <c r="E148" i="8"/>
  <c r="M148" i="8"/>
  <c r="D148" i="8"/>
  <c r="L148" i="8"/>
  <c r="E140" i="8"/>
  <c r="M140" i="8"/>
  <c r="D140" i="8"/>
  <c r="L140" i="8"/>
  <c r="E132" i="8"/>
  <c r="M132" i="8"/>
  <c r="D132" i="8"/>
  <c r="L132" i="8"/>
  <c r="E124" i="8"/>
  <c r="M124" i="8"/>
  <c r="D124" i="8"/>
  <c r="L124" i="8"/>
  <c r="E116" i="8"/>
  <c r="M116" i="8"/>
  <c r="D116" i="8"/>
  <c r="L116" i="8"/>
  <c r="E108" i="8"/>
  <c r="M108" i="8"/>
  <c r="D108" i="8"/>
  <c r="L108" i="8"/>
  <c r="E100" i="8"/>
  <c r="M100" i="8"/>
  <c r="D100" i="8"/>
  <c r="L100" i="8"/>
  <c r="E92" i="8"/>
  <c r="M92" i="8"/>
  <c r="D92" i="8"/>
  <c r="L92" i="8"/>
  <c r="E84" i="8"/>
  <c r="M84" i="8"/>
  <c r="D84" i="8"/>
  <c r="L84" i="8"/>
  <c r="E76" i="8"/>
  <c r="M76" i="8"/>
  <c r="D76" i="8"/>
  <c r="L76" i="8"/>
  <c r="E64" i="8"/>
  <c r="M64" i="8"/>
  <c r="D64" i="8"/>
  <c r="L64" i="8"/>
  <c r="E56" i="8"/>
  <c r="M56" i="8"/>
  <c r="D56" i="8"/>
  <c r="L56" i="8"/>
  <c r="D48" i="8"/>
  <c r="L48" i="8"/>
  <c r="E48" i="8"/>
  <c r="M48" i="8"/>
  <c r="D40" i="8"/>
  <c r="L40" i="8"/>
  <c r="E40" i="8"/>
  <c r="M40" i="8"/>
  <c r="D32" i="8"/>
  <c r="L32" i="8"/>
  <c r="E32" i="8"/>
  <c r="M32" i="8"/>
  <c r="E180" i="8"/>
  <c r="M180" i="8"/>
  <c r="D180" i="8"/>
  <c r="L180" i="8"/>
  <c r="E172" i="8"/>
  <c r="M172" i="8"/>
  <c r="D172" i="8"/>
  <c r="L172" i="8"/>
  <c r="E164" i="8"/>
  <c r="M164" i="8"/>
  <c r="D164" i="8"/>
  <c r="L164" i="8"/>
  <c r="E62" i="8"/>
  <c r="M62" i="8"/>
  <c r="D62" i="8"/>
  <c r="L62" i="8"/>
  <c r="E54" i="8"/>
  <c r="M54" i="8"/>
  <c r="D54" i="8"/>
  <c r="L54" i="8"/>
  <c r="D46" i="8"/>
  <c r="L46" i="8"/>
  <c r="E46" i="8"/>
  <c r="M46" i="8"/>
  <c r="D38" i="8"/>
  <c r="L38" i="8"/>
  <c r="E38" i="8"/>
  <c r="M38" i="8"/>
  <c r="D30" i="8"/>
  <c r="L30" i="8"/>
  <c r="E30" i="8"/>
  <c r="M30" i="8"/>
  <c r="G186" i="9"/>
  <c r="G182" i="9"/>
  <c r="G178" i="9"/>
  <c r="G174" i="9"/>
  <c r="G170" i="9"/>
  <c r="G166" i="9"/>
  <c r="G162" i="9"/>
  <c r="G158" i="9"/>
  <c r="G154" i="9"/>
  <c r="D151" i="8"/>
  <c r="L151" i="8"/>
  <c r="E151" i="8"/>
  <c r="M151" i="8"/>
  <c r="D143" i="8"/>
  <c r="L143" i="8"/>
  <c r="E143" i="8"/>
  <c r="M143" i="8"/>
  <c r="D139" i="8"/>
  <c r="L139" i="8"/>
  <c r="E139" i="8"/>
  <c r="M139" i="8"/>
  <c r="D135" i="8"/>
  <c r="L135" i="8"/>
  <c r="E135" i="8"/>
  <c r="M135" i="8"/>
  <c r="D127" i="8"/>
  <c r="L127" i="8"/>
  <c r="E127" i="8"/>
  <c r="M127" i="8"/>
  <c r="D123" i="8"/>
  <c r="L123" i="8"/>
  <c r="E123" i="8"/>
  <c r="M123" i="8"/>
  <c r="D119" i="8"/>
  <c r="L119" i="8"/>
  <c r="E119" i="8"/>
  <c r="M119" i="8"/>
  <c r="D111" i="8"/>
  <c r="L111" i="8"/>
  <c r="E111" i="8"/>
  <c r="M111" i="8"/>
  <c r="D107" i="8"/>
  <c r="L107" i="8"/>
  <c r="E107" i="8"/>
  <c r="M107" i="8"/>
  <c r="D103" i="8"/>
  <c r="L103" i="8"/>
  <c r="E103" i="8"/>
  <c r="M103" i="8"/>
  <c r="D95" i="8"/>
  <c r="L95" i="8"/>
  <c r="E95" i="8"/>
  <c r="M95" i="8"/>
  <c r="D91" i="8"/>
  <c r="L91" i="8"/>
  <c r="E91" i="8"/>
  <c r="M91" i="8"/>
  <c r="D87" i="8"/>
  <c r="L87" i="8"/>
  <c r="E87" i="8"/>
  <c r="M87" i="8"/>
  <c r="D79" i="8"/>
  <c r="L79" i="8"/>
  <c r="E79" i="8"/>
  <c r="M79" i="8"/>
  <c r="D75" i="8"/>
  <c r="L75" i="8"/>
  <c r="E75" i="8"/>
  <c r="M75" i="8"/>
  <c r="D71" i="8"/>
  <c r="L71" i="8"/>
  <c r="E71" i="8"/>
  <c r="M71" i="8"/>
  <c r="D63" i="8"/>
  <c r="L63" i="8"/>
  <c r="E63" i="8"/>
  <c r="M63" i="8"/>
  <c r="D59" i="8"/>
  <c r="L59" i="8"/>
  <c r="E59" i="8"/>
  <c r="M59" i="8"/>
  <c r="D55" i="8"/>
  <c r="L55" i="8"/>
  <c r="E55" i="8"/>
  <c r="M55" i="8"/>
  <c r="D47" i="8"/>
  <c r="L47" i="8"/>
  <c r="E47" i="8"/>
  <c r="M47" i="8"/>
  <c r="D43" i="8"/>
  <c r="L43" i="8"/>
  <c r="E43" i="8"/>
  <c r="M43" i="8"/>
  <c r="D39" i="8"/>
  <c r="L39" i="8"/>
  <c r="E39" i="8"/>
  <c r="M39" i="8"/>
  <c r="D31" i="8"/>
  <c r="L31" i="8"/>
  <c r="E31" i="8"/>
  <c r="M31" i="8"/>
  <c r="L180" i="11"/>
  <c r="N180" i="11"/>
  <c r="I181" i="8"/>
  <c r="K180" i="11"/>
  <c r="M180" i="11"/>
  <c r="H181" i="8"/>
  <c r="K174" i="11"/>
  <c r="M174" i="11"/>
  <c r="H175" i="8"/>
  <c r="L174" i="11"/>
  <c r="N174" i="11"/>
  <c r="I175" i="8"/>
  <c r="L138" i="11"/>
  <c r="N138" i="11"/>
  <c r="I139" i="8"/>
  <c r="K138" i="11"/>
  <c r="M138" i="11"/>
  <c r="H139" i="8"/>
  <c r="L106" i="11"/>
  <c r="N106" i="11"/>
  <c r="I107" i="8"/>
  <c r="K106" i="11"/>
  <c r="M106" i="11"/>
  <c r="H107" i="8"/>
  <c r="L74" i="11"/>
  <c r="N74" i="11"/>
  <c r="I75" i="8"/>
  <c r="K74" i="11"/>
  <c r="M74" i="11"/>
  <c r="H75" i="8"/>
  <c r="K124" i="11"/>
  <c r="M124" i="11"/>
  <c r="H125" i="8"/>
  <c r="L124" i="11"/>
  <c r="N124" i="11"/>
  <c r="I125" i="8"/>
  <c r="K92" i="11"/>
  <c r="M92" i="11"/>
  <c r="H93" i="8"/>
  <c r="L92" i="11"/>
  <c r="N92" i="11"/>
  <c r="I93" i="8"/>
  <c r="L57" i="11"/>
  <c r="N57" i="11"/>
  <c r="I58" i="8"/>
  <c r="K57" i="11"/>
  <c r="M57" i="11"/>
  <c r="H58" i="8"/>
  <c r="L47" i="11"/>
  <c r="N47" i="11"/>
  <c r="I48" i="8"/>
  <c r="K47" i="11"/>
  <c r="M47" i="11"/>
  <c r="H48" i="8"/>
  <c r="L168" i="11"/>
  <c r="N168" i="11"/>
  <c r="I169" i="8"/>
  <c r="K168" i="11"/>
  <c r="M168" i="11"/>
  <c r="H169" i="8"/>
  <c r="K134" i="11"/>
  <c r="M134" i="11"/>
  <c r="H135" i="8"/>
  <c r="L134" i="11"/>
  <c r="N134" i="11"/>
  <c r="I135" i="8"/>
  <c r="K102" i="11"/>
  <c r="M102" i="11"/>
  <c r="H103" i="8"/>
  <c r="L102" i="11"/>
  <c r="N102" i="11"/>
  <c r="I103" i="8"/>
  <c r="K70" i="11"/>
  <c r="M70" i="11"/>
  <c r="H71" i="8"/>
  <c r="L70" i="11"/>
  <c r="N70" i="11"/>
  <c r="I71" i="8"/>
  <c r="L51" i="11"/>
  <c r="N51" i="11"/>
  <c r="I52" i="8"/>
  <c r="K51" i="11"/>
  <c r="M51" i="11"/>
  <c r="H52" i="8"/>
  <c r="L149" i="11"/>
  <c r="N149" i="11"/>
  <c r="I150" i="8"/>
  <c r="K149" i="11"/>
  <c r="M149" i="11"/>
  <c r="H150" i="8"/>
  <c r="L147" i="11"/>
  <c r="N147" i="11"/>
  <c r="I148" i="8"/>
  <c r="K147" i="11"/>
  <c r="M147" i="11"/>
  <c r="H148" i="8"/>
  <c r="L136" i="11"/>
  <c r="N136" i="11"/>
  <c r="I137" i="8"/>
  <c r="K136" i="11"/>
  <c r="M136" i="11"/>
  <c r="H137" i="8"/>
  <c r="L72" i="11"/>
  <c r="N72" i="11"/>
  <c r="I73" i="8"/>
  <c r="K72" i="11"/>
  <c r="M72" i="11"/>
  <c r="H73" i="8"/>
  <c r="K45" i="11"/>
  <c r="M45" i="11"/>
  <c r="H46" i="8"/>
  <c r="L45" i="11"/>
  <c r="N45" i="11"/>
  <c r="I46" i="8"/>
  <c r="K144" i="11"/>
  <c r="M144" i="11"/>
  <c r="H145" i="8"/>
  <c r="L144" i="11"/>
  <c r="N144" i="11"/>
  <c r="I145" i="8"/>
  <c r="L67" i="11"/>
  <c r="N67" i="11"/>
  <c r="I68" i="8"/>
  <c r="K67" i="11"/>
  <c r="M67" i="11"/>
  <c r="H68" i="8"/>
  <c r="K109" i="11"/>
  <c r="M109" i="11"/>
  <c r="H110" i="8"/>
  <c r="L109" i="11"/>
  <c r="N109" i="11"/>
  <c r="I110" i="8"/>
  <c r="K107" i="11"/>
  <c r="M107" i="11"/>
  <c r="H108" i="8"/>
  <c r="L107" i="11"/>
  <c r="N107" i="11"/>
  <c r="I108" i="8"/>
  <c r="K44" i="11"/>
  <c r="M44" i="11"/>
  <c r="H45" i="8"/>
  <c r="L44" i="11"/>
  <c r="N44" i="11"/>
  <c r="I45" i="8"/>
  <c r="K54" i="11"/>
  <c r="M54" i="11"/>
  <c r="H55" i="8"/>
  <c r="L54" i="11"/>
  <c r="N54" i="11"/>
  <c r="I55" i="8"/>
  <c r="K169" i="11"/>
  <c r="M169" i="11"/>
  <c r="H170" i="8"/>
  <c r="L169" i="11"/>
  <c r="N169" i="11"/>
  <c r="I170" i="8"/>
  <c r="K139" i="11"/>
  <c r="M139" i="11"/>
  <c r="H140" i="8"/>
  <c r="L139" i="11"/>
  <c r="N139" i="11"/>
  <c r="I140" i="8"/>
  <c r="L83" i="11"/>
  <c r="N83" i="11"/>
  <c r="I84" i="8"/>
  <c r="K83" i="11"/>
  <c r="M83" i="11"/>
  <c r="H84" i="8"/>
  <c r="L62" i="11"/>
  <c r="N62" i="11"/>
  <c r="I63" i="8"/>
  <c r="K62" i="11"/>
  <c r="M62" i="11"/>
  <c r="H63" i="8"/>
  <c r="L36" i="11"/>
  <c r="N36" i="11"/>
  <c r="I37" i="8"/>
  <c r="K36" i="11"/>
  <c r="M36" i="11"/>
  <c r="H37" i="8"/>
  <c r="L175" i="11"/>
  <c r="N175" i="11"/>
  <c r="I176" i="8"/>
  <c r="K175" i="11"/>
  <c r="M175" i="11"/>
  <c r="H176" i="8"/>
  <c r="L64" i="11"/>
  <c r="N64" i="11"/>
  <c r="I65" i="8"/>
  <c r="K64" i="11"/>
  <c r="M64" i="11"/>
  <c r="H65" i="8"/>
  <c r="L181" i="11"/>
  <c r="N181" i="11"/>
  <c r="I182" i="8"/>
  <c r="K181" i="11"/>
  <c r="M181" i="11"/>
  <c r="H182" i="8"/>
  <c r="K93" i="11"/>
  <c r="M93" i="11"/>
  <c r="H94" i="8"/>
  <c r="L93" i="11"/>
  <c r="N93" i="11"/>
  <c r="I94" i="8"/>
  <c r="L48" i="11"/>
  <c r="N48" i="11"/>
  <c r="I49" i="8"/>
  <c r="K48" i="11"/>
  <c r="M48" i="11"/>
  <c r="H49" i="8"/>
  <c r="L58" i="11"/>
  <c r="N58" i="11"/>
  <c r="I59" i="8"/>
  <c r="K58" i="11"/>
  <c r="M58" i="11"/>
  <c r="H59" i="8"/>
  <c r="L127" i="11"/>
  <c r="N127" i="11"/>
  <c r="I128" i="8"/>
  <c r="K127" i="11"/>
  <c r="M127" i="11"/>
  <c r="H128" i="8"/>
  <c r="K40" i="11"/>
  <c r="M40" i="11"/>
  <c r="H41" i="8"/>
  <c r="L40" i="11"/>
  <c r="N40" i="11"/>
  <c r="I41" i="8"/>
  <c r="K50" i="11"/>
  <c r="M50" i="11"/>
  <c r="H51" i="8"/>
  <c r="L50" i="11"/>
  <c r="N50" i="11"/>
  <c r="I51" i="8"/>
  <c r="E29" i="9"/>
  <c r="G30" i="8"/>
  <c r="E37" i="9"/>
  <c r="G38" i="8"/>
  <c r="E45" i="9"/>
  <c r="G46" i="8"/>
  <c r="E53" i="9"/>
  <c r="G54" i="8"/>
  <c r="E61" i="9"/>
  <c r="G62" i="8"/>
  <c r="E69" i="9"/>
  <c r="G70" i="8"/>
  <c r="D34" i="9"/>
  <c r="F35" i="8"/>
  <c r="D42" i="9"/>
  <c r="F43" i="8"/>
  <c r="D52" i="9"/>
  <c r="F53" i="8"/>
  <c r="D60" i="9"/>
  <c r="F61" i="8"/>
  <c r="D68" i="9"/>
  <c r="F69" i="8"/>
  <c r="E50" i="9"/>
  <c r="G51" i="8"/>
  <c r="E58" i="9"/>
  <c r="G59" i="8"/>
  <c r="E66" i="9"/>
  <c r="G67" i="8"/>
  <c r="D29" i="9"/>
  <c r="F30" i="8"/>
  <c r="D37" i="9"/>
  <c r="F38" i="8"/>
  <c r="D45" i="9"/>
  <c r="F46" i="8"/>
  <c r="D53" i="9"/>
  <c r="F54" i="8"/>
  <c r="D61" i="9"/>
  <c r="F62" i="8"/>
  <c r="E72" i="9"/>
  <c r="G73" i="8"/>
  <c r="E80" i="9"/>
  <c r="G81" i="8"/>
  <c r="E88" i="9"/>
  <c r="G89" i="8"/>
  <c r="E96" i="9"/>
  <c r="G97" i="8"/>
  <c r="E104" i="9"/>
  <c r="G105" i="8"/>
  <c r="E112" i="9"/>
  <c r="G113" i="8"/>
  <c r="E120" i="9"/>
  <c r="G121" i="8"/>
  <c r="E128" i="9"/>
  <c r="G129" i="8"/>
  <c r="E136" i="9"/>
  <c r="G137" i="8"/>
  <c r="E144" i="9"/>
  <c r="G145" i="8"/>
  <c r="E152" i="9"/>
  <c r="G153" i="8"/>
  <c r="E160" i="9"/>
  <c r="G161" i="8"/>
  <c r="E168" i="9"/>
  <c r="G169" i="8"/>
  <c r="E176" i="9"/>
  <c r="G177" i="8"/>
  <c r="E184" i="9"/>
  <c r="G185" i="8"/>
  <c r="D73" i="9"/>
  <c r="F74" i="8"/>
  <c r="D81" i="9"/>
  <c r="F82" i="8"/>
  <c r="D89" i="9"/>
  <c r="F90" i="8"/>
  <c r="D97" i="9"/>
  <c r="F98" i="8"/>
  <c r="D105" i="9"/>
  <c r="F106" i="8"/>
  <c r="D113" i="9"/>
  <c r="F114" i="8"/>
  <c r="D121" i="9"/>
  <c r="F122" i="8"/>
  <c r="D129" i="9"/>
  <c r="F130" i="8"/>
  <c r="D137" i="9"/>
  <c r="F138" i="8"/>
  <c r="D145" i="9"/>
  <c r="F146" i="8"/>
  <c r="D153" i="9"/>
  <c r="F154" i="8"/>
  <c r="D163" i="9"/>
  <c r="F164" i="8"/>
  <c r="D171" i="9"/>
  <c r="F172" i="8"/>
  <c r="D179" i="9"/>
  <c r="F180" i="8"/>
  <c r="E71" i="9"/>
  <c r="G72" i="8"/>
  <c r="E79" i="9"/>
  <c r="G80" i="8"/>
  <c r="E87" i="9"/>
  <c r="G88" i="8"/>
  <c r="E95" i="9"/>
  <c r="G96" i="8"/>
  <c r="E103" i="9"/>
  <c r="G104" i="8"/>
  <c r="E111" i="9"/>
  <c r="G112" i="8"/>
  <c r="E119" i="9"/>
  <c r="G120" i="8"/>
  <c r="E127" i="9"/>
  <c r="G128" i="8"/>
  <c r="E135" i="9"/>
  <c r="G136" i="8"/>
  <c r="E143" i="9"/>
  <c r="G144" i="8"/>
  <c r="E151" i="9"/>
  <c r="G152" i="8"/>
  <c r="E161" i="9"/>
  <c r="G162" i="8"/>
  <c r="E169" i="9"/>
  <c r="G170" i="8"/>
  <c r="E177" i="9"/>
  <c r="G178" i="8"/>
  <c r="E185" i="9"/>
  <c r="G186" i="8"/>
  <c r="D76" i="9"/>
  <c r="F77" i="8"/>
  <c r="D84" i="9"/>
  <c r="F85" i="8"/>
  <c r="D92" i="9"/>
  <c r="F93" i="8"/>
  <c r="D100" i="9"/>
  <c r="F101" i="8"/>
  <c r="D108" i="9"/>
  <c r="F109" i="8"/>
  <c r="D116" i="9"/>
  <c r="F117" i="8"/>
  <c r="D124" i="9"/>
  <c r="F125" i="8"/>
  <c r="D132" i="9"/>
  <c r="F133" i="8"/>
  <c r="D140" i="9"/>
  <c r="F141" i="8"/>
  <c r="D148" i="9"/>
  <c r="F149" i="8"/>
  <c r="D156" i="9"/>
  <c r="F157" i="8"/>
  <c r="D164" i="9"/>
  <c r="F165" i="8"/>
  <c r="D172" i="9"/>
  <c r="F173" i="8"/>
  <c r="D180" i="9"/>
  <c r="F181" i="8"/>
  <c r="G185" i="9"/>
  <c r="G181" i="9"/>
  <c r="G177" i="9"/>
  <c r="G173" i="9"/>
  <c r="G169" i="9"/>
  <c r="G165" i="9"/>
  <c r="G161" i="9"/>
  <c r="G157" i="9"/>
  <c r="G153" i="9"/>
  <c r="G149" i="9"/>
  <c r="G145" i="9"/>
  <c r="G141" i="9"/>
  <c r="G137" i="9"/>
  <c r="G133" i="9"/>
  <c r="G129" i="9"/>
  <c r="G125" i="9"/>
  <c r="G121" i="9"/>
  <c r="G117" i="9"/>
  <c r="G113" i="9"/>
  <c r="G109" i="9"/>
  <c r="G105" i="9"/>
  <c r="G101" i="9"/>
  <c r="G97" i="9"/>
  <c r="G93" i="9"/>
  <c r="G89" i="9"/>
  <c r="G85" i="9"/>
  <c r="G81" i="9"/>
  <c r="G77" i="9"/>
  <c r="G73" i="9"/>
  <c r="G69" i="9"/>
  <c r="G65" i="9"/>
  <c r="G57" i="9"/>
  <c r="G49" i="9"/>
  <c r="G41" i="9"/>
  <c r="G33" i="9"/>
  <c r="L172" i="11"/>
  <c r="N172" i="11"/>
  <c r="I173" i="8"/>
  <c r="K172" i="11"/>
  <c r="M172" i="11"/>
  <c r="H173" i="8"/>
  <c r="L166" i="11"/>
  <c r="N166" i="11"/>
  <c r="I167" i="8"/>
  <c r="K166" i="11"/>
  <c r="M166" i="11"/>
  <c r="H167" i="8"/>
  <c r="K130" i="11"/>
  <c r="M130" i="11"/>
  <c r="H131" i="8"/>
  <c r="L130" i="11"/>
  <c r="N130" i="11"/>
  <c r="I131" i="8"/>
  <c r="K98" i="11"/>
  <c r="M98" i="11"/>
  <c r="H99" i="8"/>
  <c r="L98" i="11"/>
  <c r="N98" i="11"/>
  <c r="I99" i="8"/>
  <c r="L150" i="11"/>
  <c r="N150" i="11"/>
  <c r="I151" i="8"/>
  <c r="K150" i="11"/>
  <c r="M150" i="11"/>
  <c r="H151" i="8"/>
  <c r="L116" i="11"/>
  <c r="N116" i="11"/>
  <c r="I117" i="8"/>
  <c r="K116" i="11"/>
  <c r="M116" i="11"/>
  <c r="H117" i="8"/>
  <c r="L84" i="11"/>
  <c r="N84" i="11"/>
  <c r="I85" i="8"/>
  <c r="K84" i="11"/>
  <c r="M84" i="11"/>
  <c r="H85" i="8"/>
  <c r="K49" i="11"/>
  <c r="M49" i="11"/>
  <c r="H50" i="8"/>
  <c r="L49" i="11"/>
  <c r="N49" i="11"/>
  <c r="I50" i="8"/>
  <c r="K39" i="11"/>
  <c r="M39" i="11"/>
  <c r="H40" i="8"/>
  <c r="L39" i="11"/>
  <c r="N39" i="11"/>
  <c r="I40" i="8"/>
  <c r="K151" i="11"/>
  <c r="M151" i="11"/>
  <c r="H152" i="8"/>
  <c r="L151" i="11"/>
  <c r="N151" i="11"/>
  <c r="I152" i="8"/>
  <c r="K160" i="11"/>
  <c r="M160" i="11"/>
  <c r="H161" i="8"/>
  <c r="L160" i="11"/>
  <c r="N160" i="11"/>
  <c r="I161" i="8"/>
  <c r="L126" i="11"/>
  <c r="N126" i="11"/>
  <c r="I127" i="8"/>
  <c r="K126" i="11"/>
  <c r="M126" i="11"/>
  <c r="H127" i="8"/>
  <c r="L94" i="11"/>
  <c r="N94" i="11"/>
  <c r="I95" i="8"/>
  <c r="K94" i="11"/>
  <c r="M94" i="11"/>
  <c r="H95" i="8"/>
  <c r="K65" i="11"/>
  <c r="M65" i="11"/>
  <c r="H66" i="8"/>
  <c r="L65" i="11"/>
  <c r="N65" i="11"/>
  <c r="I66" i="8"/>
  <c r="K43" i="11"/>
  <c r="M43" i="11"/>
  <c r="H44" i="8"/>
  <c r="L43" i="11"/>
  <c r="N43" i="11"/>
  <c r="I44" i="8"/>
  <c r="L120" i="11"/>
  <c r="N120" i="11"/>
  <c r="I121" i="8"/>
  <c r="K120" i="11"/>
  <c r="M120" i="11"/>
  <c r="H121" i="8"/>
  <c r="L53" i="11"/>
  <c r="N53" i="11"/>
  <c r="I54" i="8"/>
  <c r="K53" i="11"/>
  <c r="M53" i="11"/>
  <c r="H54" i="8"/>
  <c r="L186" i="11"/>
  <c r="N186" i="11"/>
  <c r="I187" i="8"/>
  <c r="K186" i="11"/>
  <c r="M186" i="11"/>
  <c r="H187" i="8"/>
  <c r="K29" i="11"/>
  <c r="M29" i="11"/>
  <c r="H30" i="8"/>
  <c r="L29" i="11"/>
  <c r="N29" i="11"/>
  <c r="I30" i="8"/>
  <c r="K152" i="11"/>
  <c r="M152" i="11"/>
  <c r="H153" i="8"/>
  <c r="L152" i="11"/>
  <c r="N152" i="11"/>
  <c r="I153" i="8"/>
  <c r="K112" i="11"/>
  <c r="M112" i="11"/>
  <c r="H113" i="8"/>
  <c r="L112" i="11"/>
  <c r="N112" i="11"/>
  <c r="I113" i="8"/>
  <c r="L89" i="11"/>
  <c r="N89" i="11"/>
  <c r="I90" i="8"/>
  <c r="K89" i="11"/>
  <c r="M89" i="11"/>
  <c r="H90" i="8"/>
  <c r="L32" i="11"/>
  <c r="N32" i="11"/>
  <c r="I33" i="8"/>
  <c r="K32" i="11"/>
  <c r="M32" i="11"/>
  <c r="H33" i="8"/>
  <c r="L163" i="11"/>
  <c r="N163" i="11"/>
  <c r="I164" i="8"/>
  <c r="K163" i="11"/>
  <c r="M163" i="11"/>
  <c r="H164" i="8"/>
  <c r="K135" i="11"/>
  <c r="M135" i="11"/>
  <c r="H136" i="8"/>
  <c r="L135" i="11"/>
  <c r="N135" i="11"/>
  <c r="I136" i="8"/>
  <c r="K113" i="11"/>
  <c r="M113" i="11"/>
  <c r="H114" i="8"/>
  <c r="L113" i="11"/>
  <c r="N113" i="11"/>
  <c r="I114" i="8"/>
  <c r="K97" i="11"/>
  <c r="M97" i="11"/>
  <c r="H98" i="8"/>
  <c r="L97" i="11"/>
  <c r="N97" i="11"/>
  <c r="I98" i="8"/>
  <c r="K81" i="11"/>
  <c r="M81" i="11"/>
  <c r="H82" i="8"/>
  <c r="L81" i="11"/>
  <c r="N81" i="11"/>
  <c r="I82" i="8"/>
  <c r="L52" i="11"/>
  <c r="N52" i="11"/>
  <c r="I53" i="8"/>
  <c r="K52" i="11"/>
  <c r="M52" i="11"/>
  <c r="H53" i="8"/>
  <c r="K34" i="11"/>
  <c r="M34" i="11"/>
  <c r="H35" i="8"/>
  <c r="L34" i="11"/>
  <c r="N34" i="11"/>
  <c r="I35" i="8"/>
  <c r="L133" i="11"/>
  <c r="N133" i="11"/>
  <c r="I134" i="8"/>
  <c r="K133" i="11"/>
  <c r="M133" i="11"/>
  <c r="H134" i="8"/>
  <c r="L167" i="11"/>
  <c r="N167" i="11"/>
  <c r="I168" i="8"/>
  <c r="K167" i="11"/>
  <c r="M167" i="11"/>
  <c r="H168" i="8"/>
  <c r="K60" i="11"/>
  <c r="M60" i="11"/>
  <c r="H61" i="8"/>
  <c r="L60" i="11"/>
  <c r="N60" i="11"/>
  <c r="I61" i="8"/>
  <c r="K119" i="11"/>
  <c r="M119" i="11"/>
  <c r="H120" i="8"/>
  <c r="L119" i="11"/>
  <c r="N119" i="11"/>
  <c r="I120" i="8"/>
  <c r="K125" i="11"/>
  <c r="M125" i="11"/>
  <c r="H126" i="8"/>
  <c r="L125" i="11"/>
  <c r="N125" i="11"/>
  <c r="I126" i="8"/>
  <c r="E31" i="9"/>
  <c r="G32" i="8"/>
  <c r="E39" i="9"/>
  <c r="G40" i="8"/>
  <c r="E47" i="9"/>
  <c r="G48" i="8"/>
  <c r="E55" i="9"/>
  <c r="G56" i="8"/>
  <c r="E63" i="9"/>
  <c r="G64" i="8"/>
  <c r="D28" i="9"/>
  <c r="F29" i="8"/>
  <c r="D36" i="9"/>
  <c r="F37" i="8"/>
  <c r="D44" i="9"/>
  <c r="F45" i="8"/>
  <c r="D54" i="9"/>
  <c r="F55" i="8"/>
  <c r="D62" i="9"/>
  <c r="F63" i="8"/>
  <c r="D31" i="9"/>
  <c r="F32" i="8"/>
  <c r="D39" i="9"/>
  <c r="F40" i="8"/>
  <c r="D47" i="9"/>
  <c r="F48" i="8"/>
  <c r="D55" i="9"/>
  <c r="F56" i="8"/>
  <c r="D63" i="9"/>
  <c r="F64" i="8"/>
  <c r="E74" i="9"/>
  <c r="G75" i="8"/>
  <c r="E82" i="9"/>
  <c r="G83" i="8"/>
  <c r="E90" i="9"/>
  <c r="G91" i="8"/>
  <c r="E98" i="9"/>
  <c r="G99" i="8"/>
  <c r="E106" i="9"/>
  <c r="G107" i="8"/>
  <c r="E114" i="9"/>
  <c r="G115" i="8"/>
  <c r="E122" i="9"/>
  <c r="G123" i="8"/>
  <c r="E130" i="9"/>
  <c r="G131" i="8"/>
  <c r="E138" i="9"/>
  <c r="G139" i="8"/>
  <c r="E146" i="9"/>
  <c r="G147" i="8"/>
  <c r="E154" i="9"/>
  <c r="G155" i="8"/>
  <c r="E162" i="9"/>
  <c r="G163" i="8"/>
  <c r="E170" i="9"/>
  <c r="G171" i="8"/>
  <c r="E178" i="9"/>
  <c r="G179" i="8"/>
  <c r="E186" i="9"/>
  <c r="G187" i="8"/>
  <c r="D75" i="9"/>
  <c r="F76" i="8"/>
  <c r="D83" i="9"/>
  <c r="F84" i="8"/>
  <c r="D91" i="9"/>
  <c r="F92" i="8"/>
  <c r="D99" i="9"/>
  <c r="F100" i="8"/>
  <c r="D107" i="9"/>
  <c r="F108" i="8"/>
  <c r="D115" i="9"/>
  <c r="F116" i="8"/>
  <c r="D123" i="9"/>
  <c r="F124" i="8"/>
  <c r="D131" i="9"/>
  <c r="F132" i="8"/>
  <c r="D139" i="9"/>
  <c r="F140" i="8"/>
  <c r="D147" i="9"/>
  <c r="F148" i="8"/>
  <c r="D157" i="9"/>
  <c r="F158" i="8"/>
  <c r="D165" i="9"/>
  <c r="F166" i="8"/>
  <c r="D173" i="9"/>
  <c r="F174" i="8"/>
  <c r="D181" i="9"/>
  <c r="F182" i="8"/>
  <c r="E163" i="9"/>
  <c r="G164" i="8"/>
  <c r="E171" i="9"/>
  <c r="G172" i="8"/>
  <c r="E179" i="9"/>
  <c r="G180" i="8"/>
  <c r="D70" i="9"/>
  <c r="F71" i="8"/>
  <c r="D78" i="9"/>
  <c r="F79" i="8"/>
  <c r="D86" i="9"/>
  <c r="F87" i="8"/>
  <c r="D94" i="9"/>
  <c r="F95" i="8"/>
  <c r="D102" i="9"/>
  <c r="F103" i="8"/>
  <c r="D110" i="9"/>
  <c r="F111" i="8"/>
  <c r="D118" i="9"/>
  <c r="F119" i="8"/>
  <c r="D126" i="9"/>
  <c r="F127" i="8"/>
  <c r="D134" i="9"/>
  <c r="F135" i="8"/>
  <c r="D142" i="9"/>
  <c r="F143" i="8"/>
  <c r="D150" i="9"/>
  <c r="F151" i="8"/>
  <c r="D158" i="9"/>
  <c r="F159" i="8"/>
  <c r="D166" i="9"/>
  <c r="F167" i="8"/>
  <c r="D174" i="9"/>
  <c r="F175" i="8"/>
  <c r="D182" i="9"/>
  <c r="F183" i="8"/>
  <c r="D185" i="8"/>
  <c r="L185" i="8"/>
  <c r="D181" i="8"/>
  <c r="L181" i="8"/>
  <c r="E181" i="8"/>
  <c r="M181" i="8"/>
  <c r="D177" i="8"/>
  <c r="L177" i="8"/>
  <c r="E177" i="8"/>
  <c r="M177" i="8"/>
  <c r="D173" i="8"/>
  <c r="L173" i="8"/>
  <c r="E173" i="8"/>
  <c r="M173" i="8"/>
  <c r="D169" i="8"/>
  <c r="L169" i="8"/>
  <c r="E169" i="8"/>
  <c r="M169" i="8"/>
  <c r="E165" i="8"/>
  <c r="M165" i="8"/>
  <c r="D161" i="8"/>
  <c r="L161" i="8"/>
  <c r="E161" i="8"/>
  <c r="M161" i="8"/>
  <c r="D157" i="8"/>
  <c r="L157" i="8"/>
  <c r="E157" i="8"/>
  <c r="M157" i="8"/>
  <c r="D153" i="8"/>
  <c r="L153" i="8"/>
  <c r="E153" i="8"/>
  <c r="M153" i="8"/>
  <c r="E149" i="8"/>
  <c r="M149" i="8"/>
  <c r="D145" i="8"/>
  <c r="L145" i="8"/>
  <c r="E145" i="8"/>
  <c r="M145" i="8"/>
  <c r="D141" i="8"/>
  <c r="L141" i="8"/>
  <c r="E141" i="8"/>
  <c r="M141" i="8"/>
  <c r="D137" i="8"/>
  <c r="L137" i="8"/>
  <c r="E137" i="8"/>
  <c r="M137" i="8"/>
  <c r="D133" i="8"/>
  <c r="L133" i="8"/>
  <c r="E133" i="8"/>
  <c r="M133" i="8"/>
  <c r="D129" i="8"/>
  <c r="L129" i="8"/>
  <c r="E129" i="8"/>
  <c r="M129" i="8"/>
  <c r="D125" i="8"/>
  <c r="L125" i="8"/>
  <c r="E125" i="8"/>
  <c r="M125" i="8"/>
  <c r="D121" i="8"/>
  <c r="L121" i="8"/>
  <c r="E121" i="8"/>
  <c r="M121" i="8"/>
  <c r="D117" i="8"/>
  <c r="L117" i="8"/>
  <c r="E117" i="8"/>
  <c r="M117" i="8"/>
  <c r="D113" i="8"/>
  <c r="L113" i="8"/>
  <c r="E113" i="8"/>
  <c r="M113" i="8"/>
  <c r="D109" i="8"/>
  <c r="L109" i="8"/>
  <c r="E109" i="8"/>
  <c r="M109" i="8"/>
  <c r="D105" i="8"/>
  <c r="L105" i="8"/>
  <c r="E105" i="8"/>
  <c r="M105" i="8"/>
  <c r="D101" i="8"/>
  <c r="L101" i="8"/>
  <c r="E101" i="8"/>
  <c r="M101" i="8"/>
  <c r="D97" i="8"/>
  <c r="L97" i="8"/>
  <c r="E97" i="8"/>
  <c r="M97" i="8"/>
  <c r="D93" i="8"/>
  <c r="L93" i="8"/>
  <c r="E93" i="8"/>
  <c r="M93" i="8"/>
  <c r="D89" i="8"/>
  <c r="L89" i="8"/>
  <c r="E89" i="8"/>
  <c r="M89" i="8"/>
  <c r="D85" i="8"/>
  <c r="L85" i="8"/>
  <c r="E85" i="8"/>
  <c r="M85" i="8"/>
  <c r="D81" i="8"/>
  <c r="L81" i="8"/>
  <c r="E81" i="8"/>
  <c r="M81" i="8"/>
  <c r="D77" i="8"/>
  <c r="L77" i="8"/>
  <c r="E77" i="8"/>
  <c r="M77" i="8"/>
  <c r="D73" i="8"/>
  <c r="L73" i="8"/>
  <c r="E73" i="8"/>
  <c r="M73" i="8"/>
  <c r="D69" i="8"/>
  <c r="L69" i="8"/>
  <c r="E69" i="8"/>
  <c r="M69" i="8"/>
  <c r="D65" i="8"/>
  <c r="L65" i="8"/>
  <c r="E65" i="8"/>
  <c r="M65" i="8"/>
  <c r="D61" i="8"/>
  <c r="L61" i="8"/>
  <c r="E61" i="8"/>
  <c r="M61" i="8"/>
  <c r="D57" i="8"/>
  <c r="L57" i="8"/>
  <c r="E57" i="8"/>
  <c r="M57" i="8"/>
  <c r="D53" i="8"/>
  <c r="L53" i="8"/>
  <c r="E53" i="8"/>
  <c r="M53" i="8"/>
  <c r="D49" i="8"/>
  <c r="L49" i="8"/>
  <c r="E49" i="8"/>
  <c r="M49" i="8"/>
  <c r="D45" i="8"/>
  <c r="L45" i="8"/>
  <c r="E45" i="8"/>
  <c r="M45" i="8"/>
  <c r="D41" i="8"/>
  <c r="L41" i="8"/>
  <c r="E41" i="8"/>
  <c r="M41" i="8"/>
  <c r="D37" i="8"/>
  <c r="L37" i="8"/>
  <c r="E37" i="8"/>
  <c r="M37" i="8"/>
  <c r="D33" i="8"/>
  <c r="L33" i="8"/>
  <c r="E33" i="8"/>
  <c r="M33" i="8"/>
  <c r="D29" i="8"/>
  <c r="L29" i="8"/>
  <c r="E29" i="8"/>
  <c r="M29" i="8"/>
  <c r="K164" i="11"/>
  <c r="M164" i="11"/>
  <c r="H165" i="8"/>
  <c r="L164" i="11"/>
  <c r="N164" i="11"/>
  <c r="I165" i="8"/>
  <c r="K158" i="11"/>
  <c r="M158" i="11"/>
  <c r="H159" i="8"/>
  <c r="L158" i="11"/>
  <c r="N158" i="11"/>
  <c r="I159" i="8"/>
  <c r="L122" i="11"/>
  <c r="N122" i="11"/>
  <c r="I123" i="8"/>
  <c r="K122" i="11"/>
  <c r="M122" i="11"/>
  <c r="H123" i="8"/>
  <c r="L90" i="11"/>
  <c r="N90" i="11"/>
  <c r="I91" i="8"/>
  <c r="K90" i="11"/>
  <c r="M90" i="11"/>
  <c r="H91" i="8"/>
  <c r="K140" i="11"/>
  <c r="M140" i="11"/>
  <c r="H141" i="8"/>
  <c r="L140" i="11"/>
  <c r="N140" i="11"/>
  <c r="I141" i="8"/>
  <c r="K108" i="11"/>
  <c r="M108" i="11"/>
  <c r="H109" i="8"/>
  <c r="L108" i="11"/>
  <c r="N108" i="11"/>
  <c r="I109" i="8"/>
  <c r="K76" i="11"/>
  <c r="M76" i="11"/>
  <c r="H77" i="8"/>
  <c r="L76" i="11"/>
  <c r="N76" i="11"/>
  <c r="I77" i="8"/>
  <c r="L41" i="11"/>
  <c r="N41" i="11"/>
  <c r="I42" i="8"/>
  <c r="K41" i="11"/>
  <c r="M41" i="11"/>
  <c r="H42" i="8"/>
  <c r="L63" i="11"/>
  <c r="N63" i="11"/>
  <c r="I64" i="8"/>
  <c r="K63" i="11"/>
  <c r="M63" i="11"/>
  <c r="H64" i="8"/>
  <c r="L31" i="11"/>
  <c r="N31" i="11"/>
  <c r="I32" i="8"/>
  <c r="K31" i="11"/>
  <c r="M31" i="11"/>
  <c r="H32" i="8"/>
  <c r="K184" i="11"/>
  <c r="M184" i="11"/>
  <c r="H185" i="8"/>
  <c r="L184" i="11"/>
  <c r="N184" i="11"/>
  <c r="I185" i="8"/>
  <c r="L148" i="11"/>
  <c r="N148" i="11"/>
  <c r="I149" i="8"/>
  <c r="K148" i="11"/>
  <c r="M148" i="11"/>
  <c r="H149" i="8"/>
  <c r="K118" i="11"/>
  <c r="M118" i="11"/>
  <c r="H119" i="8"/>
  <c r="L118" i="11"/>
  <c r="N118" i="11"/>
  <c r="I119" i="8"/>
  <c r="K86" i="11"/>
  <c r="M86" i="11"/>
  <c r="H87" i="8"/>
  <c r="L86" i="11"/>
  <c r="N86" i="11"/>
  <c r="I87" i="8"/>
  <c r="L35" i="11"/>
  <c r="N35" i="11"/>
  <c r="I36" i="8"/>
  <c r="K35" i="11"/>
  <c r="M35" i="11"/>
  <c r="H36" i="8"/>
  <c r="K178" i="11"/>
  <c r="M178" i="11"/>
  <c r="H179" i="8"/>
  <c r="L178" i="11"/>
  <c r="N178" i="11"/>
  <c r="I179" i="8"/>
  <c r="L104" i="11"/>
  <c r="N104" i="11"/>
  <c r="I105" i="8"/>
  <c r="K104" i="11"/>
  <c r="M104" i="11"/>
  <c r="H105" i="8"/>
  <c r="L37" i="11"/>
  <c r="N37" i="11"/>
  <c r="I38" i="8"/>
  <c r="K37" i="11"/>
  <c r="M37" i="11"/>
  <c r="H38" i="8"/>
  <c r="K170" i="11"/>
  <c r="M170" i="11"/>
  <c r="H171" i="8"/>
  <c r="L170" i="11"/>
  <c r="N170" i="11"/>
  <c r="I171" i="8"/>
  <c r="K128" i="11"/>
  <c r="M128" i="11"/>
  <c r="H129" i="8"/>
  <c r="L128" i="11"/>
  <c r="N128" i="11"/>
  <c r="I129" i="8"/>
  <c r="K80" i="11"/>
  <c r="M80" i="11"/>
  <c r="H81" i="8"/>
  <c r="L80" i="11"/>
  <c r="N80" i="11"/>
  <c r="I81" i="8"/>
  <c r="K141" i="11"/>
  <c r="M141" i="11"/>
  <c r="H142" i="8"/>
  <c r="L141" i="11"/>
  <c r="N141" i="11"/>
  <c r="I142" i="8"/>
  <c r="K77" i="11"/>
  <c r="M77" i="11"/>
  <c r="H78" i="8"/>
  <c r="L77" i="11"/>
  <c r="N77" i="11"/>
  <c r="I78" i="8"/>
  <c r="K123" i="11"/>
  <c r="M123" i="11"/>
  <c r="H124" i="8"/>
  <c r="L123" i="11"/>
  <c r="N123" i="11"/>
  <c r="I124" i="8"/>
  <c r="L161" i="11"/>
  <c r="N161" i="11"/>
  <c r="I162" i="8"/>
  <c r="K161" i="11"/>
  <c r="M161" i="11"/>
  <c r="H162" i="8"/>
  <c r="K129" i="11"/>
  <c r="M129" i="11"/>
  <c r="H130" i="8"/>
  <c r="L129" i="11"/>
  <c r="N129" i="11"/>
  <c r="I130" i="8"/>
  <c r="L95" i="11"/>
  <c r="N95" i="11"/>
  <c r="I96" i="8"/>
  <c r="K95" i="11"/>
  <c r="M95" i="11"/>
  <c r="H96" i="8"/>
  <c r="L79" i="11"/>
  <c r="N79" i="11"/>
  <c r="I80" i="8"/>
  <c r="K79" i="11"/>
  <c r="M79" i="11"/>
  <c r="H80" i="8"/>
  <c r="L30" i="11"/>
  <c r="N30" i="11"/>
  <c r="I31" i="8"/>
  <c r="K30" i="11"/>
  <c r="M30" i="11"/>
  <c r="H31" i="8"/>
  <c r="L69" i="11"/>
  <c r="N69" i="11"/>
  <c r="I70" i="8"/>
  <c r="K69" i="11"/>
  <c r="M69" i="11"/>
  <c r="H70" i="8"/>
  <c r="L85" i="11"/>
  <c r="N85" i="11"/>
  <c r="I86" i="8"/>
  <c r="K85" i="11"/>
  <c r="M85" i="11"/>
  <c r="H86" i="8"/>
  <c r="K159" i="11"/>
  <c r="M159" i="11"/>
  <c r="H160" i="8"/>
  <c r="L159" i="11"/>
  <c r="N159" i="11"/>
  <c r="I160" i="8"/>
  <c r="L101" i="11"/>
  <c r="N101" i="11"/>
  <c r="I102" i="8"/>
  <c r="K101" i="11"/>
  <c r="M101" i="11"/>
  <c r="H102" i="8"/>
  <c r="L99" i="11"/>
  <c r="N99" i="11"/>
  <c r="I100" i="8"/>
  <c r="K99" i="11"/>
  <c r="M99" i="11"/>
  <c r="H100" i="8"/>
  <c r="L173" i="11"/>
  <c r="N173" i="11"/>
  <c r="I174" i="8"/>
  <c r="K173" i="11"/>
  <c r="M173" i="11"/>
  <c r="H174" i="8"/>
  <c r="L105" i="11"/>
  <c r="N105" i="11"/>
  <c r="I106" i="8"/>
  <c r="K105" i="11"/>
  <c r="M105" i="11"/>
  <c r="H106" i="8"/>
  <c r="L157" i="11"/>
  <c r="N157" i="11"/>
  <c r="I158" i="8"/>
  <c r="K157" i="11"/>
  <c r="M157" i="11"/>
  <c r="H158" i="8"/>
  <c r="E33" i="9"/>
  <c r="G34" i="8"/>
  <c r="E41" i="9"/>
  <c r="G42" i="8"/>
  <c r="E49" i="9"/>
  <c r="G50" i="8"/>
  <c r="E57" i="9"/>
  <c r="G58" i="8"/>
  <c r="E65" i="9"/>
  <c r="G66" i="8"/>
  <c r="D30" i="9"/>
  <c r="F31" i="8"/>
  <c r="D38" i="9"/>
  <c r="F39" i="8"/>
  <c r="D46" i="9"/>
  <c r="F47" i="8"/>
  <c r="D56" i="9"/>
  <c r="F57" i="8"/>
  <c r="D64" i="9"/>
  <c r="F65" i="8"/>
  <c r="D77" i="9"/>
  <c r="F78" i="8"/>
  <c r="D85" i="9"/>
  <c r="F86" i="8"/>
  <c r="D93" i="9"/>
  <c r="F94" i="8"/>
  <c r="D101" i="9"/>
  <c r="F102" i="8"/>
  <c r="D109" i="9"/>
  <c r="F110" i="8"/>
  <c r="D117" i="9"/>
  <c r="F118" i="8"/>
  <c r="D125" i="9"/>
  <c r="F126" i="8"/>
  <c r="D133" i="9"/>
  <c r="F134" i="8"/>
  <c r="D141" i="9"/>
  <c r="F142" i="8"/>
  <c r="D149" i="9"/>
  <c r="F150" i="8"/>
  <c r="D159" i="9"/>
  <c r="F160" i="8"/>
  <c r="D167" i="9"/>
  <c r="F168" i="8"/>
  <c r="D175" i="9"/>
  <c r="F176" i="8"/>
  <c r="D183" i="9"/>
  <c r="F184" i="8"/>
  <c r="E75" i="9"/>
  <c r="G76" i="8"/>
  <c r="E83" i="9"/>
  <c r="G84" i="8"/>
  <c r="E91" i="9"/>
  <c r="G92" i="8"/>
  <c r="E99" i="9"/>
  <c r="G100" i="8"/>
  <c r="E107" i="9"/>
  <c r="G108" i="8"/>
  <c r="E115" i="9"/>
  <c r="G116" i="8"/>
  <c r="E123" i="9"/>
  <c r="G124" i="8"/>
  <c r="E131" i="9"/>
  <c r="G132" i="8"/>
  <c r="E139" i="9"/>
  <c r="G140" i="8"/>
  <c r="E147" i="9"/>
  <c r="G148" i="8"/>
  <c r="G183" i="9"/>
  <c r="G175" i="9"/>
  <c r="G167" i="9"/>
  <c r="G159" i="9"/>
  <c r="G151" i="9"/>
  <c r="G143" i="9"/>
  <c r="G135" i="9"/>
  <c r="G127" i="9"/>
  <c r="G119" i="9"/>
  <c r="G111" i="9"/>
  <c r="G103" i="9"/>
  <c r="G95" i="9"/>
  <c r="G87" i="9"/>
  <c r="G79" i="9"/>
  <c r="G71" i="9"/>
  <c r="G67" i="9"/>
  <c r="G59" i="9"/>
  <c r="G51" i="9"/>
  <c r="G43" i="9"/>
  <c r="G35" i="9"/>
  <c r="G27" i="9"/>
  <c r="L156" i="11"/>
  <c r="N156" i="11"/>
  <c r="I157" i="8"/>
  <c r="K156" i="11"/>
  <c r="M156" i="11"/>
  <c r="H157" i="8"/>
  <c r="K182" i="11"/>
  <c r="M182" i="11"/>
  <c r="H183" i="8"/>
  <c r="L182" i="11"/>
  <c r="N182" i="11"/>
  <c r="I183" i="8"/>
  <c r="K146" i="11"/>
  <c r="M146" i="11"/>
  <c r="H147" i="8"/>
  <c r="L146" i="11"/>
  <c r="N146" i="11"/>
  <c r="I147" i="8"/>
  <c r="K114" i="11"/>
  <c r="M114" i="11"/>
  <c r="H115" i="8"/>
  <c r="L114" i="11"/>
  <c r="N114" i="11"/>
  <c r="I115" i="8"/>
  <c r="K82" i="11"/>
  <c r="M82" i="11"/>
  <c r="H83" i="8"/>
  <c r="L82" i="11"/>
  <c r="N82" i="11"/>
  <c r="I83" i="8"/>
  <c r="L132" i="11"/>
  <c r="N132" i="11"/>
  <c r="I133" i="8"/>
  <c r="K132" i="11"/>
  <c r="M132" i="11"/>
  <c r="H133" i="8"/>
  <c r="L100" i="11"/>
  <c r="N100" i="11"/>
  <c r="I101" i="8"/>
  <c r="K100" i="11"/>
  <c r="M100" i="11"/>
  <c r="H101" i="8"/>
  <c r="L68" i="11"/>
  <c r="N68" i="11"/>
  <c r="I69" i="8"/>
  <c r="K68" i="11"/>
  <c r="M68" i="11"/>
  <c r="H69" i="8"/>
  <c r="K33" i="11"/>
  <c r="M33" i="11"/>
  <c r="H34" i="8"/>
  <c r="L33" i="11"/>
  <c r="N33" i="11"/>
  <c r="I34" i="8"/>
  <c r="K55" i="11"/>
  <c r="M55" i="11"/>
  <c r="H56" i="8"/>
  <c r="L55" i="11"/>
  <c r="N55" i="11"/>
  <c r="I56" i="8"/>
  <c r="K153" i="11"/>
  <c r="M153" i="11"/>
  <c r="H154" i="8"/>
  <c r="L153" i="11"/>
  <c r="N153" i="11"/>
  <c r="I154" i="8"/>
  <c r="K66" i="11"/>
  <c r="M66" i="11"/>
  <c r="H67" i="8"/>
  <c r="L66" i="11"/>
  <c r="N66" i="11"/>
  <c r="I67" i="8"/>
  <c r="K176" i="11"/>
  <c r="M176" i="11"/>
  <c r="H177" i="8"/>
  <c r="L176" i="11"/>
  <c r="N176" i="11"/>
  <c r="I177" i="8"/>
  <c r="L142" i="11"/>
  <c r="N142" i="11"/>
  <c r="I143" i="8"/>
  <c r="K142" i="11"/>
  <c r="M142" i="11"/>
  <c r="H143" i="8"/>
  <c r="L110" i="11"/>
  <c r="N110" i="11"/>
  <c r="I111" i="8"/>
  <c r="K110" i="11"/>
  <c r="M110" i="11"/>
  <c r="H111" i="8"/>
  <c r="L78" i="11"/>
  <c r="N78" i="11"/>
  <c r="I79" i="8"/>
  <c r="K78" i="11"/>
  <c r="M78" i="11"/>
  <c r="H79" i="8"/>
  <c r="K59" i="11"/>
  <c r="M59" i="11"/>
  <c r="H60" i="8"/>
  <c r="L59" i="11"/>
  <c r="N59" i="11"/>
  <c r="I60" i="8"/>
  <c r="K27" i="11"/>
  <c r="M27" i="11"/>
  <c r="H28" i="8"/>
  <c r="L27" i="11"/>
  <c r="N27" i="11"/>
  <c r="I28" i="8"/>
  <c r="L162" i="11"/>
  <c r="N162" i="11"/>
  <c r="I163" i="8"/>
  <c r="K162" i="11"/>
  <c r="M162" i="11"/>
  <c r="H163" i="8"/>
  <c r="L88" i="11"/>
  <c r="N88" i="11"/>
  <c r="I89" i="8"/>
  <c r="K88" i="11"/>
  <c r="M88" i="11"/>
  <c r="H89" i="8"/>
  <c r="K61" i="11"/>
  <c r="M61" i="11"/>
  <c r="H62" i="8"/>
  <c r="L61" i="11"/>
  <c r="N61" i="11"/>
  <c r="I62" i="8"/>
  <c r="K96" i="11"/>
  <c r="M96" i="11"/>
  <c r="H97" i="8"/>
  <c r="L96" i="11"/>
  <c r="N96" i="11"/>
  <c r="I97" i="8"/>
  <c r="K154" i="11"/>
  <c r="M154" i="11"/>
  <c r="H155" i="8"/>
  <c r="L154" i="11"/>
  <c r="N154" i="11"/>
  <c r="I155" i="8"/>
  <c r="L185" i="11"/>
  <c r="N185" i="11"/>
  <c r="I186" i="8"/>
  <c r="K185" i="11"/>
  <c r="M185" i="11"/>
  <c r="H186" i="8"/>
  <c r="L121" i="11"/>
  <c r="N121" i="11"/>
  <c r="I122" i="8"/>
  <c r="K121" i="11"/>
  <c r="M121" i="11"/>
  <c r="H122" i="8"/>
  <c r="L115" i="11"/>
  <c r="N115" i="11"/>
  <c r="I116" i="8"/>
  <c r="K115" i="11"/>
  <c r="M115" i="11"/>
  <c r="H116" i="8"/>
  <c r="K179" i="11"/>
  <c r="M179" i="11"/>
  <c r="H180" i="8"/>
  <c r="L179" i="11"/>
  <c r="N179" i="11"/>
  <c r="I180" i="8"/>
  <c r="K145" i="11"/>
  <c r="M145" i="11"/>
  <c r="H146" i="8"/>
  <c r="L145" i="11"/>
  <c r="N145" i="11"/>
  <c r="I146" i="8"/>
  <c r="K91" i="11"/>
  <c r="M91" i="11"/>
  <c r="H92" i="8"/>
  <c r="L91" i="11"/>
  <c r="N91" i="11"/>
  <c r="I92" i="8"/>
  <c r="K75" i="11"/>
  <c r="M75" i="11"/>
  <c r="H76" i="8"/>
  <c r="L75" i="11"/>
  <c r="N75" i="11"/>
  <c r="I76" i="8"/>
  <c r="L46" i="11"/>
  <c r="N46" i="11"/>
  <c r="I47" i="8"/>
  <c r="K46" i="11"/>
  <c r="M46" i="11"/>
  <c r="H47" i="8"/>
  <c r="L111" i="11"/>
  <c r="N111" i="11"/>
  <c r="I112" i="8"/>
  <c r="K111" i="11"/>
  <c r="M111" i="11"/>
  <c r="H112" i="8"/>
  <c r="K56" i="11"/>
  <c r="M56" i="11"/>
  <c r="H57" i="8"/>
  <c r="L56" i="11"/>
  <c r="N56" i="11"/>
  <c r="I57" i="8"/>
  <c r="L137" i="11"/>
  <c r="N137" i="11"/>
  <c r="I138" i="8"/>
  <c r="K137" i="11"/>
  <c r="M137" i="11"/>
  <c r="H138" i="8"/>
  <c r="L117" i="11"/>
  <c r="N117" i="11"/>
  <c r="I118" i="8"/>
  <c r="K117" i="11"/>
  <c r="M117" i="11"/>
  <c r="H118" i="8"/>
  <c r="K103" i="11"/>
  <c r="M103" i="11"/>
  <c r="H104" i="8"/>
  <c r="L103" i="11"/>
  <c r="N103" i="11"/>
  <c r="I104" i="8"/>
  <c r="E27" i="9"/>
  <c r="G28" i="8"/>
  <c r="E35" i="9"/>
  <c r="G36" i="8"/>
  <c r="E43" i="9"/>
  <c r="G44" i="8"/>
  <c r="E51" i="9"/>
  <c r="G52" i="8"/>
  <c r="E59" i="9"/>
  <c r="G60" i="8"/>
  <c r="E67" i="9"/>
  <c r="G68" i="8"/>
  <c r="D32" i="9"/>
  <c r="F33" i="8"/>
  <c r="D40" i="9"/>
  <c r="F41" i="8"/>
  <c r="D48" i="9"/>
  <c r="F49" i="8"/>
  <c r="G203" i="5"/>
  <c r="G252" i="5"/>
  <c r="F340" i="5"/>
  <c r="G211" i="5"/>
  <c r="G275" i="5"/>
  <c r="G319" i="5"/>
  <c r="G357" i="5"/>
  <c r="I255" i="5"/>
  <c r="F303" i="5"/>
  <c r="E295" i="5"/>
  <c r="I332" i="5"/>
  <c r="I325" i="5"/>
  <c r="I228" i="5"/>
  <c r="I316" i="5"/>
  <c r="I348" i="5"/>
  <c r="G181" i="5"/>
  <c r="J182" i="2"/>
  <c r="G205" i="5"/>
  <c r="G331" i="5"/>
  <c r="E358" i="5"/>
  <c r="T50" i="4"/>
  <c r="G187" i="5"/>
  <c r="G227" i="5"/>
  <c r="G259" i="5"/>
  <c r="G287" i="5"/>
  <c r="G303" i="5"/>
  <c r="G329" i="5"/>
  <c r="G332" i="5"/>
  <c r="I163" i="5"/>
  <c r="G164" i="2"/>
  <c r="P164" i="2"/>
  <c r="F244" i="5"/>
  <c r="F298" i="5"/>
  <c r="F287" i="5"/>
  <c r="F353" i="5"/>
  <c r="E267" i="5"/>
  <c r="E287" i="5"/>
  <c r="I303" i="5"/>
  <c r="F332" i="5"/>
  <c r="I365" i="5"/>
  <c r="I196" i="5"/>
  <c r="I256" i="5"/>
  <c r="T23" i="4"/>
  <c r="G195" i="5"/>
  <c r="G219" i="5"/>
  <c r="G243" i="5"/>
  <c r="G255" i="5"/>
  <c r="G279" i="5"/>
  <c r="G291" i="5"/>
  <c r="G299" i="5"/>
  <c r="G336" i="5"/>
  <c r="G345" i="5"/>
  <c r="G352" i="5"/>
  <c r="G360" i="5"/>
  <c r="I195" i="5"/>
  <c r="I227" i="5"/>
  <c r="F252" i="5"/>
  <c r="F279" i="5"/>
  <c r="F295" i="5"/>
  <c r="F345" i="5"/>
  <c r="F365" i="5"/>
  <c r="E162" i="5"/>
  <c r="H163" i="2"/>
  <c r="E271" i="5"/>
  <c r="I279" i="5"/>
  <c r="F320" i="5"/>
  <c r="F328" i="5"/>
  <c r="F336" i="5"/>
  <c r="I345" i="5"/>
  <c r="F360" i="5"/>
  <c r="I212" i="5"/>
  <c r="I244" i="5"/>
  <c r="I336" i="5"/>
  <c r="E360" i="5"/>
  <c r="D4" i="9"/>
  <c r="F5" i="8"/>
  <c r="J995" i="11"/>
  <c r="I993" i="11"/>
  <c r="F266" i="5"/>
  <c r="L14" i="11"/>
  <c r="N14" i="11"/>
  <c r="I15" i="8"/>
  <c r="J994" i="11"/>
  <c r="E254" i="5"/>
  <c r="F326" i="5"/>
  <c r="I188" i="5"/>
  <c r="E310" i="5"/>
  <c r="J997" i="11"/>
  <c r="J988" i="11"/>
  <c r="J1001" i="11"/>
  <c r="I991" i="11"/>
  <c r="L20" i="11"/>
  <c r="N20" i="11"/>
  <c r="I21" i="8"/>
  <c r="I1000" i="11"/>
  <c r="L5" i="11"/>
  <c r="N5" i="11"/>
  <c r="I6" i="8"/>
  <c r="G146" i="5"/>
  <c r="J147" i="2"/>
  <c r="G162" i="5"/>
  <c r="J163" i="2"/>
  <c r="G178" i="5"/>
  <c r="J179" i="2"/>
  <c r="I147" i="5"/>
  <c r="G148" i="2"/>
  <c r="P148" i="2"/>
  <c r="I179" i="5"/>
  <c r="G180" i="2"/>
  <c r="P180" i="2"/>
  <c r="F171" i="5"/>
  <c r="I172" i="2"/>
  <c r="E146" i="5"/>
  <c r="H147" i="2"/>
  <c r="E178" i="5"/>
  <c r="H179" i="2"/>
  <c r="T927" i="4"/>
  <c r="Q11" i="4"/>
  <c r="G293" i="5"/>
  <c r="G309" i="5"/>
  <c r="G347" i="5"/>
  <c r="F281" i="5"/>
  <c r="E281" i="5"/>
  <c r="F314" i="5"/>
  <c r="F358" i="5"/>
  <c r="F362" i="5"/>
  <c r="E330" i="5"/>
  <c r="T173" i="4"/>
  <c r="T181" i="4"/>
  <c r="T205" i="4"/>
  <c r="P967" i="4"/>
  <c r="I59" i="5"/>
  <c r="G60" i="2"/>
  <c r="P60" i="2"/>
  <c r="G149" i="5"/>
  <c r="J150" i="2"/>
  <c r="G206" i="5"/>
  <c r="G217" i="5"/>
  <c r="G222" i="5"/>
  <c r="G254" i="5"/>
  <c r="G257" i="5"/>
  <c r="G261" i="5"/>
  <c r="G281" i="5"/>
  <c r="G301" i="5"/>
  <c r="G305" i="5"/>
  <c r="G314" i="5"/>
  <c r="G318" i="5"/>
  <c r="G323" i="5"/>
  <c r="G339" i="5"/>
  <c r="G355" i="5"/>
  <c r="G359" i="5"/>
  <c r="G362" i="5"/>
  <c r="F148" i="5"/>
  <c r="I149" i="2"/>
  <c r="F176" i="5"/>
  <c r="I177" i="2"/>
  <c r="F180" i="5"/>
  <c r="I181" i="2"/>
  <c r="F206" i="5"/>
  <c r="F218" i="5"/>
  <c r="F254" i="5"/>
  <c r="F258" i="5"/>
  <c r="E202" i="5"/>
  <c r="E262" i="5"/>
  <c r="E269" i="5"/>
  <c r="E273" i="5"/>
  <c r="E285" i="5"/>
  <c r="E297" i="5"/>
  <c r="E301" i="5"/>
  <c r="F310" i="5"/>
  <c r="F318" i="5"/>
  <c r="F342" i="5"/>
  <c r="I156" i="5"/>
  <c r="E157" i="2"/>
  <c r="N157" i="2"/>
  <c r="E318" i="5"/>
  <c r="E346" i="5"/>
  <c r="J983" i="11"/>
  <c r="J992" i="11"/>
  <c r="I984" i="11"/>
  <c r="J984" i="11"/>
  <c r="E6" i="9"/>
  <c r="G7" i="8"/>
  <c r="D6" i="9"/>
  <c r="F7" i="8"/>
  <c r="G6" i="9"/>
  <c r="D7" i="8"/>
  <c r="L7" i="8"/>
  <c r="I999" i="11"/>
  <c r="J999" i="11"/>
  <c r="N963" i="4"/>
  <c r="T963" i="4"/>
  <c r="Q72" i="4"/>
  <c r="Q80" i="4"/>
  <c r="Q88" i="4"/>
  <c r="Q156" i="4"/>
  <c r="N104" i="4"/>
  <c r="R104" i="4"/>
  <c r="Q260" i="4"/>
  <c r="Q276" i="4"/>
  <c r="Q292" i="4"/>
  <c r="Q308" i="4"/>
  <c r="Q324" i="4"/>
  <c r="E79" i="5"/>
  <c r="H80" i="2"/>
  <c r="E270" i="5"/>
  <c r="G270" i="5"/>
  <c r="E278" i="5"/>
  <c r="G278" i="5"/>
  <c r="F290" i="5"/>
  <c r="G290" i="5"/>
  <c r="I154" i="5"/>
  <c r="E155" i="2"/>
  <c r="N155" i="2"/>
  <c r="E154" i="5"/>
  <c r="H155" i="2"/>
  <c r="I170" i="5"/>
  <c r="F171" i="2"/>
  <c r="O171" i="2"/>
  <c r="E170" i="5"/>
  <c r="H171" i="2"/>
  <c r="I186" i="5"/>
  <c r="E186" i="5"/>
  <c r="E211" i="5"/>
  <c r="F211" i="5"/>
  <c r="E235" i="5"/>
  <c r="G235" i="5"/>
  <c r="E247" i="5"/>
  <c r="I247" i="5"/>
  <c r="E251" i="5"/>
  <c r="G251" i="5"/>
  <c r="E259" i="5"/>
  <c r="F259" i="5"/>
  <c r="E263" i="5"/>
  <c r="G263" i="5"/>
  <c r="I267" i="5"/>
  <c r="F267" i="5"/>
  <c r="E275" i="5"/>
  <c r="F275" i="5"/>
  <c r="I283" i="5"/>
  <c r="E283" i="5"/>
  <c r="I291" i="5"/>
  <c r="F291" i="5"/>
  <c r="I299" i="5"/>
  <c r="F299" i="5"/>
  <c r="E307" i="5"/>
  <c r="F307" i="5"/>
  <c r="E311" i="5"/>
  <c r="I311" i="5"/>
  <c r="G311" i="5"/>
  <c r="E315" i="5"/>
  <c r="F315" i="5"/>
  <c r="G315" i="5"/>
  <c r="E320" i="5"/>
  <c r="G320" i="5"/>
  <c r="E324" i="5"/>
  <c r="F324" i="5"/>
  <c r="G324" i="5"/>
  <c r="E328" i="5"/>
  <c r="G328" i="5"/>
  <c r="E340" i="5"/>
  <c r="G340" i="5"/>
  <c r="E344" i="5"/>
  <c r="F344" i="5"/>
  <c r="G344" i="5"/>
  <c r="E348" i="5"/>
  <c r="F348" i="5"/>
  <c r="E352" i="5"/>
  <c r="F352" i="5"/>
  <c r="E356" i="5"/>
  <c r="F356" i="5"/>
  <c r="G356" i="5"/>
  <c r="I364" i="5"/>
  <c r="E364" i="5"/>
  <c r="E155" i="5"/>
  <c r="H156" i="2"/>
  <c r="F155" i="5"/>
  <c r="I156" i="2"/>
  <c r="F204" i="5"/>
  <c r="I204" i="5"/>
  <c r="F220" i="5"/>
  <c r="I220" i="5"/>
  <c r="E224" i="5"/>
  <c r="G224" i="5"/>
  <c r="E236" i="5"/>
  <c r="I236" i="5"/>
  <c r="F236" i="5"/>
  <c r="E248" i="5"/>
  <c r="I248" i="5"/>
  <c r="I260" i="5"/>
  <c r="F260" i="5"/>
  <c r="G260" i="5"/>
  <c r="I312" i="5"/>
  <c r="E312" i="5"/>
  <c r="E316" i="5"/>
  <c r="F316" i="5"/>
  <c r="E325" i="5"/>
  <c r="F325" i="5"/>
  <c r="E329" i="5"/>
  <c r="I329" i="5"/>
  <c r="E333" i="5"/>
  <c r="I333" i="5"/>
  <c r="F333" i="5"/>
  <c r="G333" i="5"/>
  <c r="E337" i="5"/>
  <c r="I337" i="5"/>
  <c r="G337" i="5"/>
  <c r="E341" i="5"/>
  <c r="I341" i="5"/>
  <c r="F341" i="5"/>
  <c r="E349" i="5"/>
  <c r="F349" i="5"/>
  <c r="G349" i="5"/>
  <c r="E353" i="5"/>
  <c r="G353" i="5"/>
  <c r="E357" i="5"/>
  <c r="F357" i="5"/>
  <c r="E319" i="5"/>
  <c r="I319" i="5"/>
  <c r="I1001" i="11"/>
  <c r="J979" i="11"/>
  <c r="T965" i="4"/>
  <c r="I989" i="11"/>
  <c r="T111" i="4"/>
  <c r="T119" i="4"/>
  <c r="T221" i="4"/>
  <c r="T530" i="4"/>
  <c r="N967" i="4"/>
  <c r="R967" i="4"/>
  <c r="I387" i="5"/>
  <c r="I403" i="5"/>
  <c r="I419" i="5"/>
  <c r="I435" i="5"/>
  <c r="G165" i="5"/>
  <c r="J166" i="2"/>
  <c r="G197" i="5"/>
  <c r="G253" i="5"/>
  <c r="G258" i="5"/>
  <c r="G262" i="5"/>
  <c r="G265" i="5"/>
  <c r="G269" i="5"/>
  <c r="G273" i="5"/>
  <c r="G277" i="5"/>
  <c r="G282" i="5"/>
  <c r="G289" i="5"/>
  <c r="G294" i="5"/>
  <c r="G297" i="5"/>
  <c r="G306" i="5"/>
  <c r="G310" i="5"/>
  <c r="G313" i="5"/>
  <c r="G317" i="5"/>
  <c r="G322" i="5"/>
  <c r="G327" i="5"/>
  <c r="G335" i="5"/>
  <c r="G343" i="5"/>
  <c r="G351" i="5"/>
  <c r="G358" i="5"/>
  <c r="G363" i="5"/>
  <c r="G366" i="5"/>
  <c r="G371" i="5"/>
  <c r="G499" i="5"/>
  <c r="G507" i="5"/>
  <c r="G515" i="5"/>
  <c r="G517" i="5"/>
  <c r="G519" i="5"/>
  <c r="E523" i="5"/>
  <c r="E531" i="5"/>
  <c r="G535" i="5"/>
  <c r="E539" i="5"/>
  <c r="E547" i="5"/>
  <c r="G551" i="5"/>
  <c r="E554" i="5"/>
  <c r="E563" i="5"/>
  <c r="E564" i="5"/>
  <c r="E571" i="5"/>
  <c r="E572" i="5"/>
  <c r="E580" i="5"/>
  <c r="E586" i="5"/>
  <c r="G595" i="5"/>
  <c r="G598" i="5"/>
  <c r="E599" i="5"/>
  <c r="G603" i="5"/>
  <c r="E606" i="5"/>
  <c r="G611" i="5"/>
  <c r="G614" i="5"/>
  <c r="E615" i="5"/>
  <c r="E623" i="5"/>
  <c r="G627" i="5"/>
  <c r="G630" i="5"/>
  <c r="E633" i="5"/>
  <c r="G637" i="5"/>
  <c r="G638" i="5"/>
  <c r="G641" i="5"/>
  <c r="G645" i="5"/>
  <c r="G646" i="5"/>
  <c r="G649" i="5"/>
  <c r="G653" i="5"/>
  <c r="G654" i="5"/>
  <c r="E656" i="5"/>
  <c r="E657" i="5"/>
  <c r="G753" i="5"/>
  <c r="G756" i="5"/>
  <c r="G761" i="5"/>
  <c r="G764" i="5"/>
  <c r="G769" i="5"/>
  <c r="G772" i="5"/>
  <c r="G777" i="5"/>
  <c r="G780" i="5"/>
  <c r="G785" i="5"/>
  <c r="G788" i="5"/>
  <c r="G793" i="5"/>
  <c r="G796" i="5"/>
  <c r="G801" i="5"/>
  <c r="G803" i="5"/>
  <c r="G807" i="5"/>
  <c r="G811" i="5"/>
  <c r="G815" i="5"/>
  <c r="G819" i="5"/>
  <c r="G821" i="5"/>
  <c r="G826" i="5"/>
  <c r="G828" i="5"/>
  <c r="G834" i="5"/>
  <c r="G836" i="5"/>
  <c r="G843" i="5"/>
  <c r="G845" i="5"/>
  <c r="G851" i="5"/>
  <c r="G853" i="5"/>
  <c r="G858" i="5"/>
  <c r="G860" i="5"/>
  <c r="G867" i="5"/>
  <c r="G869" i="5"/>
  <c r="G875" i="5"/>
  <c r="G877" i="5"/>
  <c r="G882" i="5"/>
  <c r="G884" i="5"/>
  <c r="G891" i="5"/>
  <c r="G893" i="5"/>
  <c r="G896" i="5"/>
  <c r="G899" i="5"/>
  <c r="G901" i="5"/>
  <c r="E907" i="5"/>
  <c r="E909" i="5"/>
  <c r="G914" i="5"/>
  <c r="G915" i="5"/>
  <c r="E917" i="5"/>
  <c r="E923" i="5"/>
  <c r="G925" i="5"/>
  <c r="E931" i="5"/>
  <c r="G933" i="5"/>
  <c r="F262" i="5"/>
  <c r="F270" i="5"/>
  <c r="F265" i="5"/>
  <c r="F273" i="5"/>
  <c r="I282" i="5"/>
  <c r="F289" i="5"/>
  <c r="F293" i="5"/>
  <c r="F297" i="5"/>
  <c r="F301" i="5"/>
  <c r="F305" i="5"/>
  <c r="F309" i="5"/>
  <c r="F313" i="5"/>
  <c r="F317" i="5"/>
  <c r="E218" i="5"/>
  <c r="E258" i="5"/>
  <c r="E265" i="5"/>
  <c r="E277" i="5"/>
  <c r="E289" i="5"/>
  <c r="E305" i="5"/>
  <c r="F322" i="5"/>
  <c r="F334" i="5"/>
  <c r="F350" i="5"/>
  <c r="F500" i="5"/>
  <c r="F508" i="5"/>
  <c r="F571" i="5"/>
  <c r="F574" i="5"/>
  <c r="I172" i="5"/>
  <c r="E173" i="2"/>
  <c r="N173" i="2"/>
  <c r="F614" i="5"/>
  <c r="F638" i="5"/>
  <c r="F749" i="5"/>
  <c r="F757" i="5"/>
  <c r="F765" i="5"/>
  <c r="F773" i="5"/>
  <c r="F781" i="5"/>
  <c r="F789" i="5"/>
  <c r="F797" i="5"/>
  <c r="F803" i="5"/>
  <c r="F807" i="5"/>
  <c r="F811" i="5"/>
  <c r="F815" i="5"/>
  <c r="F821" i="5"/>
  <c r="F827" i="5"/>
  <c r="F835" i="5"/>
  <c r="F843" i="5"/>
  <c r="F851" i="5"/>
  <c r="F861" i="5"/>
  <c r="F869" i="5"/>
  <c r="F877" i="5"/>
  <c r="F885" i="5"/>
  <c r="F899" i="5"/>
  <c r="F907" i="5"/>
  <c r="F915" i="5"/>
  <c r="F923" i="5"/>
  <c r="F931" i="5"/>
  <c r="E314" i="5"/>
  <c r="E322" i="5"/>
  <c r="E338" i="5"/>
  <c r="E354" i="5"/>
  <c r="E362" i="5"/>
  <c r="E370" i="5"/>
  <c r="E504" i="5"/>
  <c r="E512" i="5"/>
  <c r="F633" i="5"/>
  <c r="F637" i="5"/>
  <c r="F641" i="5"/>
  <c r="F645" i="5"/>
  <c r="F649" i="5"/>
  <c r="F653" i="5"/>
  <c r="F657" i="5"/>
  <c r="I749" i="5"/>
  <c r="F752" i="5"/>
  <c r="I757" i="5"/>
  <c r="F760" i="5"/>
  <c r="I765" i="5"/>
  <c r="F768" i="5"/>
  <c r="I773" i="5"/>
  <c r="F776" i="5"/>
  <c r="I781" i="5"/>
  <c r="F784" i="5"/>
  <c r="I789" i="5"/>
  <c r="F792" i="5"/>
  <c r="I797" i="5"/>
  <c r="F800" i="5"/>
  <c r="F804" i="5"/>
  <c r="F808" i="5"/>
  <c r="F812" i="5"/>
  <c r="F818" i="5"/>
  <c r="F820" i="5"/>
  <c r="I827" i="5"/>
  <c r="I829" i="5"/>
  <c r="F834" i="5"/>
  <c r="F836" i="5"/>
  <c r="F842" i="5"/>
  <c r="F844" i="5"/>
  <c r="F850" i="5"/>
  <c r="I853" i="5"/>
  <c r="F858" i="5"/>
  <c r="F860" i="5"/>
  <c r="F866" i="5"/>
  <c r="F868" i="5"/>
  <c r="I875" i="5"/>
  <c r="I877" i="5"/>
  <c r="F882" i="5"/>
  <c r="F884" i="5"/>
  <c r="F901" i="5"/>
  <c r="F917" i="5"/>
  <c r="E836" i="5"/>
  <c r="I852" i="5"/>
  <c r="D11" i="9"/>
  <c r="F12" i="8"/>
  <c r="J1000" i="11"/>
  <c r="J993" i="11"/>
  <c r="J991" i="11"/>
  <c r="I616" i="5"/>
  <c r="I522" i="5"/>
  <c r="I920" i="5"/>
  <c r="G823" i="5"/>
  <c r="G849" i="5"/>
  <c r="G864" i="5"/>
  <c r="E887" i="5"/>
  <c r="G890" i="5"/>
  <c r="E892" i="5"/>
  <c r="G897" i="5"/>
  <c r="E919" i="5"/>
  <c r="E936" i="5"/>
  <c r="F817" i="5"/>
  <c r="F849" i="5"/>
  <c r="F881" i="5"/>
  <c r="F903" i="5"/>
  <c r="F816" i="5"/>
  <c r="I839" i="5"/>
  <c r="I865" i="5"/>
  <c r="F880" i="5"/>
  <c r="I832" i="5"/>
  <c r="I864" i="5"/>
  <c r="T951" i="4"/>
  <c r="G816" i="5"/>
  <c r="G839" i="5"/>
  <c r="G865" i="5"/>
  <c r="G880" i="5"/>
  <c r="G942" i="5"/>
  <c r="G950" i="5"/>
  <c r="G958" i="5"/>
  <c r="G966" i="5"/>
  <c r="G974" i="5"/>
  <c r="G982" i="5"/>
  <c r="G990" i="5"/>
  <c r="G998" i="5"/>
  <c r="G888" i="5"/>
  <c r="E890" i="5"/>
  <c r="E897" i="5"/>
  <c r="G903" i="5"/>
  <c r="G935" i="5"/>
  <c r="F839" i="5"/>
  <c r="F871" i="5"/>
  <c r="F890" i="5"/>
  <c r="F898" i="5"/>
  <c r="F919" i="5"/>
  <c r="I817" i="5"/>
  <c r="I821" i="5"/>
  <c r="F832" i="5"/>
  <c r="I855" i="5"/>
  <c r="I881" i="5"/>
  <c r="I885" i="5"/>
  <c r="F913" i="5"/>
  <c r="E832" i="5"/>
  <c r="E852" i="5"/>
  <c r="I942" i="5"/>
  <c r="I946" i="5"/>
  <c r="I950" i="5"/>
  <c r="I954" i="5"/>
  <c r="I958" i="5"/>
  <c r="I962" i="5"/>
  <c r="I966" i="5"/>
  <c r="I970" i="5"/>
  <c r="I974" i="5"/>
  <c r="I978" i="5"/>
  <c r="I982" i="5"/>
  <c r="I986" i="5"/>
  <c r="I990" i="5"/>
  <c r="I994" i="5"/>
  <c r="I998" i="5"/>
  <c r="G817" i="5"/>
  <c r="G855" i="5"/>
  <c r="G881" i="5"/>
  <c r="E888" i="5"/>
  <c r="G898" i="5"/>
  <c r="E903" i="5"/>
  <c r="G913" i="5"/>
  <c r="E935" i="5"/>
  <c r="F833" i="5"/>
  <c r="F865" i="5"/>
  <c r="F935" i="5"/>
  <c r="I833" i="5"/>
  <c r="I837" i="5"/>
  <c r="F848" i="5"/>
  <c r="I871" i="5"/>
  <c r="F897" i="5"/>
  <c r="I904" i="5"/>
  <c r="G825" i="5"/>
  <c r="G841" i="5"/>
  <c r="G857" i="5"/>
  <c r="G873" i="5"/>
  <c r="E895" i="5"/>
  <c r="E911" i="5"/>
  <c r="E927" i="5"/>
  <c r="F825" i="5"/>
  <c r="F841" i="5"/>
  <c r="F857" i="5"/>
  <c r="F873" i="5"/>
  <c r="F895" i="5"/>
  <c r="F927" i="5"/>
  <c r="I825" i="5"/>
  <c r="I841" i="5"/>
  <c r="I857" i="5"/>
  <c r="I873" i="5"/>
  <c r="I888" i="5"/>
  <c r="E1000" i="2"/>
  <c r="F1000" i="2"/>
  <c r="G1000" i="2"/>
  <c r="G831" i="5"/>
  <c r="G847" i="5"/>
  <c r="G863" i="5"/>
  <c r="G879" i="5"/>
  <c r="E889" i="5"/>
  <c r="E896" i="5"/>
  <c r="E905" i="5"/>
  <c r="E921" i="5"/>
  <c r="E928" i="5"/>
  <c r="F911" i="5"/>
  <c r="I831" i="5"/>
  <c r="I847" i="5"/>
  <c r="I863" i="5"/>
  <c r="I879" i="5"/>
  <c r="F889" i="5"/>
  <c r="F905" i="5"/>
  <c r="F921" i="5"/>
  <c r="I824" i="5"/>
  <c r="I840" i="5"/>
  <c r="I856" i="5"/>
  <c r="I872" i="5"/>
  <c r="G824" i="5"/>
  <c r="G840" i="5"/>
  <c r="G856" i="5"/>
  <c r="G872" i="5"/>
  <c r="G895" i="5"/>
  <c r="E908" i="5"/>
  <c r="G911" i="5"/>
  <c r="G927" i="5"/>
  <c r="F831" i="5"/>
  <c r="F847" i="5"/>
  <c r="F863" i="5"/>
  <c r="F879" i="5"/>
  <c r="F824" i="5"/>
  <c r="F840" i="5"/>
  <c r="F856" i="5"/>
  <c r="F872" i="5"/>
  <c r="I936" i="5"/>
  <c r="F656" i="5"/>
  <c r="F640" i="5"/>
  <c r="I632" i="5"/>
  <c r="E630" i="5"/>
  <c r="E631" i="5"/>
  <c r="E632" i="5"/>
  <c r="G635" i="5"/>
  <c r="E639" i="5"/>
  <c r="E640" i="5"/>
  <c r="G643" i="5"/>
  <c r="G644" i="5"/>
  <c r="E646" i="5"/>
  <c r="E647" i="5"/>
  <c r="G651" i="5"/>
  <c r="E655" i="5"/>
  <c r="G659" i="5"/>
  <c r="G661" i="5"/>
  <c r="G665" i="5"/>
  <c r="G669" i="5"/>
  <c r="G751" i="5"/>
  <c r="G755" i="5"/>
  <c r="G759" i="5"/>
  <c r="G763" i="5"/>
  <c r="G767" i="5"/>
  <c r="G771" i="5"/>
  <c r="G775" i="5"/>
  <c r="G779" i="5"/>
  <c r="G783" i="5"/>
  <c r="G787" i="5"/>
  <c r="G791" i="5"/>
  <c r="G795" i="5"/>
  <c r="G799" i="5"/>
  <c r="F631" i="5"/>
  <c r="F639" i="5"/>
  <c r="F643" i="5"/>
  <c r="F646" i="5"/>
  <c r="F651" i="5"/>
  <c r="F751" i="5"/>
  <c r="F755" i="5"/>
  <c r="F759" i="5"/>
  <c r="F763" i="5"/>
  <c r="F767" i="5"/>
  <c r="F771" i="5"/>
  <c r="F775" i="5"/>
  <c r="F779" i="5"/>
  <c r="F783" i="5"/>
  <c r="F787" i="5"/>
  <c r="F791" i="5"/>
  <c r="F795" i="5"/>
  <c r="F799" i="5"/>
  <c r="F648" i="5"/>
  <c r="I751" i="5"/>
  <c r="I755" i="5"/>
  <c r="I759" i="5"/>
  <c r="I763" i="5"/>
  <c r="I767" i="5"/>
  <c r="I771" i="5"/>
  <c r="I775" i="5"/>
  <c r="I779" i="5"/>
  <c r="I783" i="5"/>
  <c r="I787" i="5"/>
  <c r="I791" i="5"/>
  <c r="I795" i="5"/>
  <c r="I799" i="5"/>
  <c r="F556" i="5"/>
  <c r="F588" i="5"/>
  <c r="F600" i="5"/>
  <c r="T520" i="4"/>
  <c r="T552" i="4"/>
  <c r="Q481" i="4"/>
  <c r="Q489" i="4"/>
  <c r="Q507" i="4"/>
  <c r="I476" i="5"/>
  <c r="I480" i="5"/>
  <c r="I484" i="5"/>
  <c r="I488" i="5"/>
  <c r="I492" i="5"/>
  <c r="I496" i="5"/>
  <c r="E476" i="5"/>
  <c r="E480" i="5"/>
  <c r="E484" i="5"/>
  <c r="E488" i="5"/>
  <c r="E492" i="5"/>
  <c r="E496" i="5"/>
  <c r="G500" i="5"/>
  <c r="G504" i="5"/>
  <c r="G508" i="5"/>
  <c r="G512" i="5"/>
  <c r="E519" i="5"/>
  <c r="G523" i="5"/>
  <c r="E527" i="5"/>
  <c r="G530" i="5"/>
  <c r="G531" i="5"/>
  <c r="E535" i="5"/>
  <c r="G539" i="5"/>
  <c r="E543" i="5"/>
  <c r="G546" i="5"/>
  <c r="G547" i="5"/>
  <c r="E551" i="5"/>
  <c r="G554" i="5"/>
  <c r="G555" i="5"/>
  <c r="G556" i="5"/>
  <c r="G557" i="5"/>
  <c r="G558" i="5"/>
  <c r="G560" i="5"/>
  <c r="E562" i="5"/>
  <c r="G565" i="5"/>
  <c r="E567" i="5"/>
  <c r="G570" i="5"/>
  <c r="G571" i="5"/>
  <c r="G573" i="5"/>
  <c r="E578" i="5"/>
  <c r="G580" i="5"/>
  <c r="G581" i="5"/>
  <c r="G586" i="5"/>
  <c r="G587" i="5"/>
  <c r="G588" i="5"/>
  <c r="G589" i="5"/>
  <c r="G590" i="5"/>
  <c r="E595" i="5"/>
  <c r="G599" i="5"/>
  <c r="G600" i="5"/>
  <c r="G602" i="5"/>
  <c r="E603" i="5"/>
  <c r="G606" i="5"/>
  <c r="G607" i="5"/>
  <c r="G608" i="5"/>
  <c r="E611" i="5"/>
  <c r="G615" i="5"/>
  <c r="E619" i="5"/>
  <c r="G622" i="5"/>
  <c r="G623" i="5"/>
  <c r="E627" i="5"/>
  <c r="F499" i="5"/>
  <c r="F503" i="5"/>
  <c r="F507" i="5"/>
  <c r="F511" i="5"/>
  <c r="I499" i="5"/>
  <c r="I503" i="5"/>
  <c r="I507" i="5"/>
  <c r="I511" i="5"/>
  <c r="F555" i="5"/>
  <c r="F562" i="5"/>
  <c r="F567" i="5"/>
  <c r="F570" i="5"/>
  <c r="F587" i="5"/>
  <c r="I538" i="5"/>
  <c r="F557" i="5"/>
  <c r="F565" i="5"/>
  <c r="F572" i="5"/>
  <c r="F589" i="5"/>
  <c r="F599" i="5"/>
  <c r="F607" i="5"/>
  <c r="F611" i="5"/>
  <c r="F619" i="5"/>
  <c r="F622" i="5"/>
  <c r="F592" i="5"/>
  <c r="F608" i="5"/>
  <c r="F624" i="5"/>
  <c r="Q465" i="4"/>
  <c r="Q473" i="4"/>
  <c r="I375" i="5"/>
  <c r="I383" i="5"/>
  <c r="I391" i="5"/>
  <c r="I399" i="5"/>
  <c r="I407" i="5"/>
  <c r="I415" i="5"/>
  <c r="I423" i="5"/>
  <c r="I431" i="5"/>
  <c r="I439" i="5"/>
  <c r="I447" i="5"/>
  <c r="I466" i="5"/>
  <c r="I470" i="5"/>
  <c r="I474" i="5"/>
  <c r="E468" i="5"/>
  <c r="E472" i="5"/>
  <c r="G361" i="5"/>
  <c r="G365" i="5"/>
  <c r="G369" i="5"/>
  <c r="F361" i="5"/>
  <c r="F369" i="5"/>
  <c r="I361" i="5"/>
  <c r="F364" i="5"/>
  <c r="I369" i="5"/>
  <c r="F372" i="5"/>
  <c r="G26" i="9"/>
  <c r="E27" i="8"/>
  <c r="M27" i="8"/>
  <c r="G326" i="5"/>
  <c r="G330" i="5"/>
  <c r="G334" i="5"/>
  <c r="G338" i="5"/>
  <c r="G342" i="5"/>
  <c r="G346" i="5"/>
  <c r="G350" i="5"/>
  <c r="G354" i="5"/>
  <c r="F330" i="5"/>
  <c r="F338" i="5"/>
  <c r="F346" i="5"/>
  <c r="F354" i="5"/>
  <c r="E326" i="5"/>
  <c r="E334" i="5"/>
  <c r="E342" i="5"/>
  <c r="E350" i="5"/>
  <c r="I307" i="5"/>
  <c r="I315" i="5"/>
  <c r="G302" i="5"/>
  <c r="G307" i="5"/>
  <c r="G312" i="5"/>
  <c r="I321" i="5"/>
  <c r="G321" i="5"/>
  <c r="F321" i="5"/>
  <c r="E293" i="5"/>
  <c r="F312" i="5"/>
  <c r="K26" i="11"/>
  <c r="M26" i="11"/>
  <c r="H27" i="8"/>
  <c r="L26" i="11"/>
  <c r="N26" i="11"/>
  <c r="I27" i="8"/>
  <c r="E26" i="9"/>
  <c r="G27" i="8"/>
  <c r="K25" i="11"/>
  <c r="M25" i="11"/>
  <c r="H26" i="8"/>
  <c r="L25" i="11"/>
  <c r="N25" i="11"/>
  <c r="I26" i="8"/>
  <c r="E25" i="9"/>
  <c r="G26" i="8"/>
  <c r="G25" i="9"/>
  <c r="G283" i="5"/>
  <c r="F283" i="5"/>
  <c r="K24" i="11"/>
  <c r="M24" i="11"/>
  <c r="H25" i="8"/>
  <c r="L24" i="11"/>
  <c r="N24" i="11"/>
  <c r="I25" i="8"/>
  <c r="E24" i="9"/>
  <c r="G25" i="8"/>
  <c r="G24" i="9"/>
  <c r="F282" i="5"/>
  <c r="G285" i="5"/>
  <c r="F286" i="5"/>
  <c r="G286" i="5"/>
  <c r="I278" i="5"/>
  <c r="F278" i="5"/>
  <c r="I286" i="5"/>
  <c r="K23" i="11"/>
  <c r="M23" i="11"/>
  <c r="H24" i="8"/>
  <c r="L23" i="11"/>
  <c r="N23" i="11"/>
  <c r="I24" i="8"/>
  <c r="E23" i="9"/>
  <c r="G24" i="8"/>
  <c r="G23" i="9"/>
  <c r="K22" i="11"/>
  <c r="M22" i="11"/>
  <c r="H23" i="8"/>
  <c r="L22" i="11"/>
  <c r="N22" i="11"/>
  <c r="I23" i="8"/>
  <c r="E22" i="9"/>
  <c r="G23" i="8"/>
  <c r="G22" i="9"/>
  <c r="G256" i="5"/>
  <c r="G264" i="5"/>
  <c r="G274" i="5"/>
  <c r="F256" i="5"/>
  <c r="F263" i="5"/>
  <c r="I274" i="5"/>
  <c r="I263" i="5"/>
  <c r="F274" i="5"/>
  <c r="I264" i="5"/>
  <c r="G266" i="5"/>
  <c r="G271" i="5"/>
  <c r="F264" i="5"/>
  <c r="F255" i="5"/>
  <c r="F271" i="5"/>
  <c r="T923" i="4"/>
  <c r="P999" i="4"/>
  <c r="P122" i="4"/>
  <c r="P138" i="4"/>
  <c r="Q92" i="4"/>
  <c r="Q499" i="4"/>
  <c r="F166" i="5"/>
  <c r="I167" i="2"/>
  <c r="I183" i="5"/>
  <c r="G184" i="2"/>
  <c r="P184" i="2"/>
  <c r="F208" i="5"/>
  <c r="I231" i="5"/>
  <c r="F183" i="5"/>
  <c r="I184" i="2"/>
  <c r="E182" i="5"/>
  <c r="H183" i="2"/>
  <c r="I192" i="5"/>
  <c r="P941" i="4"/>
  <c r="Q76" i="4"/>
  <c r="Q84" i="4"/>
  <c r="Q160" i="4"/>
  <c r="T66" i="4"/>
  <c r="Q190" i="4"/>
  <c r="Q100" i="4"/>
  <c r="G208" i="5"/>
  <c r="G239" i="5"/>
  <c r="I151" i="5"/>
  <c r="G152" i="2"/>
  <c r="P152" i="2"/>
  <c r="I199" i="5"/>
  <c r="F159" i="5"/>
  <c r="I160" i="2"/>
  <c r="F215" i="5"/>
  <c r="E150" i="5"/>
  <c r="H151" i="2"/>
  <c r="I174" i="5"/>
  <c r="F175" i="2"/>
  <c r="O175" i="2"/>
  <c r="E200" i="5"/>
  <c r="I224" i="5"/>
  <c r="T532" i="4"/>
  <c r="E95" i="5"/>
  <c r="H96" i="2"/>
  <c r="G158" i="5"/>
  <c r="J159" i="2"/>
  <c r="G174" i="5"/>
  <c r="J175" i="2"/>
  <c r="G190" i="5"/>
  <c r="F158" i="5"/>
  <c r="I159" i="2"/>
  <c r="I167" i="5"/>
  <c r="E168" i="2"/>
  <c r="N168" i="2"/>
  <c r="F200" i="5"/>
  <c r="F199" i="5"/>
  <c r="Q122" i="4"/>
  <c r="T197" i="4"/>
  <c r="T213" i="4"/>
  <c r="T225" i="4"/>
  <c r="T321" i="4"/>
  <c r="T329" i="4"/>
  <c r="T337" i="4"/>
  <c r="T345" i="4"/>
  <c r="T353" i="4"/>
  <c r="T544" i="4"/>
  <c r="Q96" i="4"/>
  <c r="I91" i="5"/>
  <c r="G92" i="2"/>
  <c r="P92" i="2"/>
  <c r="E47" i="5"/>
  <c r="H48" i="2"/>
  <c r="G150" i="5"/>
  <c r="J151" i="2"/>
  <c r="G159" i="5"/>
  <c r="J160" i="2"/>
  <c r="G166" i="5"/>
  <c r="J167" i="2"/>
  <c r="G175" i="5"/>
  <c r="J176" i="2"/>
  <c r="G182" i="5"/>
  <c r="J183" i="2"/>
  <c r="G192" i="5"/>
  <c r="G199" i="5"/>
  <c r="G215" i="5"/>
  <c r="G231" i="5"/>
  <c r="G247" i="5"/>
  <c r="E15" i="5"/>
  <c r="H16" i="2"/>
  <c r="Q314" i="4"/>
  <c r="I12" i="5"/>
  <c r="E13" i="2"/>
  <c r="N13" i="2"/>
  <c r="I159" i="5"/>
  <c r="G160" i="2"/>
  <c r="P160" i="2"/>
  <c r="F174" i="5"/>
  <c r="I175" i="2"/>
  <c r="F192" i="5"/>
  <c r="I215" i="5"/>
  <c r="F224" i="5"/>
  <c r="I239" i="5"/>
  <c r="F151" i="5"/>
  <c r="I152" i="2"/>
  <c r="F207" i="5"/>
  <c r="F231" i="5"/>
  <c r="I158" i="5"/>
  <c r="E159" i="2"/>
  <c r="N159" i="2"/>
  <c r="E166" i="5"/>
  <c r="H167" i="2"/>
  <c r="I190" i="5"/>
  <c r="E234" i="5"/>
  <c r="I208" i="5"/>
  <c r="E216" i="5"/>
  <c r="T85" i="4"/>
  <c r="I75" i="5"/>
  <c r="E76" i="2"/>
  <c r="N76" i="2"/>
  <c r="F190" i="5"/>
  <c r="I223" i="5"/>
  <c r="F167" i="5"/>
  <c r="I168" i="2"/>
  <c r="F223" i="5"/>
  <c r="I216" i="5"/>
  <c r="I240" i="5"/>
  <c r="T115" i="4"/>
  <c r="T31" i="4"/>
  <c r="T58" i="4"/>
  <c r="T510" i="4"/>
  <c r="R520" i="4"/>
  <c r="T524" i="4"/>
  <c r="P987" i="4"/>
  <c r="Q118" i="4"/>
  <c r="Q134" i="4"/>
  <c r="E63" i="5"/>
  <c r="H64" i="2"/>
  <c r="G151" i="5"/>
  <c r="J152" i="2"/>
  <c r="G160" i="5"/>
  <c r="J161" i="2"/>
  <c r="G167" i="5"/>
  <c r="J168" i="2"/>
  <c r="G176" i="5"/>
  <c r="J177" i="2"/>
  <c r="G183" i="5"/>
  <c r="J184" i="2"/>
  <c r="G194" i="5"/>
  <c r="G200" i="5"/>
  <c r="G207" i="5"/>
  <c r="G216" i="5"/>
  <c r="G223" i="5"/>
  <c r="F150" i="5"/>
  <c r="I151" i="2"/>
  <c r="I175" i="5"/>
  <c r="G176" i="2"/>
  <c r="P176" i="2"/>
  <c r="F182" i="5"/>
  <c r="I183" i="2"/>
  <c r="I207" i="5"/>
  <c r="F175" i="5"/>
  <c r="I176" i="2"/>
  <c r="F239" i="5"/>
  <c r="E242" i="5"/>
  <c r="I232" i="5"/>
  <c r="I252" i="5"/>
  <c r="K21" i="11"/>
  <c r="M21" i="11"/>
  <c r="H22" i="8"/>
  <c r="L21" i="11"/>
  <c r="N21" i="11"/>
  <c r="I22" i="8"/>
  <c r="E21" i="9"/>
  <c r="G22" i="8"/>
  <c r="G21" i="9"/>
  <c r="E20" i="9"/>
  <c r="G21" i="8"/>
  <c r="G20" i="9"/>
  <c r="Q248" i="4"/>
  <c r="G238" i="5"/>
  <c r="G242" i="5"/>
  <c r="G245" i="5"/>
  <c r="G250" i="5"/>
  <c r="F238" i="5"/>
  <c r="E238" i="5"/>
  <c r="R544" i="4"/>
  <c r="I51" i="5"/>
  <c r="G52" i="2"/>
  <c r="P52" i="2"/>
  <c r="I67" i="5"/>
  <c r="E68" i="2"/>
  <c r="N68" i="2"/>
  <c r="I83" i="5"/>
  <c r="G84" i="2"/>
  <c r="P84" i="2"/>
  <c r="I99" i="5"/>
  <c r="G100" i="2"/>
  <c r="P100" i="2"/>
  <c r="E31" i="5"/>
  <c r="H32" i="2"/>
  <c r="E55" i="5"/>
  <c r="H56" i="2"/>
  <c r="E71" i="5"/>
  <c r="H72" i="2"/>
  <c r="E87" i="5"/>
  <c r="H88" i="2"/>
  <c r="E103" i="5"/>
  <c r="H104" i="2"/>
  <c r="G8" i="5"/>
  <c r="J9" i="2"/>
  <c r="G153" i="5"/>
  <c r="J154" i="2"/>
  <c r="G156" i="5"/>
  <c r="J157" i="2"/>
  <c r="G169" i="5"/>
  <c r="J170" i="2"/>
  <c r="G172" i="5"/>
  <c r="J173" i="2"/>
  <c r="G185" i="5"/>
  <c r="G188" i="5"/>
  <c r="G201" i="5"/>
  <c r="G210" i="5"/>
  <c r="G213" i="5"/>
  <c r="G226" i="5"/>
  <c r="G229" i="5"/>
  <c r="G234" i="5"/>
  <c r="G237" i="5"/>
  <c r="F156" i="5"/>
  <c r="I157" i="2"/>
  <c r="F168" i="5"/>
  <c r="I169" i="2"/>
  <c r="F188" i="5"/>
  <c r="I191" i="5"/>
  <c r="F194" i="5"/>
  <c r="F198" i="5"/>
  <c r="F226" i="5"/>
  <c r="F230" i="5"/>
  <c r="F234" i="5"/>
  <c r="F242" i="5"/>
  <c r="F246" i="5"/>
  <c r="F250" i="5"/>
  <c r="G4" i="5"/>
  <c r="J5" i="2"/>
  <c r="F8" i="5"/>
  <c r="I9" i="2"/>
  <c r="E194" i="5"/>
  <c r="E210" i="5"/>
  <c r="E226" i="5"/>
  <c r="E250" i="5"/>
  <c r="I148" i="5"/>
  <c r="F149" i="2"/>
  <c r="O149" i="2"/>
  <c r="I164" i="5"/>
  <c r="F165" i="2"/>
  <c r="O165" i="2"/>
  <c r="I180" i="5"/>
  <c r="E181" i="2"/>
  <c r="N181" i="2"/>
  <c r="T101" i="4"/>
  <c r="T123" i="4"/>
  <c r="T127" i="4"/>
  <c r="T131" i="4"/>
  <c r="T135" i="4"/>
  <c r="T139" i="4"/>
  <c r="T143" i="4"/>
  <c r="T147" i="4"/>
  <c r="T233" i="4"/>
  <c r="T249" i="4"/>
  <c r="T257" i="4"/>
  <c r="T265" i="4"/>
  <c r="T273" i="4"/>
  <c r="T281" i="4"/>
  <c r="T289" i="4"/>
  <c r="T297" i="4"/>
  <c r="T305" i="4"/>
  <c r="T313" i="4"/>
  <c r="T367" i="4"/>
  <c r="T375" i="4"/>
  <c r="T379" i="4"/>
  <c r="R552" i="4"/>
  <c r="T542" i="4"/>
  <c r="P961" i="4"/>
  <c r="T516" i="4"/>
  <c r="T540" i="4"/>
  <c r="P975" i="4"/>
  <c r="Q393" i="4"/>
  <c r="Q409" i="4"/>
  <c r="Q425" i="4"/>
  <c r="Q441" i="4"/>
  <c r="Q457" i="4"/>
  <c r="I20" i="5"/>
  <c r="E21" i="2"/>
  <c r="N21" i="2"/>
  <c r="I15" i="5"/>
  <c r="F16" i="2"/>
  <c r="O16" i="2"/>
  <c r="G145" i="5"/>
  <c r="J146" i="2"/>
  <c r="G148" i="5"/>
  <c r="J149" i="2"/>
  <c r="G152" i="5"/>
  <c r="J153" i="2"/>
  <c r="G157" i="5"/>
  <c r="J158" i="2"/>
  <c r="G161" i="5"/>
  <c r="J162" i="2"/>
  <c r="G164" i="5"/>
  <c r="J165" i="2"/>
  <c r="G168" i="5"/>
  <c r="J169" i="2"/>
  <c r="G173" i="5"/>
  <c r="J174" i="2"/>
  <c r="G177" i="5"/>
  <c r="J178" i="2"/>
  <c r="G180" i="5"/>
  <c r="J181" i="2"/>
  <c r="G184" i="5"/>
  <c r="J185" i="2"/>
  <c r="G189" i="5"/>
  <c r="G191" i="5"/>
  <c r="G193" i="5"/>
  <c r="G198" i="5"/>
  <c r="G202" i="5"/>
  <c r="G209" i="5"/>
  <c r="G214" i="5"/>
  <c r="G218" i="5"/>
  <c r="G221" i="5"/>
  <c r="G225" i="5"/>
  <c r="G230" i="5"/>
  <c r="G233" i="5"/>
  <c r="G241" i="5"/>
  <c r="G246" i="5"/>
  <c r="G249" i="5"/>
  <c r="F152" i="5"/>
  <c r="I153" i="2"/>
  <c r="F160" i="5"/>
  <c r="I161" i="2"/>
  <c r="F164" i="5"/>
  <c r="I165" i="2"/>
  <c r="F172" i="5"/>
  <c r="I173" i="2"/>
  <c r="F184" i="5"/>
  <c r="I185" i="2"/>
  <c r="F202" i="5"/>
  <c r="F210" i="5"/>
  <c r="F214" i="5"/>
  <c r="F222" i="5"/>
  <c r="F191" i="5"/>
  <c r="E8" i="5"/>
  <c r="H9" i="2"/>
  <c r="E198" i="5"/>
  <c r="E206" i="5"/>
  <c r="E214" i="5"/>
  <c r="E222" i="5"/>
  <c r="E230" i="5"/>
  <c r="E246" i="5"/>
  <c r="I152" i="5"/>
  <c r="E153" i="2"/>
  <c r="N153" i="2"/>
  <c r="I160" i="5"/>
  <c r="E161" i="2"/>
  <c r="N161" i="2"/>
  <c r="I168" i="5"/>
  <c r="E169" i="2"/>
  <c r="N169" i="2"/>
  <c r="I176" i="5"/>
  <c r="F177" i="2"/>
  <c r="O177" i="2"/>
  <c r="I184" i="5"/>
  <c r="E185" i="2"/>
  <c r="N185" i="2"/>
  <c r="T43" i="4"/>
  <c r="G232" i="5"/>
  <c r="G236" i="5"/>
  <c r="G240" i="5"/>
  <c r="G244" i="5"/>
  <c r="G248" i="5"/>
  <c r="T245" i="4"/>
  <c r="F232" i="5"/>
  <c r="I235" i="5"/>
  <c r="F240" i="5"/>
  <c r="I243" i="5"/>
  <c r="F248" i="5"/>
  <c r="I251" i="5"/>
  <c r="F235" i="5"/>
  <c r="F243" i="5"/>
  <c r="F251" i="5"/>
  <c r="K19" i="11"/>
  <c r="M19" i="11"/>
  <c r="H20" i="8"/>
  <c r="L19" i="11"/>
  <c r="N19" i="11"/>
  <c r="I20" i="8"/>
  <c r="E19" i="9"/>
  <c r="G20" i="8"/>
  <c r="G19" i="9"/>
  <c r="G196" i="5"/>
  <c r="G204" i="5"/>
  <c r="G212" i="5"/>
  <c r="G220" i="5"/>
  <c r="G228" i="5"/>
  <c r="F186" i="5"/>
  <c r="F196" i="5"/>
  <c r="F212" i="5"/>
  <c r="F228" i="5"/>
  <c r="F187" i="5"/>
  <c r="F203" i="5"/>
  <c r="F219" i="5"/>
  <c r="E204" i="5"/>
  <c r="E220" i="5"/>
  <c r="I187" i="5"/>
  <c r="I203" i="5"/>
  <c r="I219" i="5"/>
  <c r="T189" i="4"/>
  <c r="G186" i="5"/>
  <c r="F195" i="5"/>
  <c r="F227" i="5"/>
  <c r="K18" i="11"/>
  <c r="M18" i="11"/>
  <c r="H19" i="8"/>
  <c r="L18" i="11"/>
  <c r="N18" i="11"/>
  <c r="I19" i="8"/>
  <c r="E18" i="9"/>
  <c r="G19" i="8"/>
  <c r="G18" i="9"/>
  <c r="K17" i="11"/>
  <c r="M17" i="11"/>
  <c r="H18" i="8"/>
  <c r="L17" i="11"/>
  <c r="N17" i="11"/>
  <c r="I18" i="8"/>
  <c r="E17" i="9"/>
  <c r="G18" i="8"/>
  <c r="G17" i="9"/>
  <c r="K16" i="11"/>
  <c r="M16" i="11"/>
  <c r="H17" i="8"/>
  <c r="L16" i="11"/>
  <c r="N16" i="11"/>
  <c r="I17" i="8"/>
  <c r="E16" i="9"/>
  <c r="G17" i="8"/>
  <c r="G16" i="9"/>
  <c r="K15" i="11"/>
  <c r="M15" i="11"/>
  <c r="H16" i="8"/>
  <c r="L15" i="11"/>
  <c r="N15" i="11"/>
  <c r="I16" i="8"/>
  <c r="E15" i="9"/>
  <c r="G16" i="8"/>
  <c r="G15" i="9"/>
  <c r="E14" i="9"/>
  <c r="G15" i="8"/>
  <c r="G14" i="9"/>
  <c r="G147" i="5"/>
  <c r="J148" i="2"/>
  <c r="G155" i="5"/>
  <c r="J156" i="2"/>
  <c r="G163" i="5"/>
  <c r="J164" i="2"/>
  <c r="G171" i="5"/>
  <c r="J172" i="2"/>
  <c r="G179" i="5"/>
  <c r="J180" i="2"/>
  <c r="F154" i="5"/>
  <c r="I155" i="2"/>
  <c r="F170" i="5"/>
  <c r="I171" i="2"/>
  <c r="I155" i="5"/>
  <c r="E156" i="2"/>
  <c r="N156" i="2"/>
  <c r="I171" i="5"/>
  <c r="E172" i="2"/>
  <c r="N172" i="2"/>
  <c r="F147" i="5"/>
  <c r="I148" i="2"/>
  <c r="F163" i="5"/>
  <c r="I164" i="2"/>
  <c r="F179" i="5"/>
  <c r="I180" i="2"/>
  <c r="F146" i="5"/>
  <c r="I147" i="2"/>
  <c r="F162" i="5"/>
  <c r="I163" i="2"/>
  <c r="F178" i="5"/>
  <c r="I179" i="2"/>
  <c r="K13" i="11"/>
  <c r="M13" i="11"/>
  <c r="H14" i="8"/>
  <c r="L13" i="11"/>
  <c r="N13" i="11"/>
  <c r="I14" i="8"/>
  <c r="E13" i="9"/>
  <c r="G14" i="8"/>
  <c r="G13" i="9"/>
  <c r="K12" i="11"/>
  <c r="M12" i="11"/>
  <c r="H13" i="8"/>
  <c r="L12" i="11"/>
  <c r="N12" i="11"/>
  <c r="I13" i="8"/>
  <c r="E12" i="9"/>
  <c r="G13" i="8"/>
  <c r="G12" i="9"/>
  <c r="I107" i="5"/>
  <c r="G108" i="2"/>
  <c r="P108" i="2"/>
  <c r="R524" i="4"/>
  <c r="N947" i="4"/>
  <c r="T947" i="4"/>
  <c r="T546" i="4"/>
  <c r="T967" i="4"/>
  <c r="T107" i="4"/>
  <c r="T253" i="4"/>
  <c r="T261" i="4"/>
  <c r="T269" i="4"/>
  <c r="T277" i="4"/>
  <c r="T285" i="4"/>
  <c r="T293" i="4"/>
  <c r="T301" i="4"/>
  <c r="T309" i="4"/>
  <c r="T548" i="4"/>
  <c r="P983" i="4"/>
  <c r="Q13" i="4"/>
  <c r="Q497" i="4"/>
  <c r="T27" i="4"/>
  <c r="T177" i="4"/>
  <c r="T317" i="4"/>
  <c r="T325" i="4"/>
  <c r="T333" i="4"/>
  <c r="T341" i="4"/>
  <c r="T349" i="4"/>
  <c r="T357" i="4"/>
  <c r="T502" i="4"/>
  <c r="Q509" i="4"/>
  <c r="P939" i="4"/>
  <c r="Q264" i="4"/>
  <c r="Q280" i="4"/>
  <c r="Q296" i="4"/>
  <c r="Q312" i="4"/>
  <c r="Q328" i="4"/>
  <c r="Q469" i="4"/>
  <c r="Q477" i="4"/>
  <c r="Q485" i="4"/>
  <c r="Q493" i="4"/>
  <c r="Q503" i="4"/>
  <c r="Q513" i="4"/>
  <c r="Q955" i="4"/>
  <c r="E16" i="2"/>
  <c r="N16" i="2"/>
  <c r="E28" i="2"/>
  <c r="N28" i="2"/>
  <c r="F28" i="2"/>
  <c r="O28" i="2"/>
  <c r="G28" i="2"/>
  <c r="P28" i="2"/>
  <c r="T15" i="4"/>
  <c r="Q274" i="4"/>
  <c r="J990" i="11"/>
  <c r="Q417" i="4"/>
  <c r="Q70" i="4"/>
  <c r="J985" i="11"/>
  <c r="J987" i="11"/>
  <c r="Q24" i="4"/>
  <c r="I4" i="5"/>
  <c r="G5" i="2"/>
  <c r="P5" i="2"/>
  <c r="I2" i="11"/>
  <c r="J2" i="11"/>
  <c r="L2" i="11"/>
  <c r="N2" i="11"/>
  <c r="I3" i="8"/>
  <c r="G11" i="9"/>
  <c r="D12" i="8"/>
  <c r="L12" i="8"/>
  <c r="D5" i="9"/>
  <c r="F6" i="8"/>
  <c r="D9" i="9"/>
  <c r="F10" i="8"/>
  <c r="I988" i="11"/>
  <c r="I990" i="11"/>
  <c r="J989" i="11"/>
  <c r="I985" i="11"/>
  <c r="I986" i="11"/>
  <c r="I998" i="11"/>
  <c r="I987" i="11"/>
  <c r="J982" i="11"/>
  <c r="I982" i="11"/>
  <c r="G10" i="9"/>
  <c r="E11" i="8"/>
  <c r="M11" i="8"/>
  <c r="D8" i="9"/>
  <c r="F9" i="8"/>
  <c r="D10" i="9"/>
  <c r="F11" i="8"/>
  <c r="I996" i="11"/>
  <c r="J998" i="11"/>
  <c r="I997" i="11"/>
  <c r="G3" i="9"/>
  <c r="D4" i="8"/>
  <c r="L4" i="8"/>
  <c r="D3" i="9"/>
  <c r="F4" i="8"/>
  <c r="J980" i="11"/>
  <c r="L8" i="11"/>
  <c r="N8" i="11"/>
  <c r="I9" i="8"/>
  <c r="K8" i="11"/>
  <c r="M8" i="11"/>
  <c r="H9" i="8"/>
  <c r="L11" i="11"/>
  <c r="N11" i="11"/>
  <c r="I12" i="8"/>
  <c r="K11" i="11"/>
  <c r="M11" i="11"/>
  <c r="H12" i="8"/>
  <c r="K6" i="11"/>
  <c r="M6" i="11"/>
  <c r="H7" i="8"/>
  <c r="L6" i="11"/>
  <c r="N6" i="11"/>
  <c r="I7" i="8"/>
  <c r="L4" i="11"/>
  <c r="N4" i="11"/>
  <c r="I5" i="8"/>
  <c r="K4" i="11"/>
  <c r="M4" i="11"/>
  <c r="H5" i="8"/>
  <c r="L10" i="11"/>
  <c r="N10" i="11"/>
  <c r="I11" i="8"/>
  <c r="K10" i="11"/>
  <c r="M10" i="11"/>
  <c r="H11" i="8"/>
  <c r="K9" i="11"/>
  <c r="M9" i="11"/>
  <c r="H10" i="8"/>
  <c r="L9" i="11"/>
  <c r="N9" i="11"/>
  <c r="I10" i="8"/>
  <c r="L7" i="11"/>
  <c r="N7" i="11"/>
  <c r="I8" i="8"/>
  <c r="K7" i="11"/>
  <c r="M7" i="11"/>
  <c r="H8" i="8"/>
  <c r="I980" i="11"/>
  <c r="G7" i="9"/>
  <c r="E8" i="8"/>
  <c r="M8" i="8"/>
  <c r="D7" i="9"/>
  <c r="F8" i="8"/>
  <c r="T151" i="4"/>
  <c r="T528" i="4"/>
  <c r="J3" i="3"/>
  <c r="T48" i="4"/>
  <c r="T54" i="4"/>
  <c r="T56" i="4"/>
  <c r="T470" i="4"/>
  <c r="T478" i="4"/>
  <c r="T486" i="4"/>
  <c r="T494" i="4"/>
  <c r="T526" i="4"/>
  <c r="T935" i="4"/>
  <c r="T943" i="4"/>
  <c r="N955" i="4"/>
  <c r="R955" i="4"/>
  <c r="T959" i="4"/>
  <c r="N961" i="4"/>
  <c r="R961" i="4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/>
  <c r="F7" i="5"/>
  <c r="I8" i="2"/>
  <c r="D3" i="8"/>
  <c r="L3" i="8"/>
  <c r="E3" i="8"/>
  <c r="M3" i="8"/>
  <c r="D2" i="9"/>
  <c r="F3" i="8"/>
  <c r="E3" i="5"/>
  <c r="H4" i="2"/>
  <c r="G6" i="5"/>
  <c r="J7" i="2"/>
  <c r="F3" i="5"/>
  <c r="I4" i="2"/>
  <c r="F9" i="5"/>
  <c r="I6" i="5"/>
  <c r="G7" i="2"/>
  <c r="P7" i="2"/>
  <c r="G9" i="5"/>
  <c r="G3" i="5"/>
  <c r="J4" i="2"/>
  <c r="F6" i="5"/>
  <c r="I7" i="2"/>
  <c r="I9" i="5"/>
  <c r="G10" i="2"/>
  <c r="P10" i="2"/>
  <c r="G8" i="9"/>
  <c r="G4" i="9"/>
  <c r="G9" i="9"/>
  <c r="G5" i="9"/>
  <c r="J10" i="2"/>
  <c r="J12" i="2"/>
  <c r="H7" i="2"/>
  <c r="H5" i="2"/>
  <c r="H8" i="2"/>
  <c r="H10" i="2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I31" i="5"/>
  <c r="I39" i="5"/>
  <c r="G40" i="2"/>
  <c r="P40" i="2"/>
  <c r="I47" i="5"/>
  <c r="G48" i="2"/>
  <c r="P48" i="2"/>
  <c r="I55" i="5"/>
  <c r="E56" i="2"/>
  <c r="N56" i="2"/>
  <c r="I63" i="5"/>
  <c r="G64" i="2"/>
  <c r="P64" i="2"/>
  <c r="I71" i="5"/>
  <c r="E72" i="2"/>
  <c r="N72" i="2"/>
  <c r="I79" i="5"/>
  <c r="G80" i="2"/>
  <c r="P80" i="2"/>
  <c r="I87" i="5"/>
  <c r="E88" i="2"/>
  <c r="N88" i="2"/>
  <c r="I95" i="5"/>
  <c r="G96" i="2"/>
  <c r="P96" i="2"/>
  <c r="I103" i="5"/>
  <c r="E104" i="2"/>
  <c r="N104" i="2"/>
  <c r="E23" i="5"/>
  <c r="H24" i="2"/>
  <c r="E39" i="5"/>
  <c r="H40" i="2"/>
  <c r="E51" i="5"/>
  <c r="H52" i="2"/>
  <c r="E59" i="5"/>
  <c r="H60" i="2"/>
  <c r="E67" i="5"/>
  <c r="H68" i="2"/>
  <c r="E75" i="5"/>
  <c r="H76" i="2"/>
  <c r="E83" i="5"/>
  <c r="H84" i="2"/>
  <c r="E91" i="5"/>
  <c r="H92" i="2"/>
  <c r="E99" i="5"/>
  <c r="H100" i="2"/>
  <c r="E107" i="5"/>
  <c r="H108" i="2"/>
  <c r="F21" i="5"/>
  <c r="I22" i="2"/>
  <c r="I21" i="5"/>
  <c r="F25" i="5"/>
  <c r="I26" i="2"/>
  <c r="I25" i="5"/>
  <c r="F27" i="5"/>
  <c r="I28" i="2"/>
  <c r="E27" i="5"/>
  <c r="H28" i="2"/>
  <c r="F29" i="5"/>
  <c r="I30" i="2"/>
  <c r="I29" i="5"/>
  <c r="F33" i="5"/>
  <c r="I34" i="2"/>
  <c r="I33" i="5"/>
  <c r="F35" i="5"/>
  <c r="I36" i="2"/>
  <c r="E35" i="5"/>
  <c r="H36" i="2"/>
  <c r="F37" i="5"/>
  <c r="I38" i="2"/>
  <c r="I37" i="5"/>
  <c r="E38" i="2"/>
  <c r="N38" i="2"/>
  <c r="F41" i="5"/>
  <c r="I42" i="2"/>
  <c r="I41" i="5"/>
  <c r="E42" i="2"/>
  <c r="N42" i="2"/>
  <c r="F43" i="5"/>
  <c r="I44" i="2"/>
  <c r="E43" i="5"/>
  <c r="H44" i="2"/>
  <c r="F45" i="5"/>
  <c r="I46" i="2"/>
  <c r="I45" i="5"/>
  <c r="G46" i="2"/>
  <c r="P46" i="2"/>
  <c r="F49" i="5"/>
  <c r="I50" i="2"/>
  <c r="E49" i="5"/>
  <c r="H50" i="2"/>
  <c r="I49" i="5"/>
  <c r="G50" i="2"/>
  <c r="P50" i="2"/>
  <c r="F53" i="5"/>
  <c r="I54" i="2"/>
  <c r="E53" i="5"/>
  <c r="H54" i="2"/>
  <c r="I53" i="5"/>
  <c r="G54" i="2"/>
  <c r="P54" i="2"/>
  <c r="F57" i="5"/>
  <c r="I58" i="2"/>
  <c r="E57" i="5"/>
  <c r="H58" i="2"/>
  <c r="I57" i="5"/>
  <c r="G58" i="2"/>
  <c r="P58" i="2"/>
  <c r="F61" i="5"/>
  <c r="I62" i="2"/>
  <c r="E61" i="5"/>
  <c r="H62" i="2"/>
  <c r="I61" i="5"/>
  <c r="E62" i="2"/>
  <c r="N62" i="2"/>
  <c r="F65" i="5"/>
  <c r="I66" i="2"/>
  <c r="E65" i="5"/>
  <c r="H66" i="2"/>
  <c r="I65" i="5"/>
  <c r="G66" i="2"/>
  <c r="P66" i="2"/>
  <c r="F69" i="5"/>
  <c r="I70" i="2"/>
  <c r="E69" i="5"/>
  <c r="H70" i="2"/>
  <c r="I69" i="5"/>
  <c r="E70" i="2"/>
  <c r="N70" i="2"/>
  <c r="F73" i="5"/>
  <c r="I74" i="2"/>
  <c r="E73" i="5"/>
  <c r="H74" i="2"/>
  <c r="I73" i="5"/>
  <c r="G74" i="2"/>
  <c r="P74" i="2"/>
  <c r="F77" i="5"/>
  <c r="I78" i="2"/>
  <c r="E77" i="5"/>
  <c r="H78" i="2"/>
  <c r="I77" i="5"/>
  <c r="G78" i="2"/>
  <c r="P78" i="2"/>
  <c r="F81" i="5"/>
  <c r="I82" i="2"/>
  <c r="E81" i="5"/>
  <c r="H82" i="2"/>
  <c r="I81" i="5"/>
  <c r="G82" i="2"/>
  <c r="P82" i="2"/>
  <c r="F85" i="5"/>
  <c r="I86" i="2"/>
  <c r="E85" i="5"/>
  <c r="H86" i="2"/>
  <c r="I85" i="5"/>
  <c r="F86" i="2"/>
  <c r="O86" i="2"/>
  <c r="F89" i="5"/>
  <c r="I90" i="2"/>
  <c r="E89" i="5"/>
  <c r="H90" i="2"/>
  <c r="I89" i="5"/>
  <c r="G90" i="2"/>
  <c r="P90" i="2"/>
  <c r="F93" i="5"/>
  <c r="I94" i="2"/>
  <c r="E93" i="5"/>
  <c r="H94" i="2"/>
  <c r="I93" i="5"/>
  <c r="G94" i="2"/>
  <c r="P94" i="2"/>
  <c r="F97" i="5"/>
  <c r="I98" i="2"/>
  <c r="E97" i="5"/>
  <c r="H98" i="2"/>
  <c r="I97" i="5"/>
  <c r="G98" i="2"/>
  <c r="P98" i="2"/>
  <c r="F101" i="5"/>
  <c r="I102" i="2"/>
  <c r="E101" i="5"/>
  <c r="H102" i="2"/>
  <c r="I101" i="5"/>
  <c r="G102" i="2"/>
  <c r="P102" i="2"/>
  <c r="F105" i="5"/>
  <c r="I106" i="2"/>
  <c r="E105" i="5"/>
  <c r="H106" i="2"/>
  <c r="I105" i="5"/>
  <c r="E106" i="2"/>
  <c r="N106" i="2"/>
  <c r="G144" i="5"/>
  <c r="J145" i="2"/>
  <c r="E144" i="5"/>
  <c r="H145" i="2"/>
  <c r="F454" i="5"/>
  <c r="I454" i="5"/>
  <c r="F458" i="5"/>
  <c r="E458" i="5"/>
  <c r="F462" i="5"/>
  <c r="I462" i="5"/>
  <c r="E4" i="2"/>
  <c r="N4" i="2"/>
  <c r="H3" i="3"/>
  <c r="G4" i="2"/>
  <c r="P4" i="2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I381" i="5"/>
  <c r="I389" i="5"/>
  <c r="I397" i="5"/>
  <c r="I405" i="5"/>
  <c r="I413" i="5"/>
  <c r="I421" i="5"/>
  <c r="I429" i="5"/>
  <c r="I437" i="5"/>
  <c r="I445" i="5"/>
  <c r="F4" i="5"/>
  <c r="I145" i="5"/>
  <c r="E146" i="2"/>
  <c r="N146" i="2"/>
  <c r="I149" i="5"/>
  <c r="G150" i="2"/>
  <c r="P150" i="2"/>
  <c r="I153" i="5"/>
  <c r="E154" i="2"/>
  <c r="N154" i="2"/>
  <c r="I157" i="5"/>
  <c r="G158" i="2"/>
  <c r="P158" i="2"/>
  <c r="I161" i="5"/>
  <c r="G162" i="2"/>
  <c r="P162" i="2"/>
  <c r="I165" i="5"/>
  <c r="G166" i="2"/>
  <c r="P166" i="2"/>
  <c r="I169" i="5"/>
  <c r="G170" i="2"/>
  <c r="P170" i="2"/>
  <c r="I173" i="5"/>
  <c r="G174" i="2"/>
  <c r="P174" i="2"/>
  <c r="I177" i="5"/>
  <c r="E178" i="2"/>
  <c r="N178" i="2"/>
  <c r="I181" i="5"/>
  <c r="G182" i="2"/>
  <c r="P182" i="2"/>
  <c r="I185" i="5"/>
  <c r="I189" i="5"/>
  <c r="I193" i="5"/>
  <c r="I197" i="5"/>
  <c r="I201" i="5"/>
  <c r="I205" i="5"/>
  <c r="I209" i="5"/>
  <c r="I213" i="5"/>
  <c r="I217" i="5"/>
  <c r="I221" i="5"/>
  <c r="I225" i="5"/>
  <c r="I229" i="5"/>
  <c r="I233" i="5"/>
  <c r="I237" i="5"/>
  <c r="I241" i="5"/>
  <c r="I245" i="5"/>
  <c r="I249" i="5"/>
  <c r="I253" i="5"/>
  <c r="I257" i="5"/>
  <c r="I261" i="5"/>
  <c r="I7" i="5"/>
  <c r="E8" i="2"/>
  <c r="N8" i="2"/>
  <c r="F145" i="5"/>
  <c r="I146" i="2"/>
  <c r="F149" i="5"/>
  <c r="I150" i="2"/>
  <c r="F153" i="5"/>
  <c r="I154" i="2"/>
  <c r="F157" i="5"/>
  <c r="I158" i="2"/>
  <c r="F161" i="5"/>
  <c r="I162" i="2"/>
  <c r="F165" i="5"/>
  <c r="I166" i="2"/>
  <c r="F169" i="5"/>
  <c r="I170" i="2"/>
  <c r="F173" i="5"/>
  <c r="I174" i="2"/>
  <c r="F177" i="5"/>
  <c r="I178" i="2"/>
  <c r="F181" i="5"/>
  <c r="I182" i="2"/>
  <c r="F185" i="5"/>
  <c r="F189" i="5"/>
  <c r="F193" i="5"/>
  <c r="F197" i="5"/>
  <c r="F201" i="5"/>
  <c r="F205" i="5"/>
  <c r="F209" i="5"/>
  <c r="F213" i="5"/>
  <c r="F217" i="5"/>
  <c r="F221" i="5"/>
  <c r="F225" i="5"/>
  <c r="F229" i="5"/>
  <c r="F233" i="5"/>
  <c r="F237" i="5"/>
  <c r="F241" i="5"/>
  <c r="F245" i="5"/>
  <c r="F249" i="5"/>
  <c r="F253" i="5"/>
  <c r="F257" i="5"/>
  <c r="F261" i="5"/>
  <c r="F269" i="5"/>
  <c r="F277" i="5"/>
  <c r="F285" i="5"/>
  <c r="F323" i="5"/>
  <c r="F327" i="5"/>
  <c r="F331" i="5"/>
  <c r="F335" i="5"/>
  <c r="F339" i="5"/>
  <c r="F343" i="5"/>
  <c r="F347" i="5"/>
  <c r="F351" i="5"/>
  <c r="F355" i="5"/>
  <c r="F359" i="5"/>
  <c r="F363" i="5"/>
  <c r="F367" i="5"/>
  <c r="F371" i="5"/>
  <c r="I309" i="5"/>
  <c r="I313" i="5"/>
  <c r="I317" i="5"/>
  <c r="I323" i="5"/>
  <c r="I327" i="5"/>
  <c r="I331" i="5"/>
  <c r="I335" i="5"/>
  <c r="I339" i="5"/>
  <c r="I343" i="5"/>
  <c r="I347" i="5"/>
  <c r="I351" i="5"/>
  <c r="I355" i="5"/>
  <c r="I359" i="5"/>
  <c r="I363" i="5"/>
  <c r="I367" i="5"/>
  <c r="I371" i="5"/>
  <c r="E21" i="5"/>
  <c r="H22" i="2"/>
  <c r="E25" i="5"/>
  <c r="H26" i="2"/>
  <c r="E29" i="5"/>
  <c r="H30" i="2"/>
  <c r="E33" i="5"/>
  <c r="H34" i="2"/>
  <c r="E37" i="5"/>
  <c r="H38" i="2"/>
  <c r="E41" i="5"/>
  <c r="H42" i="2"/>
  <c r="E45" i="5"/>
  <c r="H46" i="2"/>
  <c r="G20" i="5"/>
  <c r="J21" i="2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36" i="2"/>
  <c r="N36" i="2"/>
  <c r="G36" i="2"/>
  <c r="P36" i="2"/>
  <c r="F36" i="2"/>
  <c r="O36" i="2"/>
  <c r="E40" i="2"/>
  <c r="N40" i="2"/>
  <c r="E44" i="2"/>
  <c r="N44" i="2"/>
  <c r="G44" i="2"/>
  <c r="P44" i="2"/>
  <c r="F44" i="2"/>
  <c r="O44" i="2"/>
  <c r="E60" i="2"/>
  <c r="N60" i="2"/>
  <c r="E84" i="2"/>
  <c r="N84" i="2"/>
  <c r="F153" i="2"/>
  <c r="O153" i="2"/>
  <c r="F157" i="2"/>
  <c r="O157" i="2"/>
  <c r="F148" i="2"/>
  <c r="O148" i="2"/>
  <c r="E176" i="2"/>
  <c r="N176" i="2"/>
  <c r="F9" i="2"/>
  <c r="O9" i="2"/>
  <c r="E9" i="2"/>
  <c r="N9" i="2"/>
  <c r="G9" i="2"/>
  <c r="P9" i="2"/>
  <c r="F147" i="2"/>
  <c r="O147" i="2"/>
  <c r="E147" i="2"/>
  <c r="N147" i="2"/>
  <c r="G147" i="2"/>
  <c r="P147" i="2"/>
  <c r="F151" i="2"/>
  <c r="O151" i="2"/>
  <c r="E151" i="2"/>
  <c r="N151" i="2"/>
  <c r="G151" i="2"/>
  <c r="P151" i="2"/>
  <c r="F163" i="2"/>
  <c r="O163" i="2"/>
  <c r="E163" i="2"/>
  <c r="N163" i="2"/>
  <c r="G163" i="2"/>
  <c r="P163" i="2"/>
  <c r="F167" i="2"/>
  <c r="O167" i="2"/>
  <c r="E167" i="2"/>
  <c r="N167" i="2"/>
  <c r="G167" i="2"/>
  <c r="P167" i="2"/>
  <c r="E175" i="2"/>
  <c r="N175" i="2"/>
  <c r="F179" i="2"/>
  <c r="O179" i="2"/>
  <c r="E179" i="2"/>
  <c r="N179" i="2"/>
  <c r="G179" i="2"/>
  <c r="P179" i="2"/>
  <c r="F183" i="2"/>
  <c r="O183" i="2"/>
  <c r="E183" i="2"/>
  <c r="N183" i="2"/>
  <c r="G183" i="2"/>
  <c r="P183" i="2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/>
  <c r="E24" i="5"/>
  <c r="H25" i="2"/>
  <c r="E26" i="5"/>
  <c r="H27" i="2"/>
  <c r="E28" i="5"/>
  <c r="H29" i="2"/>
  <c r="E30" i="5"/>
  <c r="H31" i="2"/>
  <c r="E32" i="5"/>
  <c r="H33" i="2"/>
  <c r="E34" i="5"/>
  <c r="H35" i="2"/>
  <c r="E36" i="5"/>
  <c r="H37" i="2"/>
  <c r="E38" i="5"/>
  <c r="H39" i="2"/>
  <c r="E40" i="5"/>
  <c r="H41" i="2"/>
  <c r="E42" i="5"/>
  <c r="H43" i="2"/>
  <c r="E44" i="5"/>
  <c r="H45" i="2"/>
  <c r="E46" i="5"/>
  <c r="H47" i="2"/>
  <c r="E48" i="5"/>
  <c r="H49" i="2"/>
  <c r="E50" i="5"/>
  <c r="H51" i="2"/>
  <c r="E52" i="5"/>
  <c r="H53" i="2"/>
  <c r="E54" i="5"/>
  <c r="H55" i="2"/>
  <c r="E56" i="5"/>
  <c r="H57" i="2"/>
  <c r="E58" i="5"/>
  <c r="H59" i="2"/>
  <c r="E60" i="5"/>
  <c r="H61" i="2"/>
  <c r="E62" i="5"/>
  <c r="H63" i="2"/>
  <c r="E64" i="5"/>
  <c r="H65" i="2"/>
  <c r="E66" i="5"/>
  <c r="H67" i="2"/>
  <c r="E68" i="5"/>
  <c r="H69" i="2"/>
  <c r="E70" i="5"/>
  <c r="H71" i="2"/>
  <c r="E72" i="5"/>
  <c r="H73" i="2"/>
  <c r="E74" i="5"/>
  <c r="H75" i="2"/>
  <c r="E76" i="5"/>
  <c r="H77" i="2"/>
  <c r="E78" i="5"/>
  <c r="H79" i="2"/>
  <c r="E80" i="5"/>
  <c r="H81" i="2"/>
  <c r="E82" i="5"/>
  <c r="H83" i="2"/>
  <c r="E84" i="5"/>
  <c r="H85" i="2"/>
  <c r="E86" i="5"/>
  <c r="H87" i="2"/>
  <c r="E88" i="5"/>
  <c r="H89" i="2"/>
  <c r="E90" i="5"/>
  <c r="H91" i="2"/>
  <c r="E92" i="5"/>
  <c r="H93" i="2"/>
  <c r="E94" i="5"/>
  <c r="H95" i="2"/>
  <c r="E96" i="5"/>
  <c r="H97" i="2"/>
  <c r="E98" i="5"/>
  <c r="H99" i="2"/>
  <c r="E100" i="5"/>
  <c r="H101" i="2"/>
  <c r="E102" i="5"/>
  <c r="H103" i="2"/>
  <c r="E104" i="5"/>
  <c r="H105" i="2"/>
  <c r="E106" i="5"/>
  <c r="H107" i="2"/>
  <c r="E108" i="5"/>
  <c r="H109" i="2"/>
  <c r="Q7" i="4"/>
  <c r="Q9" i="4"/>
  <c r="E452" i="5"/>
  <c r="E456" i="5"/>
  <c r="E460" i="5"/>
  <c r="E464" i="5"/>
  <c r="F15" i="5"/>
  <c r="I16" i="2"/>
  <c r="Q104" i="4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/>
  <c r="N939" i="4"/>
  <c r="T939" i="4"/>
  <c r="N941" i="4"/>
  <c r="P955" i="4"/>
  <c r="P963" i="4"/>
  <c r="S963" i="4"/>
  <c r="N971" i="4"/>
  <c r="R971" i="4"/>
  <c r="Q10" i="4"/>
  <c r="P42" i="4"/>
  <c r="Q63" i="4"/>
  <c r="Q68" i="4"/>
  <c r="P556" i="4"/>
  <c r="F4" i="2"/>
  <c r="O4" i="2"/>
  <c r="I3" i="3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F11" i="5"/>
  <c r="I11" i="5"/>
  <c r="E13" i="5"/>
  <c r="H14" i="2"/>
  <c r="F13" i="5"/>
  <c r="I14" i="2"/>
  <c r="I13" i="5"/>
  <c r="E514" i="5"/>
  <c r="F514" i="5"/>
  <c r="E516" i="5"/>
  <c r="F516" i="5"/>
  <c r="E268" i="5"/>
  <c r="I268" i="5"/>
  <c r="E272" i="5"/>
  <c r="I272" i="5"/>
  <c r="E276" i="5"/>
  <c r="I276" i="5"/>
  <c r="E280" i="5"/>
  <c r="I280" i="5"/>
  <c r="E284" i="5"/>
  <c r="I284" i="5"/>
  <c r="E288" i="5"/>
  <c r="I288" i="5"/>
  <c r="E292" i="5"/>
  <c r="I292" i="5"/>
  <c r="E296" i="5"/>
  <c r="I296" i="5"/>
  <c r="E300" i="5"/>
  <c r="I300" i="5"/>
  <c r="E304" i="5"/>
  <c r="I304" i="5"/>
  <c r="E308" i="5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/>
  <c r="G111" i="5"/>
  <c r="J112" i="2"/>
  <c r="G113" i="5"/>
  <c r="J114" i="2"/>
  <c r="G115" i="5"/>
  <c r="J116" i="2"/>
  <c r="G117" i="5"/>
  <c r="J118" i="2"/>
  <c r="G119" i="5"/>
  <c r="J120" i="2"/>
  <c r="G121" i="5"/>
  <c r="J122" i="2"/>
  <c r="G123" i="5"/>
  <c r="J124" i="2"/>
  <c r="G125" i="5"/>
  <c r="J126" i="2"/>
  <c r="G127" i="5"/>
  <c r="J128" i="2"/>
  <c r="G129" i="5"/>
  <c r="J130" i="2"/>
  <c r="G131" i="5"/>
  <c r="J132" i="2"/>
  <c r="G133" i="5"/>
  <c r="J134" i="2"/>
  <c r="G135" i="5"/>
  <c r="J136" i="2"/>
  <c r="G137" i="5"/>
  <c r="J138" i="2"/>
  <c r="G139" i="5"/>
  <c r="J140" i="2"/>
  <c r="G141" i="5"/>
  <c r="J142" i="2"/>
  <c r="G143" i="5"/>
  <c r="J144" i="2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I1000" i="2"/>
  <c r="G999" i="5"/>
  <c r="J1000" i="2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F5" i="5"/>
  <c r="I5" i="5"/>
  <c r="G5" i="5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/>
  <c r="G22" i="5"/>
  <c r="J23" i="2"/>
  <c r="G23" i="5"/>
  <c r="J24" i="2"/>
  <c r="G24" i="5"/>
  <c r="J25" i="2"/>
  <c r="G25" i="5"/>
  <c r="J26" i="2"/>
  <c r="G26" i="5"/>
  <c r="J27" i="2"/>
  <c r="G27" i="5"/>
  <c r="J28" i="2"/>
  <c r="G28" i="5"/>
  <c r="J29" i="2"/>
  <c r="G29" i="5"/>
  <c r="J30" i="2"/>
  <c r="G30" i="5"/>
  <c r="J31" i="2"/>
  <c r="G31" i="5"/>
  <c r="J32" i="2"/>
  <c r="G32" i="5"/>
  <c r="J33" i="2"/>
  <c r="G33" i="5"/>
  <c r="J34" i="2"/>
  <c r="G34" i="5"/>
  <c r="J35" i="2"/>
  <c r="G35" i="5"/>
  <c r="J36" i="2"/>
  <c r="G36" i="5"/>
  <c r="J37" i="2"/>
  <c r="G37" i="5"/>
  <c r="J38" i="2"/>
  <c r="G38" i="5"/>
  <c r="J39" i="2"/>
  <c r="G39" i="5"/>
  <c r="J40" i="2"/>
  <c r="G40" i="5"/>
  <c r="J41" i="2"/>
  <c r="G41" i="5"/>
  <c r="J42" i="2"/>
  <c r="G42" i="5"/>
  <c r="J43" i="2"/>
  <c r="G43" i="5"/>
  <c r="J44" i="2"/>
  <c r="G44" i="5"/>
  <c r="J45" i="2"/>
  <c r="G45" i="5"/>
  <c r="J46" i="2"/>
  <c r="G46" i="5"/>
  <c r="J47" i="2"/>
  <c r="G47" i="5"/>
  <c r="J48" i="2"/>
  <c r="G48" i="5"/>
  <c r="J49" i="2"/>
  <c r="G49" i="5"/>
  <c r="J50" i="2"/>
  <c r="G50" i="5"/>
  <c r="J51" i="2"/>
  <c r="G51" i="5"/>
  <c r="J52" i="2"/>
  <c r="G52" i="5"/>
  <c r="J53" i="2"/>
  <c r="G53" i="5"/>
  <c r="J54" i="2"/>
  <c r="G54" i="5"/>
  <c r="J55" i="2"/>
  <c r="G55" i="5"/>
  <c r="J56" i="2"/>
  <c r="G56" i="5"/>
  <c r="J57" i="2"/>
  <c r="G57" i="5"/>
  <c r="J58" i="2"/>
  <c r="G58" i="5"/>
  <c r="J59" i="2"/>
  <c r="G59" i="5"/>
  <c r="J60" i="2"/>
  <c r="G60" i="5"/>
  <c r="J61" i="2"/>
  <c r="G61" i="5"/>
  <c r="J62" i="2"/>
  <c r="G62" i="5"/>
  <c r="J63" i="2"/>
  <c r="G63" i="5"/>
  <c r="J64" i="2"/>
  <c r="G64" i="5"/>
  <c r="J65" i="2"/>
  <c r="G65" i="5"/>
  <c r="J66" i="2"/>
  <c r="G66" i="5"/>
  <c r="J67" i="2"/>
  <c r="G67" i="5"/>
  <c r="J68" i="2"/>
  <c r="G68" i="5"/>
  <c r="J69" i="2"/>
  <c r="G69" i="5"/>
  <c r="J70" i="2"/>
  <c r="G70" i="5"/>
  <c r="J71" i="2"/>
  <c r="G71" i="5"/>
  <c r="J72" i="2"/>
  <c r="G72" i="5"/>
  <c r="J73" i="2"/>
  <c r="G73" i="5"/>
  <c r="J74" i="2"/>
  <c r="G74" i="5"/>
  <c r="J75" i="2"/>
  <c r="G75" i="5"/>
  <c r="J76" i="2"/>
  <c r="G76" i="5"/>
  <c r="J77" i="2"/>
  <c r="G77" i="5"/>
  <c r="J78" i="2"/>
  <c r="G78" i="5"/>
  <c r="J79" i="2"/>
  <c r="G79" i="5"/>
  <c r="J80" i="2"/>
  <c r="G80" i="5"/>
  <c r="J81" i="2"/>
  <c r="G81" i="5"/>
  <c r="J82" i="2"/>
  <c r="G82" i="5"/>
  <c r="J83" i="2"/>
  <c r="G83" i="5"/>
  <c r="J84" i="2"/>
  <c r="G84" i="5"/>
  <c r="J85" i="2"/>
  <c r="G85" i="5"/>
  <c r="J86" i="2"/>
  <c r="G86" i="5"/>
  <c r="J87" i="2"/>
  <c r="G87" i="5"/>
  <c r="J88" i="2"/>
  <c r="G88" i="5"/>
  <c r="J89" i="2"/>
  <c r="G89" i="5"/>
  <c r="J90" i="2"/>
  <c r="G90" i="5"/>
  <c r="J91" i="2"/>
  <c r="G91" i="5"/>
  <c r="J92" i="2"/>
  <c r="G92" i="5"/>
  <c r="J93" i="2"/>
  <c r="G93" i="5"/>
  <c r="J94" i="2"/>
  <c r="G94" i="5"/>
  <c r="J95" i="2"/>
  <c r="G95" i="5"/>
  <c r="J96" i="2"/>
  <c r="G96" i="5"/>
  <c r="J97" i="2"/>
  <c r="G97" i="5"/>
  <c r="J98" i="2"/>
  <c r="G98" i="5"/>
  <c r="J99" i="2"/>
  <c r="G99" i="5"/>
  <c r="J100" i="2"/>
  <c r="G100" i="5"/>
  <c r="J101" i="2"/>
  <c r="G101" i="5"/>
  <c r="J102" i="2"/>
  <c r="G102" i="5"/>
  <c r="J103" i="2"/>
  <c r="G103" i="5"/>
  <c r="J104" i="2"/>
  <c r="G104" i="5"/>
  <c r="J105" i="2"/>
  <c r="G105" i="5"/>
  <c r="J106" i="2"/>
  <c r="G106" i="5"/>
  <c r="J107" i="2"/>
  <c r="G107" i="5"/>
  <c r="J108" i="2"/>
  <c r="G108" i="5"/>
  <c r="J109" i="2"/>
  <c r="G110" i="5"/>
  <c r="J111" i="2"/>
  <c r="G112" i="5"/>
  <c r="J113" i="2"/>
  <c r="G114" i="5"/>
  <c r="J115" i="2"/>
  <c r="G116" i="5"/>
  <c r="J117" i="2"/>
  <c r="G118" i="5"/>
  <c r="J119" i="2"/>
  <c r="G120" i="5"/>
  <c r="J121" i="2"/>
  <c r="G122" i="5"/>
  <c r="J123" i="2"/>
  <c r="G124" i="5"/>
  <c r="J125" i="2"/>
  <c r="G126" i="5"/>
  <c r="J127" i="2"/>
  <c r="G128" i="5"/>
  <c r="J129" i="2"/>
  <c r="G130" i="5"/>
  <c r="J131" i="2"/>
  <c r="G132" i="5"/>
  <c r="J133" i="2"/>
  <c r="G134" i="5"/>
  <c r="J135" i="2"/>
  <c r="G136" i="5"/>
  <c r="J137" i="2"/>
  <c r="G138" i="5"/>
  <c r="J139" i="2"/>
  <c r="G140" i="5"/>
  <c r="J141" i="2"/>
  <c r="G142" i="5"/>
  <c r="J143" i="2"/>
  <c r="F268" i="5"/>
  <c r="F272" i="5"/>
  <c r="F276" i="5"/>
  <c r="F280" i="5"/>
  <c r="F284" i="5"/>
  <c r="F288" i="5"/>
  <c r="F292" i="5"/>
  <c r="F296" i="5"/>
  <c r="F300" i="5"/>
  <c r="F304" i="5"/>
  <c r="F308" i="5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/>
  <c r="F12" i="5"/>
  <c r="I13" i="2"/>
  <c r="E515" i="5"/>
  <c r="F515" i="5"/>
  <c r="E517" i="5"/>
  <c r="F517" i="5"/>
  <c r="E290" i="5"/>
  <c r="I290" i="5"/>
  <c r="E294" i="5"/>
  <c r="I294" i="5"/>
  <c r="E298" i="5"/>
  <c r="I298" i="5"/>
  <c r="E302" i="5"/>
  <c r="I302" i="5"/>
  <c r="E306" i="5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/>
  <c r="I17" i="5"/>
  <c r="I498" i="5"/>
  <c r="F498" i="5"/>
  <c r="E10" i="5"/>
  <c r="I10" i="5"/>
  <c r="E18" i="5"/>
  <c r="H19" i="2"/>
  <c r="I18" i="5"/>
  <c r="E19" i="5"/>
  <c r="H20" i="2"/>
  <c r="G19" i="5"/>
  <c r="J20" i="2"/>
  <c r="I144" i="5"/>
  <c r="F144" i="5"/>
  <c r="I145" i="2"/>
  <c r="E14" i="5"/>
  <c r="H15" i="2"/>
  <c r="G14" i="5"/>
  <c r="J15" i="2"/>
  <c r="I14" i="5"/>
  <c r="E373" i="5"/>
  <c r="G373" i="5"/>
  <c r="E375" i="5"/>
  <c r="G375" i="5"/>
  <c r="E377" i="5"/>
  <c r="G377" i="5"/>
  <c r="E379" i="5"/>
  <c r="G379" i="5"/>
  <c r="E381" i="5"/>
  <c r="G381" i="5"/>
  <c r="E383" i="5"/>
  <c r="G383" i="5"/>
  <c r="E385" i="5"/>
  <c r="G385" i="5"/>
  <c r="E387" i="5"/>
  <c r="G387" i="5"/>
  <c r="E389" i="5"/>
  <c r="G389" i="5"/>
  <c r="E391" i="5"/>
  <c r="G391" i="5"/>
  <c r="E393" i="5"/>
  <c r="G393" i="5"/>
  <c r="E395" i="5"/>
  <c r="G395" i="5"/>
  <c r="E397" i="5"/>
  <c r="G397" i="5"/>
  <c r="E399" i="5"/>
  <c r="G399" i="5"/>
  <c r="E401" i="5"/>
  <c r="G401" i="5"/>
  <c r="E403" i="5"/>
  <c r="G403" i="5"/>
  <c r="E405" i="5"/>
  <c r="G405" i="5"/>
  <c r="E407" i="5"/>
  <c r="G407" i="5"/>
  <c r="E409" i="5"/>
  <c r="G409" i="5"/>
  <c r="E411" i="5"/>
  <c r="G411" i="5"/>
  <c r="E413" i="5"/>
  <c r="G413" i="5"/>
  <c r="E415" i="5"/>
  <c r="G415" i="5"/>
  <c r="E417" i="5"/>
  <c r="G417" i="5"/>
  <c r="E419" i="5"/>
  <c r="G419" i="5"/>
  <c r="E421" i="5"/>
  <c r="G421" i="5"/>
  <c r="E423" i="5"/>
  <c r="G423" i="5"/>
  <c r="E425" i="5"/>
  <c r="G425" i="5"/>
  <c r="E427" i="5"/>
  <c r="G427" i="5"/>
  <c r="E429" i="5"/>
  <c r="G429" i="5"/>
  <c r="E431" i="5"/>
  <c r="G431" i="5"/>
  <c r="E433" i="5"/>
  <c r="G433" i="5"/>
  <c r="E435" i="5"/>
  <c r="G435" i="5"/>
  <c r="E437" i="5"/>
  <c r="G437" i="5"/>
  <c r="E439" i="5"/>
  <c r="G439" i="5"/>
  <c r="E441" i="5"/>
  <c r="G441" i="5"/>
  <c r="E443" i="5"/>
  <c r="G443" i="5"/>
  <c r="E445" i="5"/>
  <c r="G445" i="5"/>
  <c r="E447" i="5"/>
  <c r="G447" i="5"/>
  <c r="E449" i="5"/>
  <c r="G449" i="5"/>
  <c r="E451" i="5"/>
  <c r="G451" i="5"/>
  <c r="I939" i="5"/>
  <c r="E939" i="5"/>
  <c r="G939" i="5"/>
  <c r="I938" i="5"/>
  <c r="F938" i="5"/>
  <c r="N509" i="4"/>
  <c r="R509" i="4"/>
  <c r="F374" i="5"/>
  <c r="F376" i="5"/>
  <c r="F378" i="5"/>
  <c r="F380" i="5"/>
  <c r="F382" i="5"/>
  <c r="F384" i="5"/>
  <c r="F386" i="5"/>
  <c r="F388" i="5"/>
  <c r="F390" i="5"/>
  <c r="F392" i="5"/>
  <c r="F394" i="5"/>
  <c r="F396" i="5"/>
  <c r="F398" i="5"/>
  <c r="F400" i="5"/>
  <c r="F402" i="5"/>
  <c r="F404" i="5"/>
  <c r="F406" i="5"/>
  <c r="F408" i="5"/>
  <c r="F410" i="5"/>
  <c r="F412" i="5"/>
  <c r="F414" i="5"/>
  <c r="F416" i="5"/>
  <c r="F418" i="5"/>
  <c r="F420" i="5"/>
  <c r="F422" i="5"/>
  <c r="F424" i="5"/>
  <c r="F426" i="5"/>
  <c r="F428" i="5"/>
  <c r="F430" i="5"/>
  <c r="F432" i="5"/>
  <c r="F434" i="5"/>
  <c r="F436" i="5"/>
  <c r="F438" i="5"/>
  <c r="F440" i="5"/>
  <c r="F442" i="5"/>
  <c r="F444" i="5"/>
  <c r="F446" i="5"/>
  <c r="F448" i="5"/>
  <c r="F450" i="5"/>
  <c r="E16" i="5"/>
  <c r="H17" i="2"/>
  <c r="E374" i="5"/>
  <c r="E378" i="5"/>
  <c r="E382" i="5"/>
  <c r="E386" i="5"/>
  <c r="E390" i="5"/>
  <c r="E394" i="5"/>
  <c r="E398" i="5"/>
  <c r="E402" i="5"/>
  <c r="E406" i="5"/>
  <c r="E410" i="5"/>
  <c r="E414" i="5"/>
  <c r="E418" i="5"/>
  <c r="E422" i="5"/>
  <c r="E426" i="5"/>
  <c r="E430" i="5"/>
  <c r="E434" i="5"/>
  <c r="E438" i="5"/>
  <c r="E442" i="5"/>
  <c r="E446" i="5"/>
  <c r="E450" i="5"/>
  <c r="Q28" i="4"/>
  <c r="Q36" i="4"/>
  <c r="S46" i="4"/>
  <c r="S50" i="4"/>
  <c r="S54" i="4"/>
  <c r="S58" i="4"/>
  <c r="S39" i="4"/>
  <c r="U39" i="4"/>
  <c r="S43" i="4"/>
  <c r="U43" i="4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/>
  <c r="S365" i="4"/>
  <c r="S369" i="4"/>
  <c r="U369" i="4"/>
  <c r="S373" i="4"/>
  <c r="S377" i="4"/>
  <c r="U377" i="4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P947" i="4"/>
  <c r="S947" i="4"/>
  <c r="P971" i="4"/>
  <c r="Q6" i="4"/>
  <c r="N42" i="4"/>
  <c r="R42" i="4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E455" i="5"/>
  <c r="E457" i="5"/>
  <c r="E459" i="5"/>
  <c r="E461" i="5"/>
  <c r="E463" i="5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/>
  <c r="E109" i="5"/>
  <c r="H110" i="2"/>
  <c r="E110" i="5"/>
  <c r="H111" i="2"/>
  <c r="E111" i="5"/>
  <c r="H112" i="2"/>
  <c r="E112" i="5"/>
  <c r="H113" i="2"/>
  <c r="E113" i="5"/>
  <c r="H114" i="2"/>
  <c r="E114" i="5"/>
  <c r="H115" i="2"/>
  <c r="E115" i="5"/>
  <c r="H116" i="2"/>
  <c r="E116" i="5"/>
  <c r="H117" i="2"/>
  <c r="E117" i="5"/>
  <c r="H118" i="2"/>
  <c r="E118" i="5"/>
  <c r="H119" i="2"/>
  <c r="E119" i="5"/>
  <c r="H120" i="2"/>
  <c r="E120" i="5"/>
  <c r="H121" i="2"/>
  <c r="E121" i="5"/>
  <c r="H122" i="2"/>
  <c r="E122" i="5"/>
  <c r="H123" i="2"/>
  <c r="E123" i="5"/>
  <c r="H124" i="2"/>
  <c r="E124" i="5"/>
  <c r="H125" i="2"/>
  <c r="E125" i="5"/>
  <c r="H126" i="2"/>
  <c r="E126" i="5"/>
  <c r="H127" i="2"/>
  <c r="E127" i="5"/>
  <c r="H128" i="2"/>
  <c r="E128" i="5"/>
  <c r="H129" i="2"/>
  <c r="E129" i="5"/>
  <c r="H130" i="2"/>
  <c r="E130" i="5"/>
  <c r="H131" i="2"/>
  <c r="E131" i="5"/>
  <c r="H132" i="2"/>
  <c r="E132" i="5"/>
  <c r="H133" i="2"/>
  <c r="E133" i="5"/>
  <c r="H134" i="2"/>
  <c r="E134" i="5"/>
  <c r="H135" i="2"/>
  <c r="E135" i="5"/>
  <c r="H136" i="2"/>
  <c r="E136" i="5"/>
  <c r="H137" i="2"/>
  <c r="E137" i="5"/>
  <c r="H138" i="2"/>
  <c r="E138" i="5"/>
  <c r="H139" i="2"/>
  <c r="E139" i="5"/>
  <c r="H140" i="2"/>
  <c r="E140" i="5"/>
  <c r="H141" i="2"/>
  <c r="E141" i="5"/>
  <c r="H142" i="2"/>
  <c r="E142" i="5"/>
  <c r="H143" i="2"/>
  <c r="E143" i="5"/>
  <c r="H144" i="2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I16" i="5"/>
  <c r="G18" i="5"/>
  <c r="J19" i="2"/>
  <c r="F10" i="5"/>
  <c r="F19" i="5"/>
  <c r="I20" i="2"/>
  <c r="E376" i="5"/>
  <c r="E380" i="5"/>
  <c r="E384" i="5"/>
  <c r="E388" i="5"/>
  <c r="E392" i="5"/>
  <c r="E396" i="5"/>
  <c r="E400" i="5"/>
  <c r="E404" i="5"/>
  <c r="E408" i="5"/>
  <c r="E412" i="5"/>
  <c r="E416" i="5"/>
  <c r="E420" i="5"/>
  <c r="E424" i="5"/>
  <c r="E428" i="5"/>
  <c r="E432" i="5"/>
  <c r="E436" i="5"/>
  <c r="E440" i="5"/>
  <c r="E444" i="5"/>
  <c r="E448" i="5"/>
  <c r="E17" i="5"/>
  <c r="H18" i="2"/>
  <c r="F18" i="5"/>
  <c r="I19" i="2"/>
  <c r="I937" i="5"/>
  <c r="E937" i="5"/>
  <c r="G937" i="5"/>
  <c r="N5" i="4"/>
  <c r="R5" i="4"/>
  <c r="P5" i="4"/>
  <c r="F14" i="5"/>
  <c r="I15" i="2"/>
  <c r="G17" i="5"/>
  <c r="J18" i="2"/>
  <c r="F20" i="5"/>
  <c r="I21" i="2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H1000" i="2"/>
  <c r="E1000" i="5"/>
  <c r="E1001" i="5"/>
  <c r="N7" i="4"/>
  <c r="R7" i="4"/>
  <c r="P7" i="4"/>
  <c r="N9" i="4"/>
  <c r="R9" i="4"/>
  <c r="P9" i="4"/>
  <c r="N11" i="4"/>
  <c r="R11" i="4"/>
  <c r="P11" i="4"/>
  <c r="N13" i="4"/>
  <c r="R13" i="4"/>
  <c r="P13" i="4"/>
  <c r="N16" i="4"/>
  <c r="R16" i="4"/>
  <c r="P16" i="4"/>
  <c r="N501" i="4"/>
  <c r="R501" i="4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S520" i="4"/>
  <c r="S528" i="4"/>
  <c r="U528" i="4"/>
  <c r="S536" i="4"/>
  <c r="S544" i="4"/>
  <c r="S552" i="4"/>
  <c r="N98" i="4"/>
  <c r="R98" i="4"/>
  <c r="N210" i="4"/>
  <c r="R210" i="4"/>
  <c r="N218" i="4"/>
  <c r="R218" i="4"/>
  <c r="N226" i="4"/>
  <c r="R226" i="4"/>
  <c r="N208" i="4"/>
  <c r="R208" i="4"/>
  <c r="N216" i="4"/>
  <c r="R216" i="4"/>
  <c r="N224" i="4"/>
  <c r="R224" i="4"/>
  <c r="N232" i="4"/>
  <c r="R232" i="4"/>
  <c r="N342" i="4"/>
  <c r="R342" i="4"/>
  <c r="N350" i="4"/>
  <c r="R350" i="4"/>
  <c r="P6" i="4"/>
  <c r="N6" i="4"/>
  <c r="R6" i="4"/>
  <c r="N10" i="4"/>
  <c r="R10" i="4"/>
  <c r="N17" i="4"/>
  <c r="R17" i="4"/>
  <c r="S62" i="4"/>
  <c r="S149" i="4"/>
  <c r="U149" i="4"/>
  <c r="S153" i="4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/>
  <c r="N102" i="4"/>
  <c r="R102" i="4"/>
  <c r="N214" i="4"/>
  <c r="R214" i="4"/>
  <c r="N222" i="4"/>
  <c r="R222" i="4"/>
  <c r="N230" i="4"/>
  <c r="R230" i="4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/>
  <c r="N220" i="4"/>
  <c r="R220" i="4"/>
  <c r="N228" i="4"/>
  <c r="R228" i="4"/>
  <c r="N338" i="4"/>
  <c r="R338" i="4"/>
  <c r="N346" i="4"/>
  <c r="R346" i="4"/>
  <c r="N354" i="4"/>
  <c r="R354" i="4"/>
  <c r="Q16" i="4"/>
  <c r="R66" i="4"/>
  <c r="N8" i="4"/>
  <c r="N12" i="4"/>
  <c r="R12" i="4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R33" i="4"/>
  <c r="R48" i="4"/>
  <c r="S69" i="4"/>
  <c r="U69" i="4"/>
  <c r="T44" i="4"/>
  <c r="T52" i="4"/>
  <c r="T60" i="4"/>
  <c r="T105" i="4"/>
  <c r="S105" i="4"/>
  <c r="U105" i="4"/>
  <c r="S109" i="4"/>
  <c r="U109" i="4"/>
  <c r="S115" i="4"/>
  <c r="S119" i="4"/>
  <c r="S123" i="4"/>
  <c r="U123" i="4"/>
  <c r="S127" i="4"/>
  <c r="S131" i="4"/>
  <c r="S135" i="4"/>
  <c r="S139" i="4"/>
  <c r="S143" i="4"/>
  <c r="S147" i="4"/>
  <c r="R119" i="4"/>
  <c r="R127" i="4"/>
  <c r="R135" i="4"/>
  <c r="R143" i="4"/>
  <c r="R161" i="4"/>
  <c r="R169" i="4"/>
  <c r="U169" i="4"/>
  <c r="R177" i="4"/>
  <c r="R185" i="4"/>
  <c r="R193" i="4"/>
  <c r="R201" i="4"/>
  <c r="R209" i="4"/>
  <c r="R217" i="4"/>
  <c r="R225" i="4"/>
  <c r="R233" i="4"/>
  <c r="T237" i="4"/>
  <c r="T239" i="4"/>
  <c r="S237" i="4"/>
  <c r="U237" i="4"/>
  <c r="S241" i="4"/>
  <c r="U241" i="4"/>
  <c r="S245" i="4"/>
  <c r="V245" i="4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/>
  <c r="P18" i="4"/>
  <c r="N22" i="4"/>
  <c r="R22" i="4"/>
  <c r="P22" i="4"/>
  <c r="N26" i="4"/>
  <c r="R26" i="4"/>
  <c r="P26" i="4"/>
  <c r="N30" i="4"/>
  <c r="R30" i="4"/>
  <c r="P30" i="4"/>
  <c r="N34" i="4"/>
  <c r="R34" i="4"/>
  <c r="P34" i="4"/>
  <c r="N38" i="4"/>
  <c r="R38" i="4"/>
  <c r="P38" i="4"/>
  <c r="N47" i="4"/>
  <c r="R47" i="4"/>
  <c r="P47" i="4"/>
  <c r="N51" i="4"/>
  <c r="R51" i="4"/>
  <c r="P51" i="4"/>
  <c r="N55" i="4"/>
  <c r="R55" i="4"/>
  <c r="P55" i="4"/>
  <c r="N59" i="4"/>
  <c r="R59" i="4"/>
  <c r="P59" i="4"/>
  <c r="N63" i="4"/>
  <c r="R63" i="4"/>
  <c r="P63" i="4"/>
  <c r="N461" i="4"/>
  <c r="R461" i="4"/>
  <c r="P461" i="4"/>
  <c r="N465" i="4"/>
  <c r="R465" i="4"/>
  <c r="P465" i="4"/>
  <c r="N469" i="4"/>
  <c r="R469" i="4"/>
  <c r="P469" i="4"/>
  <c r="N473" i="4"/>
  <c r="R473" i="4"/>
  <c r="P473" i="4"/>
  <c r="N477" i="4"/>
  <c r="R477" i="4"/>
  <c r="P477" i="4"/>
  <c r="N481" i="4"/>
  <c r="R481" i="4"/>
  <c r="P481" i="4"/>
  <c r="N485" i="4"/>
  <c r="R485" i="4"/>
  <c r="P485" i="4"/>
  <c r="N489" i="4"/>
  <c r="R489" i="4"/>
  <c r="P489" i="4"/>
  <c r="N493" i="4"/>
  <c r="R493" i="4"/>
  <c r="P493" i="4"/>
  <c r="N497" i="4"/>
  <c r="R497" i="4"/>
  <c r="P497" i="4"/>
  <c r="N503" i="4"/>
  <c r="R503" i="4"/>
  <c r="P503" i="4"/>
  <c r="N507" i="4"/>
  <c r="R507" i="4"/>
  <c r="P507" i="4"/>
  <c r="N513" i="4"/>
  <c r="R513" i="4"/>
  <c r="P513" i="4"/>
  <c r="N383" i="4"/>
  <c r="R383" i="4"/>
  <c r="P383" i="4"/>
  <c r="N387" i="4"/>
  <c r="R387" i="4"/>
  <c r="P387" i="4"/>
  <c r="N391" i="4"/>
  <c r="R391" i="4"/>
  <c r="P391" i="4"/>
  <c r="N395" i="4"/>
  <c r="R395" i="4"/>
  <c r="P395" i="4"/>
  <c r="N399" i="4"/>
  <c r="R399" i="4"/>
  <c r="P399" i="4"/>
  <c r="N403" i="4"/>
  <c r="R403" i="4"/>
  <c r="P403" i="4"/>
  <c r="N407" i="4"/>
  <c r="R407" i="4"/>
  <c r="P407" i="4"/>
  <c r="N411" i="4"/>
  <c r="R411" i="4"/>
  <c r="P411" i="4"/>
  <c r="N415" i="4"/>
  <c r="R415" i="4"/>
  <c r="P415" i="4"/>
  <c r="N419" i="4"/>
  <c r="R419" i="4"/>
  <c r="P419" i="4"/>
  <c r="N423" i="4"/>
  <c r="R423" i="4"/>
  <c r="P423" i="4"/>
  <c r="N427" i="4"/>
  <c r="R427" i="4"/>
  <c r="P427" i="4"/>
  <c r="N431" i="4"/>
  <c r="R431" i="4"/>
  <c r="P431" i="4"/>
  <c r="N435" i="4"/>
  <c r="R435" i="4"/>
  <c r="P435" i="4"/>
  <c r="N439" i="4"/>
  <c r="R439" i="4"/>
  <c r="P439" i="4"/>
  <c r="N443" i="4"/>
  <c r="R443" i="4"/>
  <c r="P443" i="4"/>
  <c r="N447" i="4"/>
  <c r="R447" i="4"/>
  <c r="P447" i="4"/>
  <c r="N451" i="4"/>
  <c r="R451" i="4"/>
  <c r="P451" i="4"/>
  <c r="N455" i="4"/>
  <c r="R455" i="4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/>
  <c r="N561" i="4"/>
  <c r="R561" i="4"/>
  <c r="N565" i="4"/>
  <c r="R565" i="4"/>
  <c r="N569" i="4"/>
  <c r="R569" i="4"/>
  <c r="N573" i="4"/>
  <c r="R573" i="4"/>
  <c r="N577" i="4"/>
  <c r="R577" i="4"/>
  <c r="N581" i="4"/>
  <c r="R581" i="4"/>
  <c r="N585" i="4"/>
  <c r="R585" i="4"/>
  <c r="N589" i="4"/>
  <c r="R589" i="4"/>
  <c r="N593" i="4"/>
  <c r="R593" i="4"/>
  <c r="N597" i="4"/>
  <c r="R597" i="4"/>
  <c r="N601" i="4"/>
  <c r="R601" i="4"/>
  <c r="N605" i="4"/>
  <c r="R605" i="4"/>
  <c r="N609" i="4"/>
  <c r="R609" i="4"/>
  <c r="N613" i="4"/>
  <c r="R613" i="4"/>
  <c r="N617" i="4"/>
  <c r="R617" i="4"/>
  <c r="N621" i="4"/>
  <c r="R621" i="4"/>
  <c r="N625" i="4"/>
  <c r="R625" i="4"/>
  <c r="N629" i="4"/>
  <c r="R629" i="4"/>
  <c r="N633" i="4"/>
  <c r="R633" i="4"/>
  <c r="N637" i="4"/>
  <c r="R637" i="4"/>
  <c r="N641" i="4"/>
  <c r="R641" i="4"/>
  <c r="N645" i="4"/>
  <c r="R645" i="4"/>
  <c r="N649" i="4"/>
  <c r="R649" i="4"/>
  <c r="N653" i="4"/>
  <c r="R653" i="4"/>
  <c r="N657" i="4"/>
  <c r="R657" i="4"/>
  <c r="N661" i="4"/>
  <c r="R661" i="4"/>
  <c r="N665" i="4"/>
  <c r="R665" i="4"/>
  <c r="N669" i="4"/>
  <c r="R669" i="4"/>
  <c r="N673" i="4"/>
  <c r="R673" i="4"/>
  <c r="N677" i="4"/>
  <c r="R677" i="4"/>
  <c r="N681" i="4"/>
  <c r="R681" i="4"/>
  <c r="N685" i="4"/>
  <c r="R685" i="4"/>
  <c r="N689" i="4"/>
  <c r="R689" i="4"/>
  <c r="N693" i="4"/>
  <c r="R693" i="4"/>
  <c r="N697" i="4"/>
  <c r="R697" i="4"/>
  <c r="N701" i="4"/>
  <c r="R701" i="4"/>
  <c r="N705" i="4"/>
  <c r="R705" i="4"/>
  <c r="N709" i="4"/>
  <c r="R709" i="4"/>
  <c r="N713" i="4"/>
  <c r="R713" i="4"/>
  <c r="N717" i="4"/>
  <c r="R717" i="4"/>
  <c r="N721" i="4"/>
  <c r="R721" i="4"/>
  <c r="N725" i="4"/>
  <c r="R725" i="4"/>
  <c r="N729" i="4"/>
  <c r="R729" i="4"/>
  <c r="N733" i="4"/>
  <c r="R733" i="4"/>
  <c r="N737" i="4"/>
  <c r="R737" i="4"/>
  <c r="N741" i="4"/>
  <c r="R741" i="4"/>
  <c r="N745" i="4"/>
  <c r="R745" i="4"/>
  <c r="N749" i="4"/>
  <c r="R749" i="4"/>
  <c r="N753" i="4"/>
  <c r="R753" i="4"/>
  <c r="N757" i="4"/>
  <c r="R757" i="4"/>
  <c r="N761" i="4"/>
  <c r="R761" i="4"/>
  <c r="N765" i="4"/>
  <c r="R765" i="4"/>
  <c r="N769" i="4"/>
  <c r="R769" i="4"/>
  <c r="N773" i="4"/>
  <c r="R773" i="4"/>
  <c r="N777" i="4"/>
  <c r="R777" i="4"/>
  <c r="N781" i="4"/>
  <c r="R781" i="4"/>
  <c r="N785" i="4"/>
  <c r="R785" i="4"/>
  <c r="N789" i="4"/>
  <c r="R789" i="4"/>
  <c r="N793" i="4"/>
  <c r="R793" i="4"/>
  <c r="N797" i="4"/>
  <c r="R797" i="4"/>
  <c r="N801" i="4"/>
  <c r="R801" i="4"/>
  <c r="N805" i="4"/>
  <c r="R805" i="4"/>
  <c r="N809" i="4"/>
  <c r="R809" i="4"/>
  <c r="N813" i="4"/>
  <c r="R813" i="4"/>
  <c r="N817" i="4"/>
  <c r="R817" i="4"/>
  <c r="N821" i="4"/>
  <c r="R821" i="4"/>
  <c r="N825" i="4"/>
  <c r="R825" i="4"/>
  <c r="N829" i="4"/>
  <c r="R829" i="4"/>
  <c r="N833" i="4"/>
  <c r="R833" i="4"/>
  <c r="N837" i="4"/>
  <c r="R837" i="4"/>
  <c r="N841" i="4"/>
  <c r="R841" i="4"/>
  <c r="N845" i="4"/>
  <c r="R845" i="4"/>
  <c r="N849" i="4"/>
  <c r="R849" i="4"/>
  <c r="N853" i="4"/>
  <c r="R853" i="4"/>
  <c r="N857" i="4"/>
  <c r="R857" i="4"/>
  <c r="N861" i="4"/>
  <c r="R861" i="4"/>
  <c r="N865" i="4"/>
  <c r="R865" i="4"/>
  <c r="N869" i="4"/>
  <c r="R869" i="4"/>
  <c r="N873" i="4"/>
  <c r="R873" i="4"/>
  <c r="N877" i="4"/>
  <c r="R877" i="4"/>
  <c r="N881" i="4"/>
  <c r="R881" i="4"/>
  <c r="N885" i="4"/>
  <c r="R885" i="4"/>
  <c r="N889" i="4"/>
  <c r="R889" i="4"/>
  <c r="N893" i="4"/>
  <c r="R893" i="4"/>
  <c r="N897" i="4"/>
  <c r="R897" i="4"/>
  <c r="N901" i="4"/>
  <c r="R901" i="4"/>
  <c r="N905" i="4"/>
  <c r="R905" i="4"/>
  <c r="N909" i="4"/>
  <c r="R909" i="4"/>
  <c r="N913" i="4"/>
  <c r="R913" i="4"/>
  <c r="N917" i="4"/>
  <c r="R917" i="4"/>
  <c r="N921" i="4"/>
  <c r="R921" i="4"/>
  <c r="R15" i="4"/>
  <c r="N70" i="4"/>
  <c r="R70" i="4"/>
  <c r="N74" i="4"/>
  <c r="R74" i="4"/>
  <c r="N78" i="4"/>
  <c r="R78" i="4"/>
  <c r="N82" i="4"/>
  <c r="R82" i="4"/>
  <c r="N86" i="4"/>
  <c r="R86" i="4"/>
  <c r="N90" i="4"/>
  <c r="R90" i="4"/>
  <c r="P92" i="4"/>
  <c r="P96" i="4"/>
  <c r="P100" i="4"/>
  <c r="P104" i="4"/>
  <c r="N114" i="4"/>
  <c r="R114" i="4"/>
  <c r="N118" i="4"/>
  <c r="R118" i="4"/>
  <c r="N122" i="4"/>
  <c r="R122" i="4"/>
  <c r="N126" i="4"/>
  <c r="R126" i="4"/>
  <c r="N130" i="4"/>
  <c r="R130" i="4"/>
  <c r="N134" i="4"/>
  <c r="R134" i="4"/>
  <c r="N138" i="4"/>
  <c r="R138" i="4"/>
  <c r="N142" i="4"/>
  <c r="R142" i="4"/>
  <c r="N146" i="4"/>
  <c r="R146" i="4"/>
  <c r="N158" i="4"/>
  <c r="R158" i="4"/>
  <c r="N162" i="4"/>
  <c r="R162" i="4"/>
  <c r="N166" i="4"/>
  <c r="R166" i="4"/>
  <c r="N170" i="4"/>
  <c r="R170" i="4"/>
  <c r="N174" i="4"/>
  <c r="R174" i="4"/>
  <c r="N178" i="4"/>
  <c r="R178" i="4"/>
  <c r="N182" i="4"/>
  <c r="R182" i="4"/>
  <c r="N186" i="4"/>
  <c r="R186" i="4"/>
  <c r="N190" i="4"/>
  <c r="R190" i="4"/>
  <c r="N194" i="4"/>
  <c r="R194" i="4"/>
  <c r="N198" i="4"/>
  <c r="R198" i="4"/>
  <c r="N202" i="4"/>
  <c r="R202" i="4"/>
  <c r="N206" i="4"/>
  <c r="R206" i="4"/>
  <c r="N248" i="4"/>
  <c r="R248" i="4"/>
  <c r="N252" i="4"/>
  <c r="R252" i="4"/>
  <c r="N256" i="4"/>
  <c r="R256" i="4"/>
  <c r="N260" i="4"/>
  <c r="R260" i="4"/>
  <c r="N264" i="4"/>
  <c r="R264" i="4"/>
  <c r="N268" i="4"/>
  <c r="R268" i="4"/>
  <c r="N272" i="4"/>
  <c r="R272" i="4"/>
  <c r="N276" i="4"/>
  <c r="R276" i="4"/>
  <c r="N280" i="4"/>
  <c r="R280" i="4"/>
  <c r="N284" i="4"/>
  <c r="R284" i="4"/>
  <c r="N288" i="4"/>
  <c r="R288" i="4"/>
  <c r="N292" i="4"/>
  <c r="R292" i="4"/>
  <c r="N296" i="4"/>
  <c r="R296" i="4"/>
  <c r="N300" i="4"/>
  <c r="R300" i="4"/>
  <c r="N304" i="4"/>
  <c r="R304" i="4"/>
  <c r="N308" i="4"/>
  <c r="R308" i="4"/>
  <c r="N312" i="4"/>
  <c r="R312" i="4"/>
  <c r="N316" i="4"/>
  <c r="R316" i="4"/>
  <c r="N320" i="4"/>
  <c r="R320" i="4"/>
  <c r="N324" i="4"/>
  <c r="R324" i="4"/>
  <c r="N328" i="4"/>
  <c r="R328" i="4"/>
  <c r="N332" i="4"/>
  <c r="R332" i="4"/>
  <c r="P336" i="4"/>
  <c r="P340" i="4"/>
  <c r="P344" i="4"/>
  <c r="P348" i="4"/>
  <c r="P352" i="4"/>
  <c r="P356" i="4"/>
  <c r="N24" i="4"/>
  <c r="R24" i="4"/>
  <c r="P24" i="4"/>
  <c r="N28" i="4"/>
  <c r="R28" i="4"/>
  <c r="P28" i="4"/>
  <c r="N32" i="4"/>
  <c r="R32" i="4"/>
  <c r="P32" i="4"/>
  <c r="N36" i="4"/>
  <c r="R36" i="4"/>
  <c r="P36" i="4"/>
  <c r="N40" i="4"/>
  <c r="R40" i="4"/>
  <c r="P40" i="4"/>
  <c r="N45" i="4"/>
  <c r="R45" i="4"/>
  <c r="P45" i="4"/>
  <c r="N49" i="4"/>
  <c r="R49" i="4"/>
  <c r="P49" i="4"/>
  <c r="N53" i="4"/>
  <c r="R53" i="4"/>
  <c r="P53" i="4"/>
  <c r="N57" i="4"/>
  <c r="R57" i="4"/>
  <c r="P57" i="4"/>
  <c r="N61" i="4"/>
  <c r="R61" i="4"/>
  <c r="P61" i="4"/>
  <c r="N68" i="4"/>
  <c r="R68" i="4"/>
  <c r="P68" i="4"/>
  <c r="N459" i="4"/>
  <c r="R459" i="4"/>
  <c r="P459" i="4"/>
  <c r="N463" i="4"/>
  <c r="R463" i="4"/>
  <c r="P463" i="4"/>
  <c r="N467" i="4"/>
  <c r="R467" i="4"/>
  <c r="P467" i="4"/>
  <c r="N471" i="4"/>
  <c r="R471" i="4"/>
  <c r="P471" i="4"/>
  <c r="N475" i="4"/>
  <c r="R475" i="4"/>
  <c r="P475" i="4"/>
  <c r="N479" i="4"/>
  <c r="R479" i="4"/>
  <c r="P479" i="4"/>
  <c r="N483" i="4"/>
  <c r="R483" i="4"/>
  <c r="P483" i="4"/>
  <c r="N487" i="4"/>
  <c r="R487" i="4"/>
  <c r="P487" i="4"/>
  <c r="N491" i="4"/>
  <c r="R491" i="4"/>
  <c r="P491" i="4"/>
  <c r="N495" i="4"/>
  <c r="R495" i="4"/>
  <c r="P495" i="4"/>
  <c r="N499" i="4"/>
  <c r="R499" i="4"/>
  <c r="P499" i="4"/>
  <c r="N505" i="4"/>
  <c r="R505" i="4"/>
  <c r="P505" i="4"/>
  <c r="N511" i="4"/>
  <c r="R511" i="4"/>
  <c r="P511" i="4"/>
  <c r="N381" i="4"/>
  <c r="R381" i="4"/>
  <c r="P381" i="4"/>
  <c r="N385" i="4"/>
  <c r="R385" i="4"/>
  <c r="P385" i="4"/>
  <c r="N389" i="4"/>
  <c r="R389" i="4"/>
  <c r="P389" i="4"/>
  <c r="N393" i="4"/>
  <c r="R393" i="4"/>
  <c r="P393" i="4"/>
  <c r="N397" i="4"/>
  <c r="R397" i="4"/>
  <c r="P397" i="4"/>
  <c r="N401" i="4"/>
  <c r="R401" i="4"/>
  <c r="P401" i="4"/>
  <c r="N405" i="4"/>
  <c r="R405" i="4"/>
  <c r="P405" i="4"/>
  <c r="N409" i="4"/>
  <c r="R409" i="4"/>
  <c r="P409" i="4"/>
  <c r="N413" i="4"/>
  <c r="R413" i="4"/>
  <c r="P413" i="4"/>
  <c r="N417" i="4"/>
  <c r="R417" i="4"/>
  <c r="P417" i="4"/>
  <c r="N421" i="4"/>
  <c r="R421" i="4"/>
  <c r="P421" i="4"/>
  <c r="N425" i="4"/>
  <c r="R425" i="4"/>
  <c r="P425" i="4"/>
  <c r="N429" i="4"/>
  <c r="R429" i="4"/>
  <c r="P429" i="4"/>
  <c r="N433" i="4"/>
  <c r="R433" i="4"/>
  <c r="P433" i="4"/>
  <c r="N437" i="4"/>
  <c r="R437" i="4"/>
  <c r="P437" i="4"/>
  <c r="N441" i="4"/>
  <c r="R441" i="4"/>
  <c r="P441" i="4"/>
  <c r="N445" i="4"/>
  <c r="R445" i="4"/>
  <c r="P445" i="4"/>
  <c r="N449" i="4"/>
  <c r="R449" i="4"/>
  <c r="P449" i="4"/>
  <c r="N453" i="4"/>
  <c r="R453" i="4"/>
  <c r="P453" i="4"/>
  <c r="N457" i="4"/>
  <c r="R457" i="4"/>
  <c r="P457" i="4"/>
  <c r="N922" i="4"/>
  <c r="R922" i="4"/>
  <c r="P922" i="4"/>
  <c r="T381" i="4"/>
  <c r="S382" i="4"/>
  <c r="S386" i="4"/>
  <c r="S390" i="4"/>
  <c r="S394" i="4"/>
  <c r="U394" i="4"/>
  <c r="S398" i="4"/>
  <c r="S402" i="4"/>
  <c r="S406" i="4"/>
  <c r="S410" i="4"/>
  <c r="S414" i="4"/>
  <c r="S418" i="4"/>
  <c r="S422" i="4"/>
  <c r="S426" i="4"/>
  <c r="S430" i="4"/>
  <c r="S434" i="4"/>
  <c r="S438" i="4"/>
  <c r="S442" i="4"/>
  <c r="S446" i="4"/>
  <c r="S450" i="4"/>
  <c r="S454" i="4"/>
  <c r="S458" i="4"/>
  <c r="S462" i="4"/>
  <c r="S466" i="4"/>
  <c r="S470" i="4"/>
  <c r="S474" i="4"/>
  <c r="S478" i="4"/>
  <c r="S482" i="4"/>
  <c r="S486" i="4"/>
  <c r="S490" i="4"/>
  <c r="S494" i="4"/>
  <c r="S498" i="4"/>
  <c r="S502" i="4"/>
  <c r="S506" i="4"/>
  <c r="S510" i="4"/>
  <c r="R382" i="4"/>
  <c r="R390" i="4"/>
  <c r="R398" i="4"/>
  <c r="R406" i="4"/>
  <c r="R414" i="4"/>
  <c r="R422" i="4"/>
  <c r="R430" i="4"/>
  <c r="R438" i="4"/>
  <c r="R446" i="4"/>
  <c r="R454" i="4"/>
  <c r="R462" i="4"/>
  <c r="R470" i="4"/>
  <c r="R478" i="4"/>
  <c r="R486" i="4"/>
  <c r="R494" i="4"/>
  <c r="R502" i="4"/>
  <c r="R510" i="4"/>
  <c r="S522" i="4"/>
  <c r="S530" i="4"/>
  <c r="S538" i="4"/>
  <c r="S546" i="4"/>
  <c r="S554" i="4"/>
  <c r="U554" i="4"/>
  <c r="S925" i="4"/>
  <c r="U925" i="4"/>
  <c r="S929" i="4"/>
  <c r="S933" i="4"/>
  <c r="U933" i="4"/>
  <c r="S937" i="4"/>
  <c r="S945" i="4"/>
  <c r="S949" i="4"/>
  <c r="U949" i="4"/>
  <c r="S953" i="4"/>
  <c r="U953" i="4"/>
  <c r="S957" i="4"/>
  <c r="U957" i="4"/>
  <c r="S965" i="4"/>
  <c r="S969" i="4"/>
  <c r="S15" i="4"/>
  <c r="P70" i="4"/>
  <c r="P72" i="4"/>
  <c r="P74" i="4"/>
  <c r="P76" i="4"/>
  <c r="P78" i="4"/>
  <c r="P80" i="4"/>
  <c r="P82" i="4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P98" i="4"/>
  <c r="P102" i="4"/>
  <c r="R14" i="4"/>
  <c r="N72" i="4"/>
  <c r="R72" i="4"/>
  <c r="N76" i="4"/>
  <c r="R76" i="4"/>
  <c r="N80" i="4"/>
  <c r="R80" i="4"/>
  <c r="N84" i="4"/>
  <c r="R84" i="4"/>
  <c r="N88" i="4"/>
  <c r="R88" i="4"/>
  <c r="N92" i="4"/>
  <c r="R92" i="4"/>
  <c r="N96" i="4"/>
  <c r="R96" i="4"/>
  <c r="N100" i="4"/>
  <c r="R100" i="4"/>
  <c r="P210" i="4"/>
  <c r="P214" i="4"/>
  <c r="P218" i="4"/>
  <c r="P222" i="4"/>
  <c r="P226" i="4"/>
  <c r="P230" i="4"/>
  <c r="N112" i="4"/>
  <c r="R112" i="4"/>
  <c r="N116" i="4"/>
  <c r="R116" i="4"/>
  <c r="N120" i="4"/>
  <c r="R120" i="4"/>
  <c r="N124" i="4"/>
  <c r="R124" i="4"/>
  <c r="N128" i="4"/>
  <c r="R128" i="4"/>
  <c r="N132" i="4"/>
  <c r="R132" i="4"/>
  <c r="N136" i="4"/>
  <c r="R136" i="4"/>
  <c r="N140" i="4"/>
  <c r="R140" i="4"/>
  <c r="N144" i="4"/>
  <c r="R144" i="4"/>
  <c r="N156" i="4"/>
  <c r="R156" i="4"/>
  <c r="N160" i="4"/>
  <c r="R160" i="4"/>
  <c r="N164" i="4"/>
  <c r="R164" i="4"/>
  <c r="N168" i="4"/>
  <c r="R168" i="4"/>
  <c r="N172" i="4"/>
  <c r="R172" i="4"/>
  <c r="N176" i="4"/>
  <c r="R176" i="4"/>
  <c r="N180" i="4"/>
  <c r="R180" i="4"/>
  <c r="N184" i="4"/>
  <c r="R184" i="4"/>
  <c r="N188" i="4"/>
  <c r="R188" i="4"/>
  <c r="N192" i="4"/>
  <c r="R192" i="4"/>
  <c r="N196" i="4"/>
  <c r="R196" i="4"/>
  <c r="N200" i="4"/>
  <c r="R200" i="4"/>
  <c r="N204" i="4"/>
  <c r="R204" i="4"/>
  <c r="P248" i="4"/>
  <c r="P252" i="4"/>
  <c r="P256" i="4"/>
  <c r="P260" i="4"/>
  <c r="P264" i="4"/>
  <c r="P268" i="4"/>
  <c r="P272" i="4"/>
  <c r="P276" i="4"/>
  <c r="P280" i="4"/>
  <c r="P284" i="4"/>
  <c r="P288" i="4"/>
  <c r="P292" i="4"/>
  <c r="P296" i="4"/>
  <c r="P300" i="4"/>
  <c r="P304" i="4"/>
  <c r="P308" i="4"/>
  <c r="P312" i="4"/>
  <c r="P316" i="4"/>
  <c r="P320" i="4"/>
  <c r="P324" i="4"/>
  <c r="P328" i="4"/>
  <c r="P332" i="4"/>
  <c r="P208" i="4"/>
  <c r="P212" i="4"/>
  <c r="P216" i="4"/>
  <c r="P220" i="4"/>
  <c r="P224" i="4"/>
  <c r="P228" i="4"/>
  <c r="P232" i="4"/>
  <c r="Q556" i="4"/>
  <c r="P338" i="4"/>
  <c r="P342" i="4"/>
  <c r="P346" i="4"/>
  <c r="P350" i="4"/>
  <c r="P354" i="4"/>
  <c r="N250" i="4"/>
  <c r="R250" i="4"/>
  <c r="N254" i="4"/>
  <c r="R254" i="4"/>
  <c r="N258" i="4"/>
  <c r="R258" i="4"/>
  <c r="N262" i="4"/>
  <c r="R262" i="4"/>
  <c r="N266" i="4"/>
  <c r="R266" i="4"/>
  <c r="N270" i="4"/>
  <c r="R270" i="4"/>
  <c r="N274" i="4"/>
  <c r="R274" i="4"/>
  <c r="N278" i="4"/>
  <c r="R278" i="4"/>
  <c r="N282" i="4"/>
  <c r="R282" i="4"/>
  <c r="N286" i="4"/>
  <c r="R286" i="4"/>
  <c r="N290" i="4"/>
  <c r="R290" i="4"/>
  <c r="N294" i="4"/>
  <c r="R294" i="4"/>
  <c r="N298" i="4"/>
  <c r="R298" i="4"/>
  <c r="N302" i="4"/>
  <c r="R302" i="4"/>
  <c r="N306" i="4"/>
  <c r="R306" i="4"/>
  <c r="N310" i="4"/>
  <c r="R310" i="4"/>
  <c r="N314" i="4"/>
  <c r="R314" i="4"/>
  <c r="N318" i="4"/>
  <c r="R318" i="4"/>
  <c r="N322" i="4"/>
  <c r="R322" i="4"/>
  <c r="N326" i="4"/>
  <c r="R326" i="4"/>
  <c r="N330" i="4"/>
  <c r="R330" i="4"/>
  <c r="N334" i="4"/>
  <c r="R334" i="4"/>
  <c r="N336" i="4"/>
  <c r="R336" i="4"/>
  <c r="N340" i="4"/>
  <c r="R340" i="4"/>
  <c r="N344" i="4"/>
  <c r="R344" i="4"/>
  <c r="N348" i="4"/>
  <c r="R348" i="4"/>
  <c r="N352" i="4"/>
  <c r="R352" i="4"/>
  <c r="N356" i="4"/>
  <c r="R356" i="4"/>
  <c r="Q20" i="4"/>
  <c r="N20" i="4"/>
  <c r="R20" i="4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Q380" i="4"/>
  <c r="N380" i="4"/>
  <c r="R380" i="4"/>
  <c r="P380" i="4"/>
  <c r="T384" i="4"/>
  <c r="R384" i="4"/>
  <c r="T404" i="4"/>
  <c r="R404" i="4"/>
  <c r="T408" i="4"/>
  <c r="R408" i="4"/>
  <c r="T416" i="4"/>
  <c r="R416" i="4"/>
  <c r="T420" i="4"/>
  <c r="R420" i="4"/>
  <c r="T428" i="4"/>
  <c r="R428" i="4"/>
  <c r="T432" i="4"/>
  <c r="R432" i="4"/>
  <c r="T436" i="4"/>
  <c r="R436" i="4"/>
  <c r="T440" i="4"/>
  <c r="R440" i="4"/>
  <c r="T444" i="4"/>
  <c r="R444" i="4"/>
  <c r="T448" i="4"/>
  <c r="R448" i="4"/>
  <c r="T452" i="4"/>
  <c r="R452" i="4"/>
  <c r="T456" i="4"/>
  <c r="R456" i="4"/>
  <c r="T460" i="4"/>
  <c r="R460" i="4"/>
  <c r="T464" i="4"/>
  <c r="R464" i="4"/>
  <c r="T468" i="4"/>
  <c r="R468" i="4"/>
  <c r="T472" i="4"/>
  <c r="R472" i="4"/>
  <c r="T480" i="4"/>
  <c r="R480" i="4"/>
  <c r="T488" i="4"/>
  <c r="R488" i="4"/>
  <c r="T496" i="4"/>
  <c r="R496" i="4"/>
  <c r="T500" i="4"/>
  <c r="R500" i="4"/>
  <c r="T504" i="4"/>
  <c r="R504" i="4"/>
  <c r="T508" i="4"/>
  <c r="R508" i="4"/>
  <c r="Q519" i="4"/>
  <c r="N519" i="4"/>
  <c r="R519" i="4"/>
  <c r="P519" i="4"/>
  <c r="Q551" i="4"/>
  <c r="N551" i="4"/>
  <c r="R551" i="4"/>
  <c r="P551" i="4"/>
  <c r="P563" i="4"/>
  <c r="P571" i="4"/>
  <c r="P579" i="4"/>
  <c r="P587" i="4"/>
  <c r="P595" i="4"/>
  <c r="P603" i="4"/>
  <c r="P611" i="4"/>
  <c r="P619" i="4"/>
  <c r="P627" i="4"/>
  <c r="P635" i="4"/>
  <c r="P647" i="4"/>
  <c r="Q154" i="4"/>
  <c r="N154" i="4"/>
  <c r="R154" i="4"/>
  <c r="P154" i="4"/>
  <c r="Q240" i="4"/>
  <c r="N240" i="4"/>
  <c r="R240" i="4"/>
  <c r="P240" i="4"/>
  <c r="Q360" i="4"/>
  <c r="N360" i="4"/>
  <c r="R360" i="4"/>
  <c r="P360" i="4"/>
  <c r="Q368" i="4"/>
  <c r="N368" i="4"/>
  <c r="R368" i="4"/>
  <c r="P368" i="4"/>
  <c r="Q376" i="4"/>
  <c r="N376" i="4"/>
  <c r="R376" i="4"/>
  <c r="P376" i="4"/>
  <c r="Q527" i="4"/>
  <c r="N527" i="4"/>
  <c r="R527" i="4"/>
  <c r="P527" i="4"/>
  <c r="Q543" i="4"/>
  <c r="N543" i="4"/>
  <c r="R543" i="4"/>
  <c r="P543" i="4"/>
  <c r="Q928" i="4"/>
  <c r="N928" i="4"/>
  <c r="R928" i="4"/>
  <c r="P928" i="4"/>
  <c r="Q936" i="4"/>
  <c r="N936" i="4"/>
  <c r="R936" i="4"/>
  <c r="P936" i="4"/>
  <c r="Q944" i="4"/>
  <c r="N944" i="4"/>
  <c r="R944" i="4"/>
  <c r="P944" i="4"/>
  <c r="Q952" i="4"/>
  <c r="N952" i="4"/>
  <c r="R952" i="4"/>
  <c r="P952" i="4"/>
  <c r="Q960" i="4"/>
  <c r="N960" i="4"/>
  <c r="R960" i="4"/>
  <c r="P960" i="4"/>
  <c r="Q968" i="4"/>
  <c r="N968" i="4"/>
  <c r="R968" i="4"/>
  <c r="P968" i="4"/>
  <c r="Q517" i="4"/>
  <c r="N517" i="4"/>
  <c r="R517" i="4"/>
  <c r="P517" i="4"/>
  <c r="Q533" i="4"/>
  <c r="N533" i="4"/>
  <c r="R533" i="4"/>
  <c r="P533" i="4"/>
  <c r="Q549" i="4"/>
  <c r="N549" i="4"/>
  <c r="R549" i="4"/>
  <c r="P549" i="4"/>
  <c r="Q558" i="4"/>
  <c r="N558" i="4"/>
  <c r="R558" i="4"/>
  <c r="P558" i="4"/>
  <c r="Q560" i="4"/>
  <c r="N560" i="4"/>
  <c r="R560" i="4"/>
  <c r="P560" i="4"/>
  <c r="Q562" i="4"/>
  <c r="N562" i="4"/>
  <c r="R562" i="4"/>
  <c r="P562" i="4"/>
  <c r="Q564" i="4"/>
  <c r="N564" i="4"/>
  <c r="R564" i="4"/>
  <c r="P564" i="4"/>
  <c r="Q566" i="4"/>
  <c r="N566" i="4"/>
  <c r="R566" i="4"/>
  <c r="P566" i="4"/>
  <c r="Q568" i="4"/>
  <c r="N568" i="4"/>
  <c r="R568" i="4"/>
  <c r="P568" i="4"/>
  <c r="Q570" i="4"/>
  <c r="N570" i="4"/>
  <c r="R570" i="4"/>
  <c r="P570" i="4"/>
  <c r="Q572" i="4"/>
  <c r="N572" i="4"/>
  <c r="R572" i="4"/>
  <c r="P572" i="4"/>
  <c r="Q574" i="4"/>
  <c r="N574" i="4"/>
  <c r="R574" i="4"/>
  <c r="P574" i="4"/>
  <c r="Q576" i="4"/>
  <c r="N576" i="4"/>
  <c r="R576" i="4"/>
  <c r="P576" i="4"/>
  <c r="Q578" i="4"/>
  <c r="N578" i="4"/>
  <c r="R578" i="4"/>
  <c r="P578" i="4"/>
  <c r="Q580" i="4"/>
  <c r="N580" i="4"/>
  <c r="R580" i="4"/>
  <c r="P580" i="4"/>
  <c r="Q582" i="4"/>
  <c r="N582" i="4"/>
  <c r="R582" i="4"/>
  <c r="P582" i="4"/>
  <c r="Q584" i="4"/>
  <c r="N584" i="4"/>
  <c r="R584" i="4"/>
  <c r="P584" i="4"/>
  <c r="Q586" i="4"/>
  <c r="N586" i="4"/>
  <c r="R586" i="4"/>
  <c r="P586" i="4"/>
  <c r="Q588" i="4"/>
  <c r="N588" i="4"/>
  <c r="R588" i="4"/>
  <c r="P588" i="4"/>
  <c r="Q590" i="4"/>
  <c r="N590" i="4"/>
  <c r="R590" i="4"/>
  <c r="P590" i="4"/>
  <c r="Q592" i="4"/>
  <c r="N592" i="4"/>
  <c r="R592" i="4"/>
  <c r="P592" i="4"/>
  <c r="Q594" i="4"/>
  <c r="N594" i="4"/>
  <c r="R594" i="4"/>
  <c r="P594" i="4"/>
  <c r="Q596" i="4"/>
  <c r="N596" i="4"/>
  <c r="R596" i="4"/>
  <c r="P596" i="4"/>
  <c r="Q598" i="4"/>
  <c r="N598" i="4"/>
  <c r="R598" i="4"/>
  <c r="P598" i="4"/>
  <c r="Q600" i="4"/>
  <c r="N600" i="4"/>
  <c r="R600" i="4"/>
  <c r="P600" i="4"/>
  <c r="Q602" i="4"/>
  <c r="N602" i="4"/>
  <c r="R602" i="4"/>
  <c r="P602" i="4"/>
  <c r="Q604" i="4"/>
  <c r="N604" i="4"/>
  <c r="R604" i="4"/>
  <c r="P604" i="4"/>
  <c r="Q606" i="4"/>
  <c r="N606" i="4"/>
  <c r="R606" i="4"/>
  <c r="P606" i="4"/>
  <c r="Q608" i="4"/>
  <c r="N608" i="4"/>
  <c r="R608" i="4"/>
  <c r="P608" i="4"/>
  <c r="Q610" i="4"/>
  <c r="N610" i="4"/>
  <c r="R610" i="4"/>
  <c r="P610" i="4"/>
  <c r="Q612" i="4"/>
  <c r="N612" i="4"/>
  <c r="R612" i="4"/>
  <c r="P612" i="4"/>
  <c r="Q614" i="4"/>
  <c r="N614" i="4"/>
  <c r="R614" i="4"/>
  <c r="P614" i="4"/>
  <c r="Q616" i="4"/>
  <c r="N616" i="4"/>
  <c r="R616" i="4"/>
  <c r="P616" i="4"/>
  <c r="Q618" i="4"/>
  <c r="N618" i="4"/>
  <c r="R618" i="4"/>
  <c r="P618" i="4"/>
  <c r="Q620" i="4"/>
  <c r="N620" i="4"/>
  <c r="R620" i="4"/>
  <c r="P620" i="4"/>
  <c r="Q622" i="4"/>
  <c r="N622" i="4"/>
  <c r="R622" i="4"/>
  <c r="P622" i="4"/>
  <c r="Q624" i="4"/>
  <c r="N624" i="4"/>
  <c r="R624" i="4"/>
  <c r="P624" i="4"/>
  <c r="Q626" i="4"/>
  <c r="N626" i="4"/>
  <c r="R626" i="4"/>
  <c r="P626" i="4"/>
  <c r="Q628" i="4"/>
  <c r="N628" i="4"/>
  <c r="R628" i="4"/>
  <c r="P628" i="4"/>
  <c r="Q630" i="4"/>
  <c r="N630" i="4"/>
  <c r="R630" i="4"/>
  <c r="P630" i="4"/>
  <c r="Q632" i="4"/>
  <c r="N632" i="4"/>
  <c r="R632" i="4"/>
  <c r="P632" i="4"/>
  <c r="Q634" i="4"/>
  <c r="N634" i="4"/>
  <c r="R634" i="4"/>
  <c r="P634" i="4"/>
  <c r="Q636" i="4"/>
  <c r="N636" i="4"/>
  <c r="R636" i="4"/>
  <c r="P636" i="4"/>
  <c r="Q638" i="4"/>
  <c r="N638" i="4"/>
  <c r="R638" i="4"/>
  <c r="P638" i="4"/>
  <c r="Q640" i="4"/>
  <c r="N640" i="4"/>
  <c r="R640" i="4"/>
  <c r="P640" i="4"/>
  <c r="Q642" i="4"/>
  <c r="N642" i="4"/>
  <c r="R642" i="4"/>
  <c r="P642" i="4"/>
  <c r="Q644" i="4"/>
  <c r="N644" i="4"/>
  <c r="R644" i="4"/>
  <c r="P644" i="4"/>
  <c r="Q646" i="4"/>
  <c r="N646" i="4"/>
  <c r="R646" i="4"/>
  <c r="P646" i="4"/>
  <c r="Q648" i="4"/>
  <c r="N648" i="4"/>
  <c r="R648" i="4"/>
  <c r="P648" i="4"/>
  <c r="Q650" i="4"/>
  <c r="N650" i="4"/>
  <c r="R650" i="4"/>
  <c r="P650" i="4"/>
  <c r="Q652" i="4"/>
  <c r="N652" i="4"/>
  <c r="R652" i="4"/>
  <c r="P652" i="4"/>
  <c r="Q654" i="4"/>
  <c r="N654" i="4"/>
  <c r="R654" i="4"/>
  <c r="P654" i="4"/>
  <c r="Q656" i="4"/>
  <c r="N656" i="4"/>
  <c r="R656" i="4"/>
  <c r="P656" i="4"/>
  <c r="Q658" i="4"/>
  <c r="N658" i="4"/>
  <c r="R658" i="4"/>
  <c r="P658" i="4"/>
  <c r="Q660" i="4"/>
  <c r="N660" i="4"/>
  <c r="R660" i="4"/>
  <c r="P660" i="4"/>
  <c r="Q662" i="4"/>
  <c r="N662" i="4"/>
  <c r="R662" i="4"/>
  <c r="P662" i="4"/>
  <c r="Q664" i="4"/>
  <c r="N664" i="4"/>
  <c r="R664" i="4"/>
  <c r="P664" i="4"/>
  <c r="Q666" i="4"/>
  <c r="N666" i="4"/>
  <c r="R666" i="4"/>
  <c r="P666" i="4"/>
  <c r="Q668" i="4"/>
  <c r="N668" i="4"/>
  <c r="R668" i="4"/>
  <c r="P668" i="4"/>
  <c r="Q670" i="4"/>
  <c r="N670" i="4"/>
  <c r="R670" i="4"/>
  <c r="P670" i="4"/>
  <c r="Q672" i="4"/>
  <c r="N672" i="4"/>
  <c r="R672" i="4"/>
  <c r="P672" i="4"/>
  <c r="Q674" i="4"/>
  <c r="N674" i="4"/>
  <c r="R674" i="4"/>
  <c r="P674" i="4"/>
  <c r="Q676" i="4"/>
  <c r="N676" i="4"/>
  <c r="R676" i="4"/>
  <c r="P676" i="4"/>
  <c r="Q678" i="4"/>
  <c r="N678" i="4"/>
  <c r="R678" i="4"/>
  <c r="P678" i="4"/>
  <c r="Q680" i="4"/>
  <c r="N680" i="4"/>
  <c r="R680" i="4"/>
  <c r="P680" i="4"/>
  <c r="Q682" i="4"/>
  <c r="N682" i="4"/>
  <c r="R682" i="4"/>
  <c r="P682" i="4"/>
  <c r="Q684" i="4"/>
  <c r="N684" i="4"/>
  <c r="R684" i="4"/>
  <c r="P684" i="4"/>
  <c r="Q686" i="4"/>
  <c r="N686" i="4"/>
  <c r="R686" i="4"/>
  <c r="P686" i="4"/>
  <c r="Q688" i="4"/>
  <c r="N688" i="4"/>
  <c r="R688" i="4"/>
  <c r="P688" i="4"/>
  <c r="Q690" i="4"/>
  <c r="N690" i="4"/>
  <c r="R690" i="4"/>
  <c r="P690" i="4"/>
  <c r="Q692" i="4"/>
  <c r="N692" i="4"/>
  <c r="R692" i="4"/>
  <c r="P692" i="4"/>
  <c r="Q694" i="4"/>
  <c r="N694" i="4"/>
  <c r="R694" i="4"/>
  <c r="P694" i="4"/>
  <c r="Q696" i="4"/>
  <c r="N696" i="4"/>
  <c r="R696" i="4"/>
  <c r="P696" i="4"/>
  <c r="Q698" i="4"/>
  <c r="N698" i="4"/>
  <c r="R698" i="4"/>
  <c r="P698" i="4"/>
  <c r="Q700" i="4"/>
  <c r="N700" i="4"/>
  <c r="R700" i="4"/>
  <c r="P700" i="4"/>
  <c r="Q702" i="4"/>
  <c r="N702" i="4"/>
  <c r="R702" i="4"/>
  <c r="P702" i="4"/>
  <c r="Q704" i="4"/>
  <c r="N704" i="4"/>
  <c r="R704" i="4"/>
  <c r="P704" i="4"/>
  <c r="Q706" i="4"/>
  <c r="N706" i="4"/>
  <c r="R706" i="4"/>
  <c r="P706" i="4"/>
  <c r="Q708" i="4"/>
  <c r="N708" i="4"/>
  <c r="R708" i="4"/>
  <c r="P708" i="4"/>
  <c r="Q710" i="4"/>
  <c r="N710" i="4"/>
  <c r="R710" i="4"/>
  <c r="P710" i="4"/>
  <c r="Q712" i="4"/>
  <c r="N712" i="4"/>
  <c r="R712" i="4"/>
  <c r="P712" i="4"/>
  <c r="Q714" i="4"/>
  <c r="N714" i="4"/>
  <c r="R714" i="4"/>
  <c r="P714" i="4"/>
  <c r="Q716" i="4"/>
  <c r="N716" i="4"/>
  <c r="R716" i="4"/>
  <c r="P716" i="4"/>
  <c r="Q718" i="4"/>
  <c r="N718" i="4"/>
  <c r="R718" i="4"/>
  <c r="P718" i="4"/>
  <c r="Q720" i="4"/>
  <c r="N720" i="4"/>
  <c r="R720" i="4"/>
  <c r="P720" i="4"/>
  <c r="Q722" i="4"/>
  <c r="N722" i="4"/>
  <c r="R722" i="4"/>
  <c r="P722" i="4"/>
  <c r="Q724" i="4"/>
  <c r="N724" i="4"/>
  <c r="R724" i="4"/>
  <c r="P724" i="4"/>
  <c r="Q726" i="4"/>
  <c r="N726" i="4"/>
  <c r="R726" i="4"/>
  <c r="P726" i="4"/>
  <c r="Q728" i="4"/>
  <c r="N728" i="4"/>
  <c r="R728" i="4"/>
  <c r="P728" i="4"/>
  <c r="Q730" i="4"/>
  <c r="N730" i="4"/>
  <c r="R730" i="4"/>
  <c r="P730" i="4"/>
  <c r="Q732" i="4"/>
  <c r="N732" i="4"/>
  <c r="R732" i="4"/>
  <c r="P732" i="4"/>
  <c r="Q734" i="4"/>
  <c r="N734" i="4"/>
  <c r="R734" i="4"/>
  <c r="P734" i="4"/>
  <c r="Q736" i="4"/>
  <c r="N736" i="4"/>
  <c r="R736" i="4"/>
  <c r="P736" i="4"/>
  <c r="Q738" i="4"/>
  <c r="N738" i="4"/>
  <c r="R738" i="4"/>
  <c r="P738" i="4"/>
  <c r="Q740" i="4"/>
  <c r="N740" i="4"/>
  <c r="R740" i="4"/>
  <c r="P740" i="4"/>
  <c r="Q742" i="4"/>
  <c r="N742" i="4"/>
  <c r="R742" i="4"/>
  <c r="P742" i="4"/>
  <c r="Q744" i="4"/>
  <c r="N744" i="4"/>
  <c r="R744" i="4"/>
  <c r="P744" i="4"/>
  <c r="Q746" i="4"/>
  <c r="N746" i="4"/>
  <c r="R746" i="4"/>
  <c r="P746" i="4"/>
  <c r="Q748" i="4"/>
  <c r="N748" i="4"/>
  <c r="R748" i="4"/>
  <c r="P748" i="4"/>
  <c r="Q750" i="4"/>
  <c r="N750" i="4"/>
  <c r="R750" i="4"/>
  <c r="P750" i="4"/>
  <c r="Q752" i="4"/>
  <c r="N752" i="4"/>
  <c r="R752" i="4"/>
  <c r="P752" i="4"/>
  <c r="Q754" i="4"/>
  <c r="N754" i="4"/>
  <c r="R754" i="4"/>
  <c r="P754" i="4"/>
  <c r="Q756" i="4"/>
  <c r="N756" i="4"/>
  <c r="R756" i="4"/>
  <c r="P756" i="4"/>
  <c r="Q758" i="4"/>
  <c r="N758" i="4"/>
  <c r="R758" i="4"/>
  <c r="P758" i="4"/>
  <c r="Q760" i="4"/>
  <c r="N760" i="4"/>
  <c r="R760" i="4"/>
  <c r="P760" i="4"/>
  <c r="Q762" i="4"/>
  <c r="N762" i="4"/>
  <c r="R762" i="4"/>
  <c r="P762" i="4"/>
  <c r="Q764" i="4"/>
  <c r="N764" i="4"/>
  <c r="R764" i="4"/>
  <c r="P764" i="4"/>
  <c r="Q766" i="4"/>
  <c r="N766" i="4"/>
  <c r="R766" i="4"/>
  <c r="P766" i="4"/>
  <c r="Q768" i="4"/>
  <c r="N768" i="4"/>
  <c r="R768" i="4"/>
  <c r="P768" i="4"/>
  <c r="Q770" i="4"/>
  <c r="N770" i="4"/>
  <c r="R770" i="4"/>
  <c r="P770" i="4"/>
  <c r="Q772" i="4"/>
  <c r="N772" i="4"/>
  <c r="R772" i="4"/>
  <c r="P772" i="4"/>
  <c r="Q774" i="4"/>
  <c r="N774" i="4"/>
  <c r="R774" i="4"/>
  <c r="P774" i="4"/>
  <c r="Q776" i="4"/>
  <c r="N776" i="4"/>
  <c r="R776" i="4"/>
  <c r="P776" i="4"/>
  <c r="Q778" i="4"/>
  <c r="N778" i="4"/>
  <c r="R778" i="4"/>
  <c r="P778" i="4"/>
  <c r="Q780" i="4"/>
  <c r="N780" i="4"/>
  <c r="R780" i="4"/>
  <c r="P780" i="4"/>
  <c r="Q782" i="4"/>
  <c r="N782" i="4"/>
  <c r="R782" i="4"/>
  <c r="P782" i="4"/>
  <c r="Q784" i="4"/>
  <c r="N784" i="4"/>
  <c r="R784" i="4"/>
  <c r="P784" i="4"/>
  <c r="Q786" i="4"/>
  <c r="N786" i="4"/>
  <c r="R786" i="4"/>
  <c r="P786" i="4"/>
  <c r="Q788" i="4"/>
  <c r="N788" i="4"/>
  <c r="R788" i="4"/>
  <c r="P788" i="4"/>
  <c r="Q790" i="4"/>
  <c r="N790" i="4"/>
  <c r="R790" i="4"/>
  <c r="P790" i="4"/>
  <c r="Q792" i="4"/>
  <c r="N792" i="4"/>
  <c r="R792" i="4"/>
  <c r="P792" i="4"/>
  <c r="Q794" i="4"/>
  <c r="N794" i="4"/>
  <c r="R794" i="4"/>
  <c r="P794" i="4"/>
  <c r="Q796" i="4"/>
  <c r="N796" i="4"/>
  <c r="R796" i="4"/>
  <c r="P796" i="4"/>
  <c r="Q798" i="4"/>
  <c r="N798" i="4"/>
  <c r="R798" i="4"/>
  <c r="P798" i="4"/>
  <c r="Q800" i="4"/>
  <c r="N800" i="4"/>
  <c r="R800" i="4"/>
  <c r="P800" i="4"/>
  <c r="Q802" i="4"/>
  <c r="N802" i="4"/>
  <c r="R802" i="4"/>
  <c r="P802" i="4"/>
  <c r="Q804" i="4"/>
  <c r="N804" i="4"/>
  <c r="R804" i="4"/>
  <c r="P804" i="4"/>
  <c r="Q806" i="4"/>
  <c r="N806" i="4"/>
  <c r="R806" i="4"/>
  <c r="P806" i="4"/>
  <c r="Q808" i="4"/>
  <c r="N808" i="4"/>
  <c r="R808" i="4"/>
  <c r="P808" i="4"/>
  <c r="Q810" i="4"/>
  <c r="N810" i="4"/>
  <c r="R810" i="4"/>
  <c r="P810" i="4"/>
  <c r="Q812" i="4"/>
  <c r="N812" i="4"/>
  <c r="R812" i="4"/>
  <c r="P812" i="4"/>
  <c r="Q814" i="4"/>
  <c r="N814" i="4"/>
  <c r="R814" i="4"/>
  <c r="P814" i="4"/>
  <c r="Q816" i="4"/>
  <c r="N816" i="4"/>
  <c r="R816" i="4"/>
  <c r="P816" i="4"/>
  <c r="Q818" i="4"/>
  <c r="N818" i="4"/>
  <c r="R818" i="4"/>
  <c r="P818" i="4"/>
  <c r="Q820" i="4"/>
  <c r="N820" i="4"/>
  <c r="R820" i="4"/>
  <c r="P820" i="4"/>
  <c r="Q822" i="4"/>
  <c r="N822" i="4"/>
  <c r="R822" i="4"/>
  <c r="P822" i="4"/>
  <c r="Q824" i="4"/>
  <c r="N824" i="4"/>
  <c r="R824" i="4"/>
  <c r="P824" i="4"/>
  <c r="Q826" i="4"/>
  <c r="N826" i="4"/>
  <c r="R826" i="4"/>
  <c r="P826" i="4"/>
  <c r="Q828" i="4"/>
  <c r="N828" i="4"/>
  <c r="R828" i="4"/>
  <c r="P828" i="4"/>
  <c r="Q830" i="4"/>
  <c r="N830" i="4"/>
  <c r="R830" i="4"/>
  <c r="P830" i="4"/>
  <c r="Q832" i="4"/>
  <c r="N832" i="4"/>
  <c r="R832" i="4"/>
  <c r="P832" i="4"/>
  <c r="Q834" i="4"/>
  <c r="N834" i="4"/>
  <c r="R834" i="4"/>
  <c r="P834" i="4"/>
  <c r="Q836" i="4"/>
  <c r="N836" i="4"/>
  <c r="R836" i="4"/>
  <c r="P836" i="4"/>
  <c r="Q838" i="4"/>
  <c r="N838" i="4"/>
  <c r="R838" i="4"/>
  <c r="P838" i="4"/>
  <c r="Q840" i="4"/>
  <c r="N840" i="4"/>
  <c r="R840" i="4"/>
  <c r="P840" i="4"/>
  <c r="Q842" i="4"/>
  <c r="N842" i="4"/>
  <c r="R842" i="4"/>
  <c r="P842" i="4"/>
  <c r="Q844" i="4"/>
  <c r="N844" i="4"/>
  <c r="R844" i="4"/>
  <c r="P844" i="4"/>
  <c r="Q846" i="4"/>
  <c r="N846" i="4"/>
  <c r="R846" i="4"/>
  <c r="P846" i="4"/>
  <c r="Q848" i="4"/>
  <c r="N848" i="4"/>
  <c r="R848" i="4"/>
  <c r="P848" i="4"/>
  <c r="Q850" i="4"/>
  <c r="N850" i="4"/>
  <c r="R850" i="4"/>
  <c r="P850" i="4"/>
  <c r="Q852" i="4"/>
  <c r="N852" i="4"/>
  <c r="R852" i="4"/>
  <c r="P852" i="4"/>
  <c r="Q854" i="4"/>
  <c r="N854" i="4"/>
  <c r="R854" i="4"/>
  <c r="P854" i="4"/>
  <c r="Q856" i="4"/>
  <c r="N856" i="4"/>
  <c r="R856" i="4"/>
  <c r="P856" i="4"/>
  <c r="Q858" i="4"/>
  <c r="N858" i="4"/>
  <c r="R858" i="4"/>
  <c r="P858" i="4"/>
  <c r="Q860" i="4"/>
  <c r="N860" i="4"/>
  <c r="R860" i="4"/>
  <c r="P860" i="4"/>
  <c r="Q862" i="4"/>
  <c r="N862" i="4"/>
  <c r="R862" i="4"/>
  <c r="P862" i="4"/>
  <c r="Q864" i="4"/>
  <c r="N864" i="4"/>
  <c r="R864" i="4"/>
  <c r="P864" i="4"/>
  <c r="Q866" i="4"/>
  <c r="N866" i="4"/>
  <c r="R866" i="4"/>
  <c r="P866" i="4"/>
  <c r="Q868" i="4"/>
  <c r="N868" i="4"/>
  <c r="R868" i="4"/>
  <c r="P868" i="4"/>
  <c r="Q870" i="4"/>
  <c r="N870" i="4"/>
  <c r="R870" i="4"/>
  <c r="P870" i="4"/>
  <c r="Q872" i="4"/>
  <c r="N872" i="4"/>
  <c r="R872" i="4"/>
  <c r="P872" i="4"/>
  <c r="Q874" i="4"/>
  <c r="N874" i="4"/>
  <c r="R874" i="4"/>
  <c r="P874" i="4"/>
  <c r="Q876" i="4"/>
  <c r="N876" i="4"/>
  <c r="R876" i="4"/>
  <c r="P876" i="4"/>
  <c r="Q878" i="4"/>
  <c r="N878" i="4"/>
  <c r="R878" i="4"/>
  <c r="P878" i="4"/>
  <c r="Q880" i="4"/>
  <c r="N880" i="4"/>
  <c r="R880" i="4"/>
  <c r="P880" i="4"/>
  <c r="Q882" i="4"/>
  <c r="N882" i="4"/>
  <c r="R882" i="4"/>
  <c r="P882" i="4"/>
  <c r="Q884" i="4"/>
  <c r="N884" i="4"/>
  <c r="R884" i="4"/>
  <c r="P884" i="4"/>
  <c r="Q886" i="4"/>
  <c r="N886" i="4"/>
  <c r="R886" i="4"/>
  <c r="P886" i="4"/>
  <c r="Q888" i="4"/>
  <c r="N888" i="4"/>
  <c r="R888" i="4"/>
  <c r="P888" i="4"/>
  <c r="Q890" i="4"/>
  <c r="N890" i="4"/>
  <c r="R890" i="4"/>
  <c r="P890" i="4"/>
  <c r="Q892" i="4"/>
  <c r="N892" i="4"/>
  <c r="R892" i="4"/>
  <c r="P892" i="4"/>
  <c r="Q894" i="4"/>
  <c r="N894" i="4"/>
  <c r="R894" i="4"/>
  <c r="P894" i="4"/>
  <c r="Q896" i="4"/>
  <c r="N896" i="4"/>
  <c r="R896" i="4"/>
  <c r="P896" i="4"/>
  <c r="Q898" i="4"/>
  <c r="N898" i="4"/>
  <c r="R898" i="4"/>
  <c r="P898" i="4"/>
  <c r="Q900" i="4"/>
  <c r="N900" i="4"/>
  <c r="R900" i="4"/>
  <c r="P900" i="4"/>
  <c r="Q902" i="4"/>
  <c r="N902" i="4"/>
  <c r="R902" i="4"/>
  <c r="P902" i="4"/>
  <c r="Q904" i="4"/>
  <c r="N904" i="4"/>
  <c r="R904" i="4"/>
  <c r="P904" i="4"/>
  <c r="Q906" i="4"/>
  <c r="N906" i="4"/>
  <c r="R906" i="4"/>
  <c r="P906" i="4"/>
  <c r="Q908" i="4"/>
  <c r="N908" i="4"/>
  <c r="R908" i="4"/>
  <c r="P908" i="4"/>
  <c r="Q910" i="4"/>
  <c r="N910" i="4"/>
  <c r="R910" i="4"/>
  <c r="P910" i="4"/>
  <c r="Q912" i="4"/>
  <c r="N912" i="4"/>
  <c r="R912" i="4"/>
  <c r="P912" i="4"/>
  <c r="Q914" i="4"/>
  <c r="N914" i="4"/>
  <c r="R914" i="4"/>
  <c r="P914" i="4"/>
  <c r="Q916" i="4"/>
  <c r="N916" i="4"/>
  <c r="R916" i="4"/>
  <c r="P916" i="4"/>
  <c r="Q918" i="4"/>
  <c r="N918" i="4"/>
  <c r="R918" i="4"/>
  <c r="P918" i="4"/>
  <c r="Q920" i="4"/>
  <c r="N920" i="4"/>
  <c r="R920" i="4"/>
  <c r="P920" i="4"/>
  <c r="Q973" i="4"/>
  <c r="N973" i="4"/>
  <c r="R973" i="4"/>
  <c r="N977" i="4"/>
  <c r="R977" i="4"/>
  <c r="Q977" i="4"/>
  <c r="N981" i="4"/>
  <c r="R981" i="4"/>
  <c r="Q981" i="4"/>
  <c r="N985" i="4"/>
  <c r="R985" i="4"/>
  <c r="Q985" i="4"/>
  <c r="N989" i="4"/>
  <c r="R989" i="4"/>
  <c r="Q989" i="4"/>
  <c r="N993" i="4"/>
  <c r="R993" i="4"/>
  <c r="Q993" i="4"/>
  <c r="N997" i="4"/>
  <c r="R997" i="4"/>
  <c r="Q997" i="4"/>
  <c r="N1001" i="4"/>
  <c r="R1001" i="4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Q563" i="4"/>
  <c r="Q571" i="4"/>
  <c r="Q579" i="4"/>
  <c r="Q587" i="4"/>
  <c r="Q595" i="4"/>
  <c r="Q603" i="4"/>
  <c r="Q611" i="4"/>
  <c r="Q619" i="4"/>
  <c r="Q627" i="4"/>
  <c r="Q635" i="4"/>
  <c r="Q647" i="4"/>
  <c r="T657" i="4"/>
  <c r="P977" i="4"/>
  <c r="P981" i="4"/>
  <c r="P985" i="4"/>
  <c r="P989" i="4"/>
  <c r="P993" i="4"/>
  <c r="P997" i="4"/>
  <c r="P1001" i="4"/>
  <c r="R75" i="4"/>
  <c r="T75" i="4"/>
  <c r="R79" i="4"/>
  <c r="T79" i="4"/>
  <c r="R83" i="4"/>
  <c r="T83" i="4"/>
  <c r="R99" i="4"/>
  <c r="T99" i="4"/>
  <c r="Q108" i="4"/>
  <c r="N108" i="4"/>
  <c r="R108" i="4"/>
  <c r="P108" i="4"/>
  <c r="U153" i="4"/>
  <c r="Q150" i="4"/>
  <c r="N150" i="4"/>
  <c r="R150" i="4"/>
  <c r="P150" i="4"/>
  <c r="Q236" i="4"/>
  <c r="N236" i="4"/>
  <c r="R236" i="4"/>
  <c r="P236" i="4"/>
  <c r="Q244" i="4"/>
  <c r="N244" i="4"/>
  <c r="R244" i="4"/>
  <c r="P244" i="4"/>
  <c r="Q364" i="4"/>
  <c r="N364" i="4"/>
  <c r="R364" i="4"/>
  <c r="P364" i="4"/>
  <c r="Q372" i="4"/>
  <c r="N372" i="4"/>
  <c r="R372" i="4"/>
  <c r="P372" i="4"/>
  <c r="T388" i="4"/>
  <c r="R388" i="4"/>
  <c r="T392" i="4"/>
  <c r="R392" i="4"/>
  <c r="T396" i="4"/>
  <c r="R396" i="4"/>
  <c r="T400" i="4"/>
  <c r="R400" i="4"/>
  <c r="T412" i="4"/>
  <c r="R412" i="4"/>
  <c r="T424" i="4"/>
  <c r="R424" i="4"/>
  <c r="T476" i="4"/>
  <c r="R476" i="4"/>
  <c r="T484" i="4"/>
  <c r="R484" i="4"/>
  <c r="T492" i="4"/>
  <c r="R492" i="4"/>
  <c r="T512" i="4"/>
  <c r="R512" i="4"/>
  <c r="Q535" i="4"/>
  <c r="N535" i="4"/>
  <c r="R535" i="4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/>
  <c r="P924" i="4"/>
  <c r="Q932" i="4"/>
  <c r="N932" i="4"/>
  <c r="R932" i="4"/>
  <c r="P932" i="4"/>
  <c r="Q940" i="4"/>
  <c r="N940" i="4"/>
  <c r="R940" i="4"/>
  <c r="P940" i="4"/>
  <c r="Q948" i="4"/>
  <c r="N948" i="4"/>
  <c r="R948" i="4"/>
  <c r="P948" i="4"/>
  <c r="Q956" i="4"/>
  <c r="N956" i="4"/>
  <c r="R956" i="4"/>
  <c r="P956" i="4"/>
  <c r="Q964" i="4"/>
  <c r="N964" i="4"/>
  <c r="R964" i="4"/>
  <c r="P964" i="4"/>
  <c r="Q972" i="4"/>
  <c r="N972" i="4"/>
  <c r="R972" i="4"/>
  <c r="P972" i="4"/>
  <c r="Q525" i="4"/>
  <c r="N525" i="4"/>
  <c r="R525" i="4"/>
  <c r="P525" i="4"/>
  <c r="Q541" i="4"/>
  <c r="N541" i="4"/>
  <c r="R541" i="4"/>
  <c r="P541" i="4"/>
  <c r="T77" i="4"/>
  <c r="T159" i="4"/>
  <c r="T175" i="4"/>
  <c r="T199" i="4"/>
  <c r="T207" i="4"/>
  <c r="T231" i="4"/>
  <c r="R363" i="4"/>
  <c r="R379" i="4"/>
  <c r="R923" i="4"/>
  <c r="N559" i="4"/>
  <c r="R559" i="4"/>
  <c r="N563" i="4"/>
  <c r="R563" i="4"/>
  <c r="N567" i="4"/>
  <c r="R567" i="4"/>
  <c r="N571" i="4"/>
  <c r="R571" i="4"/>
  <c r="N575" i="4"/>
  <c r="R575" i="4"/>
  <c r="N579" i="4"/>
  <c r="R579" i="4"/>
  <c r="N583" i="4"/>
  <c r="R583" i="4"/>
  <c r="N587" i="4"/>
  <c r="R587" i="4"/>
  <c r="N591" i="4"/>
  <c r="R591" i="4"/>
  <c r="N595" i="4"/>
  <c r="R595" i="4"/>
  <c r="N599" i="4"/>
  <c r="R599" i="4"/>
  <c r="N603" i="4"/>
  <c r="R603" i="4"/>
  <c r="N607" i="4"/>
  <c r="R607" i="4"/>
  <c r="N611" i="4"/>
  <c r="R611" i="4"/>
  <c r="N615" i="4"/>
  <c r="R615" i="4"/>
  <c r="N619" i="4"/>
  <c r="R619" i="4"/>
  <c r="N623" i="4"/>
  <c r="R623" i="4"/>
  <c r="N627" i="4"/>
  <c r="R627" i="4"/>
  <c r="N631" i="4"/>
  <c r="R631" i="4"/>
  <c r="N635" i="4"/>
  <c r="R635" i="4"/>
  <c r="N639" i="4"/>
  <c r="R639" i="4"/>
  <c r="N643" i="4"/>
  <c r="R643" i="4"/>
  <c r="N647" i="4"/>
  <c r="R647" i="4"/>
  <c r="N651" i="4"/>
  <c r="R651" i="4"/>
  <c r="N655" i="4"/>
  <c r="R655" i="4"/>
  <c r="N659" i="4"/>
  <c r="R659" i="4"/>
  <c r="N663" i="4"/>
  <c r="R663" i="4"/>
  <c r="N667" i="4"/>
  <c r="R667" i="4"/>
  <c r="N671" i="4"/>
  <c r="R671" i="4"/>
  <c r="N675" i="4"/>
  <c r="R675" i="4"/>
  <c r="N679" i="4"/>
  <c r="R679" i="4"/>
  <c r="N683" i="4"/>
  <c r="R683" i="4"/>
  <c r="N687" i="4"/>
  <c r="R687" i="4"/>
  <c r="N691" i="4"/>
  <c r="R691" i="4"/>
  <c r="N695" i="4"/>
  <c r="R695" i="4"/>
  <c r="N699" i="4"/>
  <c r="R699" i="4"/>
  <c r="N703" i="4"/>
  <c r="R703" i="4"/>
  <c r="N707" i="4"/>
  <c r="R707" i="4"/>
  <c r="N711" i="4"/>
  <c r="R711" i="4"/>
  <c r="N715" i="4"/>
  <c r="R715" i="4"/>
  <c r="N719" i="4"/>
  <c r="R719" i="4"/>
  <c r="N723" i="4"/>
  <c r="R723" i="4"/>
  <c r="N727" i="4"/>
  <c r="R727" i="4"/>
  <c r="N731" i="4"/>
  <c r="R731" i="4"/>
  <c r="N735" i="4"/>
  <c r="R735" i="4"/>
  <c r="N739" i="4"/>
  <c r="R739" i="4"/>
  <c r="N743" i="4"/>
  <c r="R743" i="4"/>
  <c r="N747" i="4"/>
  <c r="R747" i="4"/>
  <c r="N751" i="4"/>
  <c r="R751" i="4"/>
  <c r="N755" i="4"/>
  <c r="R755" i="4"/>
  <c r="N759" i="4"/>
  <c r="R759" i="4"/>
  <c r="N763" i="4"/>
  <c r="R763" i="4"/>
  <c r="N767" i="4"/>
  <c r="R767" i="4"/>
  <c r="N771" i="4"/>
  <c r="R771" i="4"/>
  <c r="N775" i="4"/>
  <c r="R775" i="4"/>
  <c r="N779" i="4"/>
  <c r="R779" i="4"/>
  <c r="N783" i="4"/>
  <c r="R783" i="4"/>
  <c r="N787" i="4"/>
  <c r="R787" i="4"/>
  <c r="N791" i="4"/>
  <c r="R791" i="4"/>
  <c r="N795" i="4"/>
  <c r="R795" i="4"/>
  <c r="N799" i="4"/>
  <c r="R799" i="4"/>
  <c r="N803" i="4"/>
  <c r="R803" i="4"/>
  <c r="N807" i="4"/>
  <c r="R807" i="4"/>
  <c r="N811" i="4"/>
  <c r="R811" i="4"/>
  <c r="N815" i="4"/>
  <c r="R815" i="4"/>
  <c r="N819" i="4"/>
  <c r="R819" i="4"/>
  <c r="N823" i="4"/>
  <c r="R823" i="4"/>
  <c r="N827" i="4"/>
  <c r="R827" i="4"/>
  <c r="N831" i="4"/>
  <c r="R831" i="4"/>
  <c r="N835" i="4"/>
  <c r="R835" i="4"/>
  <c r="N839" i="4"/>
  <c r="R839" i="4"/>
  <c r="N843" i="4"/>
  <c r="R843" i="4"/>
  <c r="N847" i="4"/>
  <c r="R847" i="4"/>
  <c r="N851" i="4"/>
  <c r="R851" i="4"/>
  <c r="N855" i="4"/>
  <c r="R855" i="4"/>
  <c r="N859" i="4"/>
  <c r="R859" i="4"/>
  <c r="N863" i="4"/>
  <c r="R863" i="4"/>
  <c r="N867" i="4"/>
  <c r="R867" i="4"/>
  <c r="N871" i="4"/>
  <c r="R871" i="4"/>
  <c r="N875" i="4"/>
  <c r="R875" i="4"/>
  <c r="N879" i="4"/>
  <c r="R879" i="4"/>
  <c r="N883" i="4"/>
  <c r="R883" i="4"/>
  <c r="N887" i="4"/>
  <c r="R887" i="4"/>
  <c r="N891" i="4"/>
  <c r="R891" i="4"/>
  <c r="N895" i="4"/>
  <c r="R895" i="4"/>
  <c r="N899" i="4"/>
  <c r="R899" i="4"/>
  <c r="N903" i="4"/>
  <c r="R903" i="4"/>
  <c r="N907" i="4"/>
  <c r="R907" i="4"/>
  <c r="N911" i="4"/>
  <c r="R911" i="4"/>
  <c r="N915" i="4"/>
  <c r="R915" i="4"/>
  <c r="N919" i="4"/>
  <c r="R919" i="4"/>
  <c r="Q106" i="4"/>
  <c r="N106" i="4"/>
  <c r="R106" i="4"/>
  <c r="P106" i="4"/>
  <c r="Q110" i="4"/>
  <c r="N110" i="4"/>
  <c r="R110" i="4"/>
  <c r="P110" i="4"/>
  <c r="Q148" i="4"/>
  <c r="N148" i="4"/>
  <c r="R148" i="4"/>
  <c r="P148" i="4"/>
  <c r="Q152" i="4"/>
  <c r="N152" i="4"/>
  <c r="R152" i="4"/>
  <c r="P152" i="4"/>
  <c r="Q234" i="4"/>
  <c r="N234" i="4"/>
  <c r="R234" i="4"/>
  <c r="P234" i="4"/>
  <c r="Q238" i="4"/>
  <c r="N238" i="4"/>
  <c r="R238" i="4"/>
  <c r="P238" i="4"/>
  <c r="Q242" i="4"/>
  <c r="N242" i="4"/>
  <c r="R242" i="4"/>
  <c r="P242" i="4"/>
  <c r="Q246" i="4"/>
  <c r="N246" i="4"/>
  <c r="R246" i="4"/>
  <c r="P246" i="4"/>
  <c r="Q358" i="4"/>
  <c r="N358" i="4"/>
  <c r="R358" i="4"/>
  <c r="P358" i="4"/>
  <c r="Q362" i="4"/>
  <c r="N362" i="4"/>
  <c r="R362" i="4"/>
  <c r="P362" i="4"/>
  <c r="Q366" i="4"/>
  <c r="N366" i="4"/>
  <c r="R366" i="4"/>
  <c r="P366" i="4"/>
  <c r="Q370" i="4"/>
  <c r="N370" i="4"/>
  <c r="R370" i="4"/>
  <c r="P370" i="4"/>
  <c r="Q374" i="4"/>
  <c r="N374" i="4"/>
  <c r="R374" i="4"/>
  <c r="P374" i="4"/>
  <c r="Q378" i="4"/>
  <c r="N378" i="4"/>
  <c r="R378" i="4"/>
  <c r="P378" i="4"/>
  <c r="Q515" i="4"/>
  <c r="N515" i="4"/>
  <c r="R515" i="4"/>
  <c r="P515" i="4"/>
  <c r="Q523" i="4"/>
  <c r="N523" i="4"/>
  <c r="R523" i="4"/>
  <c r="P523" i="4"/>
  <c r="Q531" i="4"/>
  <c r="N531" i="4"/>
  <c r="R531" i="4"/>
  <c r="P531" i="4"/>
  <c r="Q539" i="4"/>
  <c r="N539" i="4"/>
  <c r="R539" i="4"/>
  <c r="P539" i="4"/>
  <c r="Q547" i="4"/>
  <c r="N547" i="4"/>
  <c r="R547" i="4"/>
  <c r="P547" i="4"/>
  <c r="Q555" i="4"/>
  <c r="N555" i="4"/>
  <c r="R555" i="4"/>
  <c r="P555" i="4"/>
  <c r="Q926" i="4"/>
  <c r="N926" i="4"/>
  <c r="R926" i="4"/>
  <c r="P926" i="4"/>
  <c r="Q930" i="4"/>
  <c r="N930" i="4"/>
  <c r="R930" i="4"/>
  <c r="P930" i="4"/>
  <c r="Q934" i="4"/>
  <c r="N934" i="4"/>
  <c r="R934" i="4"/>
  <c r="P934" i="4"/>
  <c r="Q938" i="4"/>
  <c r="N938" i="4"/>
  <c r="R938" i="4"/>
  <c r="P938" i="4"/>
  <c r="Q942" i="4"/>
  <c r="N942" i="4"/>
  <c r="R942" i="4"/>
  <c r="P942" i="4"/>
  <c r="Q946" i="4"/>
  <c r="N946" i="4"/>
  <c r="R946" i="4"/>
  <c r="P946" i="4"/>
  <c r="Q950" i="4"/>
  <c r="N950" i="4"/>
  <c r="R950" i="4"/>
  <c r="P950" i="4"/>
  <c r="Q954" i="4"/>
  <c r="N954" i="4"/>
  <c r="R954" i="4"/>
  <c r="P954" i="4"/>
  <c r="Q958" i="4"/>
  <c r="N958" i="4"/>
  <c r="R958" i="4"/>
  <c r="P958" i="4"/>
  <c r="Q962" i="4"/>
  <c r="N962" i="4"/>
  <c r="R962" i="4"/>
  <c r="P962" i="4"/>
  <c r="Q966" i="4"/>
  <c r="N966" i="4"/>
  <c r="R966" i="4"/>
  <c r="P966" i="4"/>
  <c r="Q970" i="4"/>
  <c r="N970" i="4"/>
  <c r="R970" i="4"/>
  <c r="P970" i="4"/>
  <c r="Q521" i="4"/>
  <c r="N521" i="4"/>
  <c r="R521" i="4"/>
  <c r="P521" i="4"/>
  <c r="Q529" i="4"/>
  <c r="N529" i="4"/>
  <c r="R529" i="4"/>
  <c r="P529" i="4"/>
  <c r="Q537" i="4"/>
  <c r="N537" i="4"/>
  <c r="R537" i="4"/>
  <c r="P537" i="4"/>
  <c r="Q545" i="4"/>
  <c r="N545" i="4"/>
  <c r="R545" i="4"/>
  <c r="P545" i="4"/>
  <c r="Q553" i="4"/>
  <c r="N553" i="4"/>
  <c r="R553" i="4"/>
  <c r="P553" i="4"/>
  <c r="Q974" i="4"/>
  <c r="N974" i="4"/>
  <c r="R974" i="4"/>
  <c r="P974" i="4"/>
  <c r="Q976" i="4"/>
  <c r="N976" i="4"/>
  <c r="R976" i="4"/>
  <c r="P976" i="4"/>
  <c r="Q978" i="4"/>
  <c r="N978" i="4"/>
  <c r="R978" i="4"/>
  <c r="P978" i="4"/>
  <c r="Q980" i="4"/>
  <c r="N980" i="4"/>
  <c r="R980" i="4"/>
  <c r="P980" i="4"/>
  <c r="Q982" i="4"/>
  <c r="N982" i="4"/>
  <c r="R982" i="4"/>
  <c r="P982" i="4"/>
  <c r="Q984" i="4"/>
  <c r="N984" i="4"/>
  <c r="R984" i="4"/>
  <c r="P984" i="4"/>
  <c r="Q986" i="4"/>
  <c r="N986" i="4"/>
  <c r="R986" i="4"/>
  <c r="P986" i="4"/>
  <c r="Q988" i="4"/>
  <c r="N988" i="4"/>
  <c r="R988" i="4"/>
  <c r="P988" i="4"/>
  <c r="Q990" i="4"/>
  <c r="N990" i="4"/>
  <c r="R990" i="4"/>
  <c r="P990" i="4"/>
  <c r="Q992" i="4"/>
  <c r="N992" i="4"/>
  <c r="R992" i="4"/>
  <c r="P992" i="4"/>
  <c r="Q994" i="4"/>
  <c r="N994" i="4"/>
  <c r="R994" i="4"/>
  <c r="P994" i="4"/>
  <c r="Q996" i="4"/>
  <c r="N996" i="4"/>
  <c r="R996" i="4"/>
  <c r="P996" i="4"/>
  <c r="Q998" i="4"/>
  <c r="N998" i="4"/>
  <c r="R998" i="4"/>
  <c r="P998" i="4"/>
  <c r="Q1000" i="4"/>
  <c r="N1000" i="4"/>
  <c r="R1000" i="4"/>
  <c r="P1000" i="4"/>
  <c r="S19" i="4"/>
  <c r="R23" i="4"/>
  <c r="R27" i="4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R253" i="4"/>
  <c r="R257" i="4"/>
  <c r="R261" i="4"/>
  <c r="R265" i="4"/>
  <c r="R269" i="4"/>
  <c r="R273" i="4"/>
  <c r="R277" i="4"/>
  <c r="R281" i="4"/>
  <c r="R285" i="4"/>
  <c r="R289" i="4"/>
  <c r="R293" i="4"/>
  <c r="R297" i="4"/>
  <c r="R301" i="4"/>
  <c r="R305" i="4"/>
  <c r="R309" i="4"/>
  <c r="R313" i="4"/>
  <c r="R317" i="4"/>
  <c r="R321" i="4"/>
  <c r="R325" i="4"/>
  <c r="R329" i="4"/>
  <c r="R333" i="4"/>
  <c r="R337" i="4"/>
  <c r="R341" i="4"/>
  <c r="R345" i="4"/>
  <c r="R349" i="4"/>
  <c r="R353" i="4"/>
  <c r="R357" i="4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5" i="4"/>
  <c r="S943" i="4"/>
  <c r="S951" i="4"/>
  <c r="S959" i="4"/>
  <c r="S516" i="4"/>
  <c r="S524" i="4"/>
  <c r="S532" i="4"/>
  <c r="S540" i="4"/>
  <c r="S548" i="4"/>
  <c r="P557" i="4"/>
  <c r="P561" i="4"/>
  <c r="P565" i="4"/>
  <c r="P569" i="4"/>
  <c r="P573" i="4"/>
  <c r="P577" i="4"/>
  <c r="P581" i="4"/>
  <c r="P585" i="4"/>
  <c r="P589" i="4"/>
  <c r="P593" i="4"/>
  <c r="P597" i="4"/>
  <c r="P601" i="4"/>
  <c r="P605" i="4"/>
  <c r="P609" i="4"/>
  <c r="P613" i="4"/>
  <c r="P617" i="4"/>
  <c r="P621" i="4"/>
  <c r="P625" i="4"/>
  <c r="P629" i="4"/>
  <c r="P633" i="4"/>
  <c r="P637" i="4"/>
  <c r="P641" i="4"/>
  <c r="P645" i="4"/>
  <c r="P649" i="4"/>
  <c r="P653" i="4"/>
  <c r="P657" i="4"/>
  <c r="P661" i="4"/>
  <c r="P665" i="4"/>
  <c r="P669" i="4"/>
  <c r="P673" i="4"/>
  <c r="P677" i="4"/>
  <c r="P681" i="4"/>
  <c r="P685" i="4"/>
  <c r="P689" i="4"/>
  <c r="P693" i="4"/>
  <c r="P697" i="4"/>
  <c r="P701" i="4"/>
  <c r="P705" i="4"/>
  <c r="P709" i="4"/>
  <c r="P713" i="4"/>
  <c r="P717" i="4"/>
  <c r="P721" i="4"/>
  <c r="P725" i="4"/>
  <c r="P729" i="4"/>
  <c r="P733" i="4"/>
  <c r="P737" i="4"/>
  <c r="P741" i="4"/>
  <c r="P745" i="4"/>
  <c r="P749" i="4"/>
  <c r="P753" i="4"/>
  <c r="P757" i="4"/>
  <c r="P761" i="4"/>
  <c r="P765" i="4"/>
  <c r="P769" i="4"/>
  <c r="P773" i="4"/>
  <c r="P777" i="4"/>
  <c r="P781" i="4"/>
  <c r="P785" i="4"/>
  <c r="P789" i="4"/>
  <c r="P793" i="4"/>
  <c r="P797" i="4"/>
  <c r="P801" i="4"/>
  <c r="P805" i="4"/>
  <c r="P809" i="4"/>
  <c r="P813" i="4"/>
  <c r="P817" i="4"/>
  <c r="P821" i="4"/>
  <c r="P825" i="4"/>
  <c r="P829" i="4"/>
  <c r="P833" i="4"/>
  <c r="P837" i="4"/>
  <c r="P841" i="4"/>
  <c r="P845" i="4"/>
  <c r="P849" i="4"/>
  <c r="P853" i="4"/>
  <c r="P857" i="4"/>
  <c r="P861" i="4"/>
  <c r="P865" i="4"/>
  <c r="P869" i="4"/>
  <c r="P873" i="4"/>
  <c r="P877" i="4"/>
  <c r="P881" i="4"/>
  <c r="P885" i="4"/>
  <c r="P889" i="4"/>
  <c r="P893" i="4"/>
  <c r="P897" i="4"/>
  <c r="P901" i="4"/>
  <c r="P905" i="4"/>
  <c r="P909" i="4"/>
  <c r="P913" i="4"/>
  <c r="P917" i="4"/>
  <c r="P921" i="4"/>
  <c r="Q975" i="4"/>
  <c r="N975" i="4"/>
  <c r="R975" i="4"/>
  <c r="Q979" i="4"/>
  <c r="N979" i="4"/>
  <c r="R979" i="4"/>
  <c r="Q983" i="4"/>
  <c r="N983" i="4"/>
  <c r="R983" i="4"/>
  <c r="Q987" i="4"/>
  <c r="N987" i="4"/>
  <c r="R987" i="4"/>
  <c r="Q991" i="4"/>
  <c r="N991" i="4"/>
  <c r="R991" i="4"/>
  <c r="Q995" i="4"/>
  <c r="N995" i="4"/>
  <c r="R995" i="4"/>
  <c r="Q999" i="4"/>
  <c r="N999" i="4"/>
  <c r="R999" i="4"/>
  <c r="K4" i="3"/>
  <c r="D5" i="3"/>
  <c r="E35" i="8"/>
  <c r="M35" i="8"/>
  <c r="E51" i="8"/>
  <c r="M51" i="8"/>
  <c r="E67" i="8"/>
  <c r="M67" i="8"/>
  <c r="E83" i="8"/>
  <c r="M83" i="8"/>
  <c r="E99" i="8"/>
  <c r="M99" i="8"/>
  <c r="E115" i="8"/>
  <c r="M115" i="8"/>
  <c r="E131" i="8"/>
  <c r="M131" i="8"/>
  <c r="E147" i="8"/>
  <c r="M147" i="8"/>
  <c r="K2" i="11"/>
  <c r="M2" i="11"/>
  <c r="H3" i="8"/>
  <c r="D189" i="8"/>
  <c r="L189" i="8"/>
  <c r="E189" i="8"/>
  <c r="M189" i="8"/>
  <c r="D28" i="8"/>
  <c r="L28" i="8"/>
  <c r="E28" i="8"/>
  <c r="M28" i="8"/>
  <c r="E60" i="8"/>
  <c r="M60" i="8"/>
  <c r="D60" i="8"/>
  <c r="L60" i="8"/>
  <c r="E88" i="8"/>
  <c r="M88" i="8"/>
  <c r="D88" i="8"/>
  <c r="L88" i="8"/>
  <c r="E120" i="8"/>
  <c r="M120" i="8"/>
  <c r="D120" i="8"/>
  <c r="L120" i="8"/>
  <c r="E152" i="8"/>
  <c r="M152" i="8"/>
  <c r="D152" i="8"/>
  <c r="L152" i="8"/>
  <c r="E184" i="8"/>
  <c r="M184" i="8"/>
  <c r="D184" i="8"/>
  <c r="L184" i="8"/>
  <c r="E58" i="8"/>
  <c r="M58" i="8"/>
  <c r="D58" i="8"/>
  <c r="L58" i="8"/>
  <c r="E78" i="8"/>
  <c r="M78" i="8"/>
  <c r="D78" i="8"/>
  <c r="L78" i="8"/>
  <c r="E94" i="8"/>
  <c r="M94" i="8"/>
  <c r="D94" i="8"/>
  <c r="L94" i="8"/>
  <c r="E110" i="8"/>
  <c r="M110" i="8"/>
  <c r="D110" i="8"/>
  <c r="L110" i="8"/>
  <c r="E126" i="8"/>
  <c r="M126" i="8"/>
  <c r="D126" i="8"/>
  <c r="L126" i="8"/>
  <c r="E142" i="8"/>
  <c r="M142" i="8"/>
  <c r="D142" i="8"/>
  <c r="L142" i="8"/>
  <c r="E158" i="8"/>
  <c r="M158" i="8"/>
  <c r="D158" i="8"/>
  <c r="L158" i="8"/>
  <c r="E174" i="8"/>
  <c r="M174" i="8"/>
  <c r="D174" i="8"/>
  <c r="L174" i="8"/>
  <c r="D167" i="8"/>
  <c r="L167" i="8"/>
  <c r="E167" i="8"/>
  <c r="M167" i="8"/>
  <c r="D183" i="8"/>
  <c r="L183" i="8"/>
  <c r="E183" i="8"/>
  <c r="M183" i="8"/>
  <c r="D36" i="8"/>
  <c r="L36" i="8"/>
  <c r="E36" i="8"/>
  <c r="M36" i="8"/>
  <c r="E68" i="8"/>
  <c r="M68" i="8"/>
  <c r="D68" i="8"/>
  <c r="L68" i="8"/>
  <c r="E96" i="8"/>
  <c r="M96" i="8"/>
  <c r="D96" i="8"/>
  <c r="L96" i="8"/>
  <c r="E128" i="8"/>
  <c r="M128" i="8"/>
  <c r="D128" i="8"/>
  <c r="L128" i="8"/>
  <c r="E160" i="8"/>
  <c r="M160" i="8"/>
  <c r="D160" i="8"/>
  <c r="L160" i="8"/>
  <c r="D34" i="8"/>
  <c r="L34" i="8"/>
  <c r="E34" i="8"/>
  <c r="M34" i="8"/>
  <c r="E66" i="8"/>
  <c r="M66" i="8"/>
  <c r="D66" i="8"/>
  <c r="L66" i="8"/>
  <c r="E82" i="8"/>
  <c r="M82" i="8"/>
  <c r="D82" i="8"/>
  <c r="L82" i="8"/>
  <c r="E98" i="8"/>
  <c r="M98" i="8"/>
  <c r="D98" i="8"/>
  <c r="L98" i="8"/>
  <c r="E114" i="8"/>
  <c r="M114" i="8"/>
  <c r="D114" i="8"/>
  <c r="L114" i="8"/>
  <c r="E130" i="8"/>
  <c r="M130" i="8"/>
  <c r="D130" i="8"/>
  <c r="L130" i="8"/>
  <c r="E146" i="8"/>
  <c r="M146" i="8"/>
  <c r="D146" i="8"/>
  <c r="L146" i="8"/>
  <c r="E162" i="8"/>
  <c r="M162" i="8"/>
  <c r="D162" i="8"/>
  <c r="L162" i="8"/>
  <c r="E178" i="8"/>
  <c r="M178" i="8"/>
  <c r="D178" i="8"/>
  <c r="L178" i="8"/>
  <c r="D155" i="8"/>
  <c r="L155" i="8"/>
  <c r="E155" i="8"/>
  <c r="M155" i="8"/>
  <c r="D171" i="8"/>
  <c r="L171" i="8"/>
  <c r="E171" i="8"/>
  <c r="M171" i="8"/>
  <c r="D187" i="8"/>
  <c r="L187" i="8"/>
  <c r="E187" i="8"/>
  <c r="M187" i="8"/>
  <c r="D44" i="8"/>
  <c r="L44" i="8"/>
  <c r="E44" i="8"/>
  <c r="M44" i="8"/>
  <c r="E72" i="8"/>
  <c r="M72" i="8"/>
  <c r="D72" i="8"/>
  <c r="L72" i="8"/>
  <c r="E104" i="8"/>
  <c r="M104" i="8"/>
  <c r="D104" i="8"/>
  <c r="L104" i="8"/>
  <c r="E136" i="8"/>
  <c r="M136" i="8"/>
  <c r="D136" i="8"/>
  <c r="L136" i="8"/>
  <c r="E168" i="8"/>
  <c r="M168" i="8"/>
  <c r="D168" i="8"/>
  <c r="L168" i="8"/>
  <c r="D42" i="8"/>
  <c r="L42" i="8"/>
  <c r="E42" i="8"/>
  <c r="M42" i="8"/>
  <c r="E70" i="8"/>
  <c r="M70" i="8"/>
  <c r="D70" i="8"/>
  <c r="L70" i="8"/>
  <c r="E86" i="8"/>
  <c r="M86" i="8"/>
  <c r="D86" i="8"/>
  <c r="L86" i="8"/>
  <c r="E102" i="8"/>
  <c r="M102" i="8"/>
  <c r="D102" i="8"/>
  <c r="L102" i="8"/>
  <c r="E118" i="8"/>
  <c r="M118" i="8"/>
  <c r="D118" i="8"/>
  <c r="L118" i="8"/>
  <c r="E134" i="8"/>
  <c r="M134" i="8"/>
  <c r="D134" i="8"/>
  <c r="L134" i="8"/>
  <c r="E150" i="8"/>
  <c r="M150" i="8"/>
  <c r="D150" i="8"/>
  <c r="L150" i="8"/>
  <c r="E166" i="8"/>
  <c r="M166" i="8"/>
  <c r="D166" i="8"/>
  <c r="L166" i="8"/>
  <c r="E182" i="8"/>
  <c r="M182" i="8"/>
  <c r="D182" i="8"/>
  <c r="L182" i="8"/>
  <c r="D159" i="8"/>
  <c r="L159" i="8"/>
  <c r="E159" i="8"/>
  <c r="M159" i="8"/>
  <c r="D175" i="8"/>
  <c r="L175" i="8"/>
  <c r="E175" i="8"/>
  <c r="M175" i="8"/>
  <c r="E52" i="8"/>
  <c r="M52" i="8"/>
  <c r="D52" i="8"/>
  <c r="L52" i="8"/>
  <c r="E80" i="8"/>
  <c r="M80" i="8"/>
  <c r="D80" i="8"/>
  <c r="L80" i="8"/>
  <c r="E112" i="8"/>
  <c r="M112" i="8"/>
  <c r="D112" i="8"/>
  <c r="L112" i="8"/>
  <c r="E144" i="8"/>
  <c r="M144" i="8"/>
  <c r="D144" i="8"/>
  <c r="L144" i="8"/>
  <c r="E176" i="8"/>
  <c r="M176" i="8"/>
  <c r="D176" i="8"/>
  <c r="L176" i="8"/>
  <c r="D50" i="8"/>
  <c r="L50" i="8"/>
  <c r="E50" i="8"/>
  <c r="M50" i="8"/>
  <c r="E74" i="8"/>
  <c r="M74" i="8"/>
  <c r="D74" i="8"/>
  <c r="L74" i="8"/>
  <c r="E90" i="8"/>
  <c r="M90" i="8"/>
  <c r="D90" i="8"/>
  <c r="L90" i="8"/>
  <c r="E106" i="8"/>
  <c r="M106" i="8"/>
  <c r="D106" i="8"/>
  <c r="L106" i="8"/>
  <c r="E122" i="8"/>
  <c r="M122" i="8"/>
  <c r="D122" i="8"/>
  <c r="L122" i="8"/>
  <c r="E138" i="8"/>
  <c r="M138" i="8"/>
  <c r="D138" i="8"/>
  <c r="L138" i="8"/>
  <c r="E154" i="8"/>
  <c r="M154" i="8"/>
  <c r="D154" i="8"/>
  <c r="L154" i="8"/>
  <c r="E170" i="8"/>
  <c r="M170" i="8"/>
  <c r="D170" i="8"/>
  <c r="L170" i="8"/>
  <c r="E186" i="8"/>
  <c r="M186" i="8"/>
  <c r="D186" i="8"/>
  <c r="L186" i="8"/>
  <c r="D163" i="8"/>
  <c r="L163" i="8"/>
  <c r="E163" i="8"/>
  <c r="M163" i="8"/>
  <c r="D179" i="8"/>
  <c r="L179" i="8"/>
  <c r="E179" i="8"/>
  <c r="M179" i="8"/>
  <c r="E12" i="8"/>
  <c r="M12" i="8"/>
  <c r="T633" i="4"/>
  <c r="T593" i="4"/>
  <c r="T493" i="4"/>
  <c r="T477" i="4"/>
  <c r="T497" i="4"/>
  <c r="T473" i="4"/>
  <c r="T489" i="4"/>
  <c r="U494" i="4"/>
  <c r="U478" i="4"/>
  <c r="U414" i="4"/>
  <c r="S997" i="4"/>
  <c r="U997" i="4"/>
  <c r="S989" i="4"/>
  <c r="U989" i="4"/>
  <c r="S981" i="4"/>
  <c r="U981" i="4"/>
  <c r="T637" i="4"/>
  <c r="S332" i="4"/>
  <c r="U332" i="4"/>
  <c r="S324" i="4"/>
  <c r="U324" i="4"/>
  <c r="S316" i="4"/>
  <c r="U316" i="4"/>
  <c r="S308" i="4"/>
  <c r="U308" i="4"/>
  <c r="S300" i="4"/>
  <c r="U300" i="4"/>
  <c r="S292" i="4"/>
  <c r="U292" i="4"/>
  <c r="S284" i="4"/>
  <c r="U284" i="4"/>
  <c r="S276" i="4"/>
  <c r="U276" i="4"/>
  <c r="S268" i="4"/>
  <c r="U268" i="4"/>
  <c r="S260" i="4"/>
  <c r="U260" i="4"/>
  <c r="S252" i="4"/>
  <c r="U252" i="4"/>
  <c r="S90" i="4"/>
  <c r="S82" i="4"/>
  <c r="U390" i="4"/>
  <c r="V552" i="4"/>
  <c r="V965" i="4"/>
  <c r="G155" i="2"/>
  <c r="P155" i="2"/>
  <c r="F180" i="2"/>
  <c r="O180" i="2"/>
  <c r="F164" i="2"/>
  <c r="O164" i="2"/>
  <c r="F173" i="2"/>
  <c r="O173" i="2"/>
  <c r="U544" i="4"/>
  <c r="F78" i="2"/>
  <c r="O78" i="2"/>
  <c r="T825" i="4"/>
  <c r="E94" i="2"/>
  <c r="N94" i="2"/>
  <c r="G185" i="2"/>
  <c r="P185" i="2"/>
  <c r="E100" i="2"/>
  <c r="N100" i="2"/>
  <c r="F72" i="2"/>
  <c r="O72" i="2"/>
  <c r="T913" i="4"/>
  <c r="T737" i="4"/>
  <c r="S232" i="4"/>
  <c r="U232" i="4"/>
  <c r="S216" i="4"/>
  <c r="U216" i="4"/>
  <c r="S226" i="4"/>
  <c r="U226" i="4"/>
  <c r="S210" i="4"/>
  <c r="U210" i="4"/>
  <c r="U474" i="4"/>
  <c r="S104" i="4"/>
  <c r="U104" i="4"/>
  <c r="S955" i="4"/>
  <c r="T104" i="4"/>
  <c r="G168" i="2"/>
  <c r="P168" i="2"/>
  <c r="E164" i="2"/>
  <c r="N164" i="2"/>
  <c r="E148" i="2"/>
  <c r="N148" i="2"/>
  <c r="G86" i="2"/>
  <c r="P86" i="2"/>
  <c r="E46" i="2"/>
  <c r="N46" i="2"/>
  <c r="F181" i="2"/>
  <c r="O181" i="2"/>
  <c r="F7" i="2"/>
  <c r="O7" i="2"/>
  <c r="F60" i="2"/>
  <c r="O60" i="2"/>
  <c r="T461" i="4"/>
  <c r="V528" i="4"/>
  <c r="W528" i="4"/>
  <c r="X528" i="4"/>
  <c r="Y528" i="4"/>
  <c r="T469" i="4"/>
  <c r="S939" i="4"/>
  <c r="T465" i="4"/>
  <c r="S967" i="4"/>
  <c r="U967" i="4"/>
  <c r="V494" i="4"/>
  <c r="W494" i="4"/>
  <c r="X494" i="4"/>
  <c r="Y494" i="4"/>
  <c r="U157" i="4"/>
  <c r="U27" i="4"/>
  <c r="T865" i="4"/>
  <c r="T785" i="4"/>
  <c r="T697" i="4"/>
  <c r="U458" i="4"/>
  <c r="T437" i="4"/>
  <c r="E171" i="2"/>
  <c r="N171" i="2"/>
  <c r="F155" i="2"/>
  <c r="O155" i="2"/>
  <c r="F184" i="2"/>
  <c r="O184" i="2"/>
  <c r="E180" i="2"/>
  <c r="N180" i="2"/>
  <c r="E160" i="2"/>
  <c r="N160" i="2"/>
  <c r="G157" i="2"/>
  <c r="P157" i="2"/>
  <c r="S913" i="4"/>
  <c r="V913" i="4"/>
  <c r="S897" i="4"/>
  <c r="U897" i="4"/>
  <c r="S881" i="4"/>
  <c r="U881" i="4"/>
  <c r="S865" i="4"/>
  <c r="U865" i="4"/>
  <c r="S849" i="4"/>
  <c r="U849" i="4"/>
  <c r="S833" i="4"/>
  <c r="U833" i="4"/>
  <c r="S817" i="4"/>
  <c r="U817" i="4"/>
  <c r="S801" i="4"/>
  <c r="U801" i="4"/>
  <c r="S785" i="4"/>
  <c r="U785" i="4"/>
  <c r="S769" i="4"/>
  <c r="U769" i="4"/>
  <c r="S753" i="4"/>
  <c r="U753" i="4"/>
  <c r="S737" i="4"/>
  <c r="U737" i="4"/>
  <c r="S721" i="4"/>
  <c r="U721" i="4"/>
  <c r="S705" i="4"/>
  <c r="U705" i="4"/>
  <c r="S689" i="4"/>
  <c r="U689" i="4"/>
  <c r="S673" i="4"/>
  <c r="U673" i="4"/>
  <c r="S657" i="4"/>
  <c r="U657" i="4"/>
  <c r="S641" i="4"/>
  <c r="U641" i="4"/>
  <c r="S625" i="4"/>
  <c r="U625" i="4"/>
  <c r="S609" i="4"/>
  <c r="U609" i="4"/>
  <c r="S593" i="4"/>
  <c r="V593" i="4"/>
  <c r="S577" i="4"/>
  <c r="U577" i="4"/>
  <c r="S561" i="4"/>
  <c r="U561" i="4"/>
  <c r="V349" i="4"/>
  <c r="V333" i="4"/>
  <c r="V317" i="4"/>
  <c r="V301" i="4"/>
  <c r="V285" i="4"/>
  <c r="V269" i="4"/>
  <c r="V253" i="4"/>
  <c r="R963" i="4"/>
  <c r="U963" i="4"/>
  <c r="R947" i="4"/>
  <c r="U947" i="4"/>
  <c r="T889" i="4"/>
  <c r="T849" i="4"/>
  <c r="T801" i="4"/>
  <c r="T761" i="4"/>
  <c r="T721" i="4"/>
  <c r="T673" i="4"/>
  <c r="U965" i="4"/>
  <c r="W965" i="4"/>
  <c r="X965" i="4"/>
  <c r="Y965" i="4"/>
  <c r="T556" i="4"/>
  <c r="V937" i="4"/>
  <c r="V538" i="4"/>
  <c r="V454" i="4"/>
  <c r="V482" i="4"/>
  <c r="U426" i="4"/>
  <c r="T405" i="4"/>
  <c r="G171" i="2"/>
  <c r="P171" i="2"/>
  <c r="E184" i="2"/>
  <c r="N184" i="2"/>
  <c r="F176" i="2"/>
  <c r="O176" i="2"/>
  <c r="F160" i="2"/>
  <c r="O160" i="2"/>
  <c r="E108" i="2"/>
  <c r="N108" i="2"/>
  <c r="E58" i="2"/>
  <c r="N58" i="2"/>
  <c r="G173" i="2"/>
  <c r="P173" i="2"/>
  <c r="G161" i="2"/>
  <c r="P161" i="2"/>
  <c r="G76" i="2"/>
  <c r="P76" i="2"/>
  <c r="F52" i="2"/>
  <c r="O52" i="2"/>
  <c r="E162" i="2"/>
  <c r="N162" i="2"/>
  <c r="U353" i="4"/>
  <c r="U345" i="4"/>
  <c r="U337" i="4"/>
  <c r="U329" i="4"/>
  <c r="U321" i="4"/>
  <c r="U313" i="4"/>
  <c r="U305" i="4"/>
  <c r="U297" i="4"/>
  <c r="U289" i="4"/>
  <c r="U281" i="4"/>
  <c r="U273" i="4"/>
  <c r="U265" i="4"/>
  <c r="U257" i="4"/>
  <c r="U249" i="4"/>
  <c r="T645" i="4"/>
  <c r="T573" i="4"/>
  <c r="U520" i="4"/>
  <c r="F159" i="2"/>
  <c r="O159" i="2"/>
  <c r="G172" i="2"/>
  <c r="P172" i="2"/>
  <c r="E152" i="2"/>
  <c r="N152" i="2"/>
  <c r="F90" i="2"/>
  <c r="O90" i="2"/>
  <c r="E82" i="2"/>
  <c r="N82" i="2"/>
  <c r="F66" i="2"/>
  <c r="O66" i="2"/>
  <c r="G181" i="2"/>
  <c r="P181" i="2"/>
  <c r="F169" i="2"/>
  <c r="O169" i="2"/>
  <c r="E149" i="2"/>
  <c r="N149" i="2"/>
  <c r="F100" i="2"/>
  <c r="O100" i="2"/>
  <c r="E92" i="2"/>
  <c r="N92" i="2"/>
  <c r="G68" i="2"/>
  <c r="P68" i="2"/>
  <c r="E7" i="8"/>
  <c r="M7" i="8"/>
  <c r="F166" i="2"/>
  <c r="O166" i="2"/>
  <c r="E150" i="2"/>
  <c r="N150" i="2"/>
  <c r="V369" i="4"/>
  <c r="W369" i="4"/>
  <c r="X369" i="4"/>
  <c r="Y369" i="4"/>
  <c r="U945" i="4"/>
  <c r="V490" i="4"/>
  <c r="G159" i="2"/>
  <c r="P159" i="2"/>
  <c r="E10" i="2"/>
  <c r="N10" i="2"/>
  <c r="G178" i="2"/>
  <c r="P178" i="2"/>
  <c r="E170" i="2"/>
  <c r="N170" i="2"/>
  <c r="F162" i="2"/>
  <c r="O162" i="2"/>
  <c r="F152" i="2"/>
  <c r="O152" i="2"/>
  <c r="G146" i="2"/>
  <c r="P146" i="2"/>
  <c r="F94" i="2"/>
  <c r="O94" i="2"/>
  <c r="E78" i="2"/>
  <c r="N78" i="2"/>
  <c r="G62" i="2"/>
  <c r="P62" i="2"/>
  <c r="F46" i="2"/>
  <c r="O46" i="2"/>
  <c r="G42" i="2"/>
  <c r="P42" i="2"/>
  <c r="F185" i="2"/>
  <c r="O185" i="2"/>
  <c r="G169" i="2"/>
  <c r="P169" i="2"/>
  <c r="G153" i="2"/>
  <c r="P153" i="2"/>
  <c r="G149" i="2"/>
  <c r="P149" i="2"/>
  <c r="E102" i="2"/>
  <c r="N102" i="2"/>
  <c r="F92" i="2"/>
  <c r="O92" i="2"/>
  <c r="G88" i="2"/>
  <c r="P88" i="2"/>
  <c r="F68" i="2"/>
  <c r="O68" i="2"/>
  <c r="G56" i="2"/>
  <c r="P56" i="2"/>
  <c r="E4" i="8"/>
  <c r="M4" i="8"/>
  <c r="G16" i="2"/>
  <c r="P16" i="2"/>
  <c r="U538" i="4"/>
  <c r="S941" i="4"/>
  <c r="G175" i="2"/>
  <c r="P175" i="2"/>
  <c r="F182" i="2"/>
  <c r="O182" i="2"/>
  <c r="E158" i="2"/>
  <c r="N158" i="2"/>
  <c r="F108" i="2"/>
  <c r="O108" i="2"/>
  <c r="E98" i="2"/>
  <c r="N98" i="2"/>
  <c r="F74" i="2"/>
  <c r="O74" i="2"/>
  <c r="E50" i="2"/>
  <c r="N50" i="2"/>
  <c r="E5" i="2"/>
  <c r="N5" i="2"/>
  <c r="H4" i="3"/>
  <c r="E177" i="2"/>
  <c r="N177" i="2"/>
  <c r="E165" i="2"/>
  <c r="N165" i="2"/>
  <c r="F161" i="2"/>
  <c r="O161" i="2"/>
  <c r="G106" i="2"/>
  <c r="P106" i="2"/>
  <c r="F84" i="2"/>
  <c r="O84" i="2"/>
  <c r="F76" i="2"/>
  <c r="O76" i="2"/>
  <c r="E52" i="2"/>
  <c r="N52" i="2"/>
  <c r="V462" i="4"/>
  <c r="U119" i="4"/>
  <c r="V422" i="4"/>
  <c r="U213" i="4"/>
  <c r="U929" i="4"/>
  <c r="V361" i="4"/>
  <c r="W361" i="4"/>
  <c r="X361" i="4"/>
  <c r="Y361" i="4"/>
  <c r="T921" i="4"/>
  <c r="T897" i="4"/>
  <c r="V897" i="4"/>
  <c r="T881" i="4"/>
  <c r="T857" i="4"/>
  <c r="T833" i="4"/>
  <c r="T817" i="4"/>
  <c r="T793" i="4"/>
  <c r="T769" i="4"/>
  <c r="V769" i="4"/>
  <c r="T753" i="4"/>
  <c r="V753" i="4"/>
  <c r="T729" i="4"/>
  <c r="T705" i="4"/>
  <c r="T689" i="4"/>
  <c r="T665" i="4"/>
  <c r="T641" i="4"/>
  <c r="V641" i="4"/>
  <c r="U490" i="4"/>
  <c r="W490" i="4"/>
  <c r="X490" i="4"/>
  <c r="Y490" i="4"/>
  <c r="U969" i="4"/>
  <c r="U470" i="4"/>
  <c r="T429" i="4"/>
  <c r="T397" i="4"/>
  <c r="V25" i="4"/>
  <c r="T971" i="4"/>
  <c r="V365" i="4"/>
  <c r="F178" i="2"/>
  <c r="O178" i="2"/>
  <c r="F168" i="2"/>
  <c r="O168" i="2"/>
  <c r="F154" i="2"/>
  <c r="O154" i="2"/>
  <c r="F146" i="2"/>
  <c r="O146" i="2"/>
  <c r="F62" i="2"/>
  <c r="O62" i="2"/>
  <c r="F42" i="2"/>
  <c r="O42" i="2"/>
  <c r="G177" i="2"/>
  <c r="P177" i="2"/>
  <c r="G165" i="2"/>
  <c r="P165" i="2"/>
  <c r="F88" i="2"/>
  <c r="O88" i="2"/>
  <c r="F56" i="2"/>
  <c r="O56" i="2"/>
  <c r="F21" i="2"/>
  <c r="O21" i="2"/>
  <c r="F13" i="2"/>
  <c r="O13" i="2"/>
  <c r="V478" i="4"/>
  <c r="T485" i="4"/>
  <c r="V438" i="4"/>
  <c r="V398" i="4"/>
  <c r="E96" i="2"/>
  <c r="N96" i="2"/>
  <c r="F80" i="2"/>
  <c r="O80" i="2"/>
  <c r="E64" i="2"/>
  <c r="N64" i="2"/>
  <c r="F48" i="2"/>
  <c r="O48" i="2"/>
  <c r="G21" i="2"/>
  <c r="P21" i="2"/>
  <c r="G13" i="2"/>
  <c r="P13" i="2"/>
  <c r="D27" i="8"/>
  <c r="L27" i="8"/>
  <c r="T481" i="4"/>
  <c r="S931" i="4"/>
  <c r="R931" i="4"/>
  <c r="T625" i="4"/>
  <c r="V625" i="4"/>
  <c r="T617" i="4"/>
  <c r="T609" i="4"/>
  <c r="T577" i="4"/>
  <c r="T561" i="4"/>
  <c r="V520" i="4"/>
  <c r="V522" i="4"/>
  <c r="V544" i="4"/>
  <c r="W544" i="4"/>
  <c r="X544" i="4"/>
  <c r="Y544" i="4"/>
  <c r="E26" i="8"/>
  <c r="M26" i="8"/>
  <c r="D26" i="8"/>
  <c r="L26" i="8"/>
  <c r="E25" i="8"/>
  <c r="M25" i="8"/>
  <c r="D25" i="8"/>
  <c r="L25" i="8"/>
  <c r="E24" i="8"/>
  <c r="M24" i="8"/>
  <c r="D24" i="8"/>
  <c r="L24" i="8"/>
  <c r="E23" i="8"/>
  <c r="M23" i="8"/>
  <c r="D23" i="8"/>
  <c r="L23" i="8"/>
  <c r="V486" i="4"/>
  <c r="V470" i="4"/>
  <c r="E22" i="8"/>
  <c r="M22" i="8"/>
  <c r="D22" i="8"/>
  <c r="L22" i="8"/>
  <c r="D21" i="8"/>
  <c r="L21" i="8"/>
  <c r="E21" i="8"/>
  <c r="M21" i="8"/>
  <c r="U406" i="4"/>
  <c r="U225" i="4"/>
  <c r="U193" i="4"/>
  <c r="V502" i="4"/>
  <c r="F3" i="3"/>
  <c r="S971" i="4"/>
  <c r="U971" i="4"/>
  <c r="U46" i="4"/>
  <c r="T605" i="4"/>
  <c r="V123" i="4"/>
  <c r="W123" i="4"/>
  <c r="X123" i="4"/>
  <c r="Y123" i="4"/>
  <c r="U382" i="4"/>
  <c r="U177" i="4"/>
  <c r="U552" i="4"/>
  <c r="F10" i="2"/>
  <c r="O10" i="2"/>
  <c r="E182" i="2"/>
  <c r="N182" i="2"/>
  <c r="F172" i="2"/>
  <c r="O172" i="2"/>
  <c r="E166" i="2"/>
  <c r="N166" i="2"/>
  <c r="F158" i="2"/>
  <c r="O158" i="2"/>
  <c r="F150" i="2"/>
  <c r="O150" i="2"/>
  <c r="F98" i="2"/>
  <c r="O98" i="2"/>
  <c r="E90" i="2"/>
  <c r="N90" i="2"/>
  <c r="F82" i="2"/>
  <c r="O82" i="2"/>
  <c r="E74" i="2"/>
  <c r="N74" i="2"/>
  <c r="E66" i="2"/>
  <c r="N66" i="2"/>
  <c r="F58" i="2"/>
  <c r="O58" i="2"/>
  <c r="F50" i="2"/>
  <c r="O50" i="2"/>
  <c r="F5" i="2"/>
  <c r="O5" i="2"/>
  <c r="I4" i="3"/>
  <c r="F96" i="2"/>
  <c r="O96" i="2"/>
  <c r="E80" i="2"/>
  <c r="N80" i="2"/>
  <c r="F64" i="2"/>
  <c r="O64" i="2"/>
  <c r="E48" i="2"/>
  <c r="N48" i="2"/>
  <c r="U245" i="4"/>
  <c r="W245" i="4"/>
  <c r="X245" i="4"/>
  <c r="Y245" i="4"/>
  <c r="D20" i="8"/>
  <c r="L20" i="8"/>
  <c r="E20" i="8"/>
  <c r="M20" i="8"/>
  <c r="D19" i="8"/>
  <c r="L19" i="8"/>
  <c r="E19" i="8"/>
  <c r="M19" i="8"/>
  <c r="D18" i="8"/>
  <c r="L18" i="8"/>
  <c r="E18" i="8"/>
  <c r="M18" i="8"/>
  <c r="D17" i="8"/>
  <c r="L17" i="8"/>
  <c r="E17" i="8"/>
  <c r="M17" i="8"/>
  <c r="D16" i="8"/>
  <c r="L16" i="8"/>
  <c r="E16" i="8"/>
  <c r="M16" i="8"/>
  <c r="E15" i="8"/>
  <c r="M15" i="8"/>
  <c r="D15" i="8"/>
  <c r="L15" i="8"/>
  <c r="V165" i="4"/>
  <c r="F174" i="2"/>
  <c r="O174" i="2"/>
  <c r="F156" i="2"/>
  <c r="O156" i="2"/>
  <c r="G154" i="2"/>
  <c r="P154" i="2"/>
  <c r="E174" i="2"/>
  <c r="N174" i="2"/>
  <c r="F170" i="2"/>
  <c r="O170" i="2"/>
  <c r="G156" i="2"/>
  <c r="P156" i="2"/>
  <c r="D14" i="8"/>
  <c r="L14" i="8"/>
  <c r="E14" i="8"/>
  <c r="M14" i="8"/>
  <c r="E13" i="8"/>
  <c r="M13" i="8"/>
  <c r="D13" i="8"/>
  <c r="L13" i="8"/>
  <c r="S556" i="4"/>
  <c r="U556" i="4"/>
  <c r="U536" i="4"/>
  <c r="V430" i="4"/>
  <c r="T449" i="4"/>
  <c r="T417" i="4"/>
  <c r="U438" i="4"/>
  <c r="T445" i="4"/>
  <c r="T413" i="4"/>
  <c r="U506" i="4"/>
  <c r="U442" i="4"/>
  <c r="U410" i="4"/>
  <c r="U135" i="4"/>
  <c r="U143" i="4"/>
  <c r="T208" i="4"/>
  <c r="U217" i="4"/>
  <c r="V185" i="4"/>
  <c r="V530" i="4"/>
  <c r="T955" i="4"/>
  <c r="T453" i="4"/>
  <c r="T421" i="4"/>
  <c r="T389" i="4"/>
  <c r="V139" i="4"/>
  <c r="V357" i="4"/>
  <c r="V341" i="4"/>
  <c r="V325" i="4"/>
  <c r="V309" i="4"/>
  <c r="V293" i="4"/>
  <c r="V277" i="4"/>
  <c r="V261" i="4"/>
  <c r="U54" i="4"/>
  <c r="V953" i="4"/>
  <c r="W953" i="4"/>
  <c r="U486" i="4"/>
  <c r="T601" i="4"/>
  <c r="T585" i="4"/>
  <c r="V109" i="4"/>
  <c r="W109" i="4"/>
  <c r="X109" i="4"/>
  <c r="Y109" i="4"/>
  <c r="V506" i="4"/>
  <c r="V442" i="4"/>
  <c r="V390" i="4"/>
  <c r="W390" i="4"/>
  <c r="X390" i="4"/>
  <c r="Y390" i="4"/>
  <c r="S346" i="4"/>
  <c r="U346" i="4"/>
  <c r="S94" i="4"/>
  <c r="U94" i="4"/>
  <c r="V949" i="4"/>
  <c r="W949" i="4"/>
  <c r="X949" i="4"/>
  <c r="Y949" i="4"/>
  <c r="V233" i="4"/>
  <c r="V201" i="4"/>
  <c r="F8" i="2"/>
  <c r="O8" i="2"/>
  <c r="F104" i="2"/>
  <c r="O104" i="2"/>
  <c r="E86" i="2"/>
  <c r="N86" i="2"/>
  <c r="F70" i="2"/>
  <c r="O70" i="2"/>
  <c r="E54" i="2"/>
  <c r="N54" i="2"/>
  <c r="S905" i="4"/>
  <c r="U905" i="4"/>
  <c r="S889" i="4"/>
  <c r="U889" i="4"/>
  <c r="S873" i="4"/>
  <c r="U873" i="4"/>
  <c r="S857" i="4"/>
  <c r="V857" i="4"/>
  <c r="S841" i="4"/>
  <c r="U841" i="4"/>
  <c r="S825" i="4"/>
  <c r="V825" i="4"/>
  <c r="S809" i="4"/>
  <c r="U809" i="4"/>
  <c r="S793" i="4"/>
  <c r="U793" i="4"/>
  <c r="S777" i="4"/>
  <c r="U777" i="4"/>
  <c r="S761" i="4"/>
  <c r="V761" i="4"/>
  <c r="S745" i="4"/>
  <c r="U745" i="4"/>
  <c r="S729" i="4"/>
  <c r="U729" i="4"/>
  <c r="S713" i="4"/>
  <c r="S697" i="4"/>
  <c r="U697" i="4"/>
  <c r="S681" i="4"/>
  <c r="U681" i="4"/>
  <c r="S665" i="4"/>
  <c r="U665" i="4"/>
  <c r="S649" i="4"/>
  <c r="S633" i="4"/>
  <c r="S617" i="4"/>
  <c r="U617" i="4"/>
  <c r="S601" i="4"/>
  <c r="U601" i="4"/>
  <c r="S585" i="4"/>
  <c r="S569" i="4"/>
  <c r="U569" i="4"/>
  <c r="U35" i="4"/>
  <c r="V554" i="4"/>
  <c r="W554" i="4"/>
  <c r="X554" i="4"/>
  <c r="Y554" i="4"/>
  <c r="U522" i="4"/>
  <c r="T905" i="4"/>
  <c r="T873" i="4"/>
  <c r="T841" i="4"/>
  <c r="T809" i="4"/>
  <c r="T777" i="4"/>
  <c r="T745" i="4"/>
  <c r="T713" i="4"/>
  <c r="T681" i="4"/>
  <c r="T649" i="4"/>
  <c r="T569" i="4"/>
  <c r="U937" i="4"/>
  <c r="U454" i="4"/>
  <c r="U422" i="4"/>
  <c r="S961" i="4"/>
  <c r="U961" i="4"/>
  <c r="V406" i="4"/>
  <c r="U510" i="4"/>
  <c r="T457" i="4"/>
  <c r="T441" i="4"/>
  <c r="T433" i="4"/>
  <c r="T425" i="4"/>
  <c r="T409" i="4"/>
  <c r="T401" i="4"/>
  <c r="T393" i="4"/>
  <c r="T385" i="4"/>
  <c r="T961" i="4"/>
  <c r="G104" i="2"/>
  <c r="P104" i="2"/>
  <c r="S921" i="4"/>
  <c r="U921" i="4"/>
  <c r="U530" i="4"/>
  <c r="V217" i="4"/>
  <c r="U131" i="4"/>
  <c r="F102" i="2"/>
  <c r="O102" i="2"/>
  <c r="E19" i="2"/>
  <c r="N19" i="2"/>
  <c r="F19" i="2"/>
  <c r="O19" i="2"/>
  <c r="G19" i="2"/>
  <c r="P19" i="2"/>
  <c r="E33" i="2"/>
  <c r="N33" i="2"/>
  <c r="F33" i="2"/>
  <c r="O33" i="2"/>
  <c r="G33" i="2"/>
  <c r="P33" i="2"/>
  <c r="E25" i="2"/>
  <c r="N25" i="2"/>
  <c r="F25" i="2"/>
  <c r="O25" i="2"/>
  <c r="G25" i="2"/>
  <c r="P25" i="2"/>
  <c r="E34" i="2"/>
  <c r="N34" i="2"/>
  <c r="F34" i="2"/>
  <c r="O34" i="2"/>
  <c r="G34" i="2"/>
  <c r="P34" i="2"/>
  <c r="E22" i="2"/>
  <c r="N22" i="2"/>
  <c r="F22" i="2"/>
  <c r="O22" i="2"/>
  <c r="G22" i="2"/>
  <c r="P22" i="2"/>
  <c r="E15" i="2"/>
  <c r="N15" i="2"/>
  <c r="F15" i="2"/>
  <c r="O15" i="2"/>
  <c r="G15" i="2"/>
  <c r="P15" i="2"/>
  <c r="E31" i="2"/>
  <c r="N31" i="2"/>
  <c r="F31" i="2"/>
  <c r="O31" i="2"/>
  <c r="G31" i="2"/>
  <c r="P31" i="2"/>
  <c r="E23" i="2"/>
  <c r="N23" i="2"/>
  <c r="F23" i="2"/>
  <c r="O23" i="2"/>
  <c r="G23" i="2"/>
  <c r="P23" i="2"/>
  <c r="E32" i="2"/>
  <c r="N32" i="2"/>
  <c r="F32" i="2"/>
  <c r="O32" i="2"/>
  <c r="G32" i="2"/>
  <c r="P32" i="2"/>
  <c r="E20" i="2"/>
  <c r="N20" i="2"/>
  <c r="F20" i="2"/>
  <c r="O20" i="2"/>
  <c r="G20" i="2"/>
  <c r="P20" i="2"/>
  <c r="E18" i="2"/>
  <c r="N18" i="2"/>
  <c r="F18" i="2"/>
  <c r="O18" i="2"/>
  <c r="G18" i="2"/>
  <c r="P18" i="2"/>
  <c r="E14" i="2"/>
  <c r="N14" i="2"/>
  <c r="F14" i="2"/>
  <c r="O14" i="2"/>
  <c r="G14" i="2"/>
  <c r="P14" i="2"/>
  <c r="E29" i="2"/>
  <c r="N29" i="2"/>
  <c r="F29" i="2"/>
  <c r="O29" i="2"/>
  <c r="G29" i="2"/>
  <c r="P29" i="2"/>
  <c r="E30" i="2"/>
  <c r="N30" i="2"/>
  <c r="F30" i="2"/>
  <c r="O30" i="2"/>
  <c r="G30" i="2"/>
  <c r="P30" i="2"/>
  <c r="E26" i="2"/>
  <c r="N26" i="2"/>
  <c r="F26" i="2"/>
  <c r="O26" i="2"/>
  <c r="G26" i="2"/>
  <c r="P26" i="2"/>
  <c r="E24" i="2"/>
  <c r="N24" i="2"/>
  <c r="F24" i="2"/>
  <c r="O24" i="2"/>
  <c r="G24" i="2"/>
  <c r="P24" i="2"/>
  <c r="V33" i="4"/>
  <c r="E17" i="2"/>
  <c r="N17" i="2"/>
  <c r="F17" i="2"/>
  <c r="O17" i="2"/>
  <c r="G17" i="2"/>
  <c r="P17" i="2"/>
  <c r="E27" i="2"/>
  <c r="N27" i="2"/>
  <c r="F27" i="2"/>
  <c r="O27" i="2"/>
  <c r="G27" i="2"/>
  <c r="P27" i="2"/>
  <c r="V62" i="4"/>
  <c r="V21" i="4"/>
  <c r="G70" i="2"/>
  <c r="P70" i="2"/>
  <c r="F38" i="2"/>
  <c r="O38" i="2"/>
  <c r="G72" i="2"/>
  <c r="P72" i="2"/>
  <c r="S74" i="4"/>
  <c r="U74" i="4"/>
  <c r="S42" i="4"/>
  <c r="U42" i="4"/>
  <c r="V37" i="4"/>
  <c r="F54" i="2"/>
  <c r="O54" i="2"/>
  <c r="G38" i="2"/>
  <c r="P38" i="2"/>
  <c r="F40" i="2"/>
  <c r="O40" i="2"/>
  <c r="U31" i="4"/>
  <c r="U23" i="4"/>
  <c r="V237" i="4"/>
  <c r="W237" i="4"/>
  <c r="U181" i="4"/>
  <c r="D11" i="8"/>
  <c r="L11" i="8"/>
  <c r="D8" i="8"/>
  <c r="L8" i="8"/>
  <c r="V498" i="4"/>
  <c r="V466" i="4"/>
  <c r="V29" i="4"/>
  <c r="V474" i="4"/>
  <c r="V458" i="4"/>
  <c r="W458" i="4"/>
  <c r="X458" i="4"/>
  <c r="Y458" i="4"/>
  <c r="V426" i="4"/>
  <c r="V410" i="4"/>
  <c r="W410" i="4"/>
  <c r="U221" i="4"/>
  <c r="U197" i="4"/>
  <c r="U189" i="4"/>
  <c r="V39" i="4"/>
  <c r="W39" i="4"/>
  <c r="X39" i="4"/>
  <c r="Y39" i="4"/>
  <c r="V149" i="4"/>
  <c r="W149" i="4"/>
  <c r="X149" i="4"/>
  <c r="Y149" i="4"/>
  <c r="U546" i="4"/>
  <c r="V446" i="4"/>
  <c r="U161" i="4"/>
  <c r="J4" i="3"/>
  <c r="E6" i="8"/>
  <c r="M6" i="8"/>
  <c r="D6" i="8"/>
  <c r="L6" i="8"/>
  <c r="E5" i="8"/>
  <c r="M5" i="8"/>
  <c r="D5" i="8"/>
  <c r="L5" i="8"/>
  <c r="E10" i="8"/>
  <c r="M10" i="8"/>
  <c r="D10" i="8"/>
  <c r="L10" i="8"/>
  <c r="E9" i="8"/>
  <c r="M9" i="8"/>
  <c r="D9" i="8"/>
  <c r="L9" i="8"/>
  <c r="R939" i="4"/>
  <c r="U233" i="4"/>
  <c r="T621" i="4"/>
  <c r="T589" i="4"/>
  <c r="T557" i="4"/>
  <c r="U139" i="4"/>
  <c r="V510" i="4"/>
  <c r="V377" i="4"/>
  <c r="W377" i="4"/>
  <c r="X377" i="4"/>
  <c r="Y377" i="4"/>
  <c r="V241" i="4"/>
  <c r="W241" i="4"/>
  <c r="X241" i="4"/>
  <c r="Y241" i="4"/>
  <c r="V43" i="4"/>
  <c r="W43" i="4"/>
  <c r="X43" i="4"/>
  <c r="Y43" i="4"/>
  <c r="S354" i="4"/>
  <c r="U354" i="4"/>
  <c r="S338" i="4"/>
  <c r="U338" i="4"/>
  <c r="S224" i="4"/>
  <c r="U224" i="4"/>
  <c r="S208" i="4"/>
  <c r="U208" i="4"/>
  <c r="S328" i="4"/>
  <c r="U328" i="4"/>
  <c r="S320" i="4"/>
  <c r="U320" i="4"/>
  <c r="S312" i="4"/>
  <c r="U312" i="4"/>
  <c r="S304" i="4"/>
  <c r="U304" i="4"/>
  <c r="S296" i="4"/>
  <c r="U296" i="4"/>
  <c r="S288" i="4"/>
  <c r="U288" i="4"/>
  <c r="S280" i="4"/>
  <c r="U280" i="4"/>
  <c r="S272" i="4"/>
  <c r="U272" i="4"/>
  <c r="S264" i="4"/>
  <c r="U264" i="4"/>
  <c r="S256" i="4"/>
  <c r="U256" i="4"/>
  <c r="S248" i="4"/>
  <c r="U248" i="4"/>
  <c r="S218" i="4"/>
  <c r="U218" i="4"/>
  <c r="S102" i="4"/>
  <c r="U102" i="4"/>
  <c r="V957" i="4"/>
  <c r="W957" i="4"/>
  <c r="X957" i="4"/>
  <c r="Y957" i="4"/>
  <c r="V933" i="4"/>
  <c r="W933" i="4"/>
  <c r="X933" i="4"/>
  <c r="Y933" i="4"/>
  <c r="V925" i="4"/>
  <c r="W925" i="4"/>
  <c r="X925" i="4"/>
  <c r="Y925" i="4"/>
  <c r="V546" i="4"/>
  <c r="T8" i="4"/>
  <c r="T224" i="4"/>
  <c r="U165" i="4"/>
  <c r="V536" i="4"/>
  <c r="U205" i="4"/>
  <c r="S514" i="4"/>
  <c r="V373" i="4"/>
  <c r="E7" i="2"/>
  <c r="N7" i="2"/>
  <c r="I10" i="2"/>
  <c r="J11" i="2"/>
  <c r="G6" i="2"/>
  <c r="P6" i="2"/>
  <c r="H6" i="2"/>
  <c r="I12" i="2"/>
  <c r="I5" i="2"/>
  <c r="U173" i="4"/>
  <c r="U209" i="4"/>
  <c r="U201" i="4"/>
  <c r="U185" i="4"/>
  <c r="V969" i="4"/>
  <c r="W969" i="4"/>
  <c r="X969" i="4"/>
  <c r="Y969" i="4"/>
  <c r="V929" i="4"/>
  <c r="W929" i="4"/>
  <c r="X929" i="4"/>
  <c r="Y929" i="4"/>
  <c r="V945" i="4"/>
  <c r="W945" i="4"/>
  <c r="X945" i="4"/>
  <c r="Y945" i="4"/>
  <c r="U229" i="4"/>
  <c r="I11" i="2"/>
  <c r="H11" i="2"/>
  <c r="J6" i="2"/>
  <c r="I6" i="2"/>
  <c r="H12" i="2"/>
  <c r="G8" i="2"/>
  <c r="P8" i="2"/>
  <c r="U502" i="4"/>
  <c r="U498" i="4"/>
  <c r="U482" i="4"/>
  <c r="W482" i="4"/>
  <c r="X482" i="4"/>
  <c r="Y482" i="4"/>
  <c r="AI482" i="4"/>
  <c r="U466" i="4"/>
  <c r="V450" i="4"/>
  <c r="V434" i="4"/>
  <c r="V418" i="4"/>
  <c r="U402" i="4"/>
  <c r="V386" i="4"/>
  <c r="U127" i="4"/>
  <c r="U147" i="4"/>
  <c r="U115" i="4"/>
  <c r="V105" i="4"/>
  <c r="W105" i="4"/>
  <c r="X105" i="4"/>
  <c r="Y105" i="4"/>
  <c r="V69" i="4"/>
  <c r="W69" i="4"/>
  <c r="X69" i="4"/>
  <c r="Y69" i="4"/>
  <c r="S917" i="4"/>
  <c r="U917" i="4"/>
  <c r="S909" i="4"/>
  <c r="U909" i="4"/>
  <c r="S901" i="4"/>
  <c r="U901" i="4"/>
  <c r="S893" i="4"/>
  <c r="U893" i="4"/>
  <c r="S885" i="4"/>
  <c r="U885" i="4"/>
  <c r="S877" i="4"/>
  <c r="U877" i="4"/>
  <c r="S869" i="4"/>
  <c r="U869" i="4"/>
  <c r="S861" i="4"/>
  <c r="U861" i="4"/>
  <c r="S853" i="4"/>
  <c r="U853" i="4"/>
  <c r="S845" i="4"/>
  <c r="U845" i="4"/>
  <c r="S837" i="4"/>
  <c r="U837" i="4"/>
  <c r="S829" i="4"/>
  <c r="U829" i="4"/>
  <c r="S821" i="4"/>
  <c r="U821" i="4"/>
  <c r="S813" i="4"/>
  <c r="U813" i="4"/>
  <c r="S805" i="4"/>
  <c r="U805" i="4"/>
  <c r="S797" i="4"/>
  <c r="U797" i="4"/>
  <c r="S789" i="4"/>
  <c r="U789" i="4"/>
  <c r="S781" i="4"/>
  <c r="U781" i="4"/>
  <c r="S773" i="4"/>
  <c r="U773" i="4"/>
  <c r="S765" i="4"/>
  <c r="U765" i="4"/>
  <c r="S757" i="4"/>
  <c r="U757" i="4"/>
  <c r="S749" i="4"/>
  <c r="U749" i="4"/>
  <c r="S741" i="4"/>
  <c r="U741" i="4"/>
  <c r="S733" i="4"/>
  <c r="U733" i="4"/>
  <c r="S725" i="4"/>
  <c r="U725" i="4"/>
  <c r="S717" i="4"/>
  <c r="U717" i="4"/>
  <c r="S709" i="4"/>
  <c r="U709" i="4"/>
  <c r="S701" i="4"/>
  <c r="U701" i="4"/>
  <c r="S693" i="4"/>
  <c r="U693" i="4"/>
  <c r="S685" i="4"/>
  <c r="U685" i="4"/>
  <c r="S677" i="4"/>
  <c r="U677" i="4"/>
  <c r="S669" i="4"/>
  <c r="U669" i="4"/>
  <c r="S661" i="4"/>
  <c r="U661" i="4"/>
  <c r="S653" i="4"/>
  <c r="U653" i="4"/>
  <c r="S645" i="4"/>
  <c r="U645" i="4"/>
  <c r="S637" i="4"/>
  <c r="S629" i="4"/>
  <c r="U629" i="4"/>
  <c r="S621" i="4"/>
  <c r="S613" i="4"/>
  <c r="U613" i="4"/>
  <c r="S605" i="4"/>
  <c r="S597" i="4"/>
  <c r="U597" i="4"/>
  <c r="S589" i="4"/>
  <c r="S581" i="4"/>
  <c r="U581" i="4"/>
  <c r="S573" i="4"/>
  <c r="S565" i="4"/>
  <c r="U565" i="4"/>
  <c r="S557" i="4"/>
  <c r="S1001" i="4"/>
  <c r="U1001" i="4"/>
  <c r="S993" i="4"/>
  <c r="U993" i="4"/>
  <c r="S985" i="4"/>
  <c r="U985" i="4"/>
  <c r="S977" i="4"/>
  <c r="U977" i="4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/>
  <c r="S220" i="4"/>
  <c r="U220" i="4"/>
  <c r="S222" i="4"/>
  <c r="U222" i="4"/>
  <c r="T513" i="4"/>
  <c r="V225" i="4"/>
  <c r="V209" i="4"/>
  <c r="V193" i="4"/>
  <c r="V143" i="4"/>
  <c r="V127" i="4"/>
  <c r="V173" i="4"/>
  <c r="V157" i="4"/>
  <c r="V147" i="4"/>
  <c r="V131" i="4"/>
  <c r="V115" i="4"/>
  <c r="V181" i="4"/>
  <c r="V153" i="4"/>
  <c r="W153" i="4"/>
  <c r="X153" i="4"/>
  <c r="Y153" i="4"/>
  <c r="U62" i="4"/>
  <c r="V229" i="4"/>
  <c r="T7" i="4"/>
  <c r="V135" i="4"/>
  <c r="V119" i="4"/>
  <c r="U462" i="4"/>
  <c r="U446" i="4"/>
  <c r="U430" i="4"/>
  <c r="V414" i="4"/>
  <c r="W414" i="4"/>
  <c r="X414" i="4"/>
  <c r="Y414" i="4"/>
  <c r="U398" i="4"/>
  <c r="V382" i="4"/>
  <c r="U450" i="4"/>
  <c r="U434" i="4"/>
  <c r="U418" i="4"/>
  <c r="V402" i="4"/>
  <c r="U386" i="4"/>
  <c r="T350" i="4"/>
  <c r="T232" i="4"/>
  <c r="V177" i="4"/>
  <c r="V169" i="4"/>
  <c r="W169" i="4"/>
  <c r="X169" i="4"/>
  <c r="Y169" i="4"/>
  <c r="V161" i="4"/>
  <c r="U37" i="4"/>
  <c r="U33" i="4"/>
  <c r="U29" i="4"/>
  <c r="U25" i="4"/>
  <c r="U21" i="4"/>
  <c r="V394" i="4"/>
  <c r="W394" i="4"/>
  <c r="X394" i="4"/>
  <c r="Y394" i="4"/>
  <c r="V221" i="4"/>
  <c r="V213" i="4"/>
  <c r="V205" i="4"/>
  <c r="V197" i="4"/>
  <c r="V189" i="4"/>
  <c r="T383" i="4"/>
  <c r="U373" i="4"/>
  <c r="U365" i="4"/>
  <c r="T216" i="4"/>
  <c r="V58" i="4"/>
  <c r="V50" i="4"/>
  <c r="S342" i="4"/>
  <c r="U342" i="4"/>
  <c r="S228" i="4"/>
  <c r="U228" i="4"/>
  <c r="S212" i="4"/>
  <c r="U212" i="4"/>
  <c r="S230" i="4"/>
  <c r="U230" i="4"/>
  <c r="S214" i="4"/>
  <c r="U214" i="4"/>
  <c r="S98" i="4"/>
  <c r="U98" i="4"/>
  <c r="S86" i="4"/>
  <c r="U86" i="4"/>
  <c r="S78" i="4"/>
  <c r="U78" i="4"/>
  <c r="S70" i="4"/>
  <c r="U70" i="4"/>
  <c r="F106" i="2"/>
  <c r="O106" i="2"/>
  <c r="F11" i="2"/>
  <c r="O11" i="2"/>
  <c r="E11" i="2"/>
  <c r="N11" i="2"/>
  <c r="G11" i="2"/>
  <c r="P11" i="2"/>
  <c r="E144" i="2"/>
  <c r="N144" i="2"/>
  <c r="G144" i="2"/>
  <c r="P144" i="2"/>
  <c r="F144" i="2"/>
  <c r="O144" i="2"/>
  <c r="E142" i="2"/>
  <c r="N142" i="2"/>
  <c r="G142" i="2"/>
  <c r="P142" i="2"/>
  <c r="F142" i="2"/>
  <c r="O142" i="2"/>
  <c r="E140" i="2"/>
  <c r="N140" i="2"/>
  <c r="G140" i="2"/>
  <c r="P140" i="2"/>
  <c r="F140" i="2"/>
  <c r="O140" i="2"/>
  <c r="E138" i="2"/>
  <c r="N138" i="2"/>
  <c r="G138" i="2"/>
  <c r="P138" i="2"/>
  <c r="F138" i="2"/>
  <c r="O138" i="2"/>
  <c r="E136" i="2"/>
  <c r="N136" i="2"/>
  <c r="G136" i="2"/>
  <c r="P136" i="2"/>
  <c r="F136" i="2"/>
  <c r="O136" i="2"/>
  <c r="E134" i="2"/>
  <c r="N134" i="2"/>
  <c r="G134" i="2"/>
  <c r="P134" i="2"/>
  <c r="F134" i="2"/>
  <c r="O134" i="2"/>
  <c r="E132" i="2"/>
  <c r="N132" i="2"/>
  <c r="G132" i="2"/>
  <c r="P132" i="2"/>
  <c r="F132" i="2"/>
  <c r="O132" i="2"/>
  <c r="E130" i="2"/>
  <c r="N130" i="2"/>
  <c r="G130" i="2"/>
  <c r="P130" i="2"/>
  <c r="F130" i="2"/>
  <c r="O130" i="2"/>
  <c r="E128" i="2"/>
  <c r="N128" i="2"/>
  <c r="G128" i="2"/>
  <c r="P128" i="2"/>
  <c r="F128" i="2"/>
  <c r="O128" i="2"/>
  <c r="E126" i="2"/>
  <c r="N126" i="2"/>
  <c r="G126" i="2"/>
  <c r="P126" i="2"/>
  <c r="F126" i="2"/>
  <c r="O126" i="2"/>
  <c r="E124" i="2"/>
  <c r="N124" i="2"/>
  <c r="G124" i="2"/>
  <c r="P124" i="2"/>
  <c r="F124" i="2"/>
  <c r="O124" i="2"/>
  <c r="E122" i="2"/>
  <c r="N122" i="2"/>
  <c r="G122" i="2"/>
  <c r="P122" i="2"/>
  <c r="F122" i="2"/>
  <c r="O122" i="2"/>
  <c r="E120" i="2"/>
  <c r="N120" i="2"/>
  <c r="G120" i="2"/>
  <c r="P120" i="2"/>
  <c r="F120" i="2"/>
  <c r="O120" i="2"/>
  <c r="E118" i="2"/>
  <c r="N118" i="2"/>
  <c r="G118" i="2"/>
  <c r="P118" i="2"/>
  <c r="F118" i="2"/>
  <c r="O118" i="2"/>
  <c r="E116" i="2"/>
  <c r="N116" i="2"/>
  <c r="G116" i="2"/>
  <c r="P116" i="2"/>
  <c r="F116" i="2"/>
  <c r="O116" i="2"/>
  <c r="E114" i="2"/>
  <c r="N114" i="2"/>
  <c r="G114" i="2"/>
  <c r="P114" i="2"/>
  <c r="F114" i="2"/>
  <c r="O114" i="2"/>
  <c r="E112" i="2"/>
  <c r="N112" i="2"/>
  <c r="G112" i="2"/>
  <c r="P112" i="2"/>
  <c r="F112" i="2"/>
  <c r="O112" i="2"/>
  <c r="E110" i="2"/>
  <c r="N110" i="2"/>
  <c r="G110" i="2"/>
  <c r="P110" i="2"/>
  <c r="F110" i="2"/>
  <c r="O110" i="2"/>
  <c r="F6" i="2"/>
  <c r="O6" i="2"/>
  <c r="E6" i="2"/>
  <c r="N6" i="2"/>
  <c r="H5" i="3"/>
  <c r="F107" i="2"/>
  <c r="O107" i="2"/>
  <c r="E107" i="2"/>
  <c r="N107" i="2"/>
  <c r="G107" i="2"/>
  <c r="P107" i="2"/>
  <c r="F103" i="2"/>
  <c r="O103" i="2"/>
  <c r="E103" i="2"/>
  <c r="N103" i="2"/>
  <c r="G103" i="2"/>
  <c r="P103" i="2"/>
  <c r="F99" i="2"/>
  <c r="O99" i="2"/>
  <c r="E99" i="2"/>
  <c r="N99" i="2"/>
  <c r="G99" i="2"/>
  <c r="P99" i="2"/>
  <c r="F95" i="2"/>
  <c r="O95" i="2"/>
  <c r="E95" i="2"/>
  <c r="N95" i="2"/>
  <c r="G95" i="2"/>
  <c r="P95" i="2"/>
  <c r="F91" i="2"/>
  <c r="O91" i="2"/>
  <c r="E91" i="2"/>
  <c r="N91" i="2"/>
  <c r="G91" i="2"/>
  <c r="P91" i="2"/>
  <c r="F87" i="2"/>
  <c r="O87" i="2"/>
  <c r="E87" i="2"/>
  <c r="N87" i="2"/>
  <c r="G87" i="2"/>
  <c r="P87" i="2"/>
  <c r="F83" i="2"/>
  <c r="O83" i="2"/>
  <c r="E83" i="2"/>
  <c r="N83" i="2"/>
  <c r="G83" i="2"/>
  <c r="P83" i="2"/>
  <c r="F79" i="2"/>
  <c r="O79" i="2"/>
  <c r="E79" i="2"/>
  <c r="N79" i="2"/>
  <c r="G79" i="2"/>
  <c r="P79" i="2"/>
  <c r="F75" i="2"/>
  <c r="O75" i="2"/>
  <c r="E75" i="2"/>
  <c r="N75" i="2"/>
  <c r="G75" i="2"/>
  <c r="P75" i="2"/>
  <c r="F71" i="2"/>
  <c r="O71" i="2"/>
  <c r="E71" i="2"/>
  <c r="N71" i="2"/>
  <c r="G71" i="2"/>
  <c r="P71" i="2"/>
  <c r="F67" i="2"/>
  <c r="O67" i="2"/>
  <c r="E67" i="2"/>
  <c r="N67" i="2"/>
  <c r="G67" i="2"/>
  <c r="P67" i="2"/>
  <c r="F63" i="2"/>
  <c r="O63" i="2"/>
  <c r="E63" i="2"/>
  <c r="N63" i="2"/>
  <c r="G63" i="2"/>
  <c r="P63" i="2"/>
  <c r="F59" i="2"/>
  <c r="O59" i="2"/>
  <c r="E59" i="2"/>
  <c r="N59" i="2"/>
  <c r="G59" i="2"/>
  <c r="P59" i="2"/>
  <c r="F55" i="2"/>
  <c r="O55" i="2"/>
  <c r="E55" i="2"/>
  <c r="N55" i="2"/>
  <c r="G55" i="2"/>
  <c r="P55" i="2"/>
  <c r="F51" i="2"/>
  <c r="O51" i="2"/>
  <c r="E51" i="2"/>
  <c r="N51" i="2"/>
  <c r="G51" i="2"/>
  <c r="P51" i="2"/>
  <c r="F47" i="2"/>
  <c r="O47" i="2"/>
  <c r="E47" i="2"/>
  <c r="N47" i="2"/>
  <c r="G47" i="2"/>
  <c r="P47" i="2"/>
  <c r="F43" i="2"/>
  <c r="O43" i="2"/>
  <c r="E43" i="2"/>
  <c r="N43" i="2"/>
  <c r="G43" i="2"/>
  <c r="P43" i="2"/>
  <c r="F39" i="2"/>
  <c r="O39" i="2"/>
  <c r="E39" i="2"/>
  <c r="N39" i="2"/>
  <c r="G39" i="2"/>
  <c r="P39" i="2"/>
  <c r="F35" i="2"/>
  <c r="O35" i="2"/>
  <c r="E35" i="2"/>
  <c r="N35" i="2"/>
  <c r="G35" i="2"/>
  <c r="P35" i="2"/>
  <c r="F145" i="2"/>
  <c r="O145" i="2"/>
  <c r="E145" i="2"/>
  <c r="N145" i="2"/>
  <c r="G145" i="2"/>
  <c r="P145" i="2"/>
  <c r="F143" i="2"/>
  <c r="O143" i="2"/>
  <c r="E143" i="2"/>
  <c r="N143" i="2"/>
  <c r="G143" i="2"/>
  <c r="P143" i="2"/>
  <c r="F141" i="2"/>
  <c r="O141" i="2"/>
  <c r="E141" i="2"/>
  <c r="N141" i="2"/>
  <c r="G141" i="2"/>
  <c r="P141" i="2"/>
  <c r="F139" i="2"/>
  <c r="O139" i="2"/>
  <c r="E139" i="2"/>
  <c r="N139" i="2"/>
  <c r="G139" i="2"/>
  <c r="P139" i="2"/>
  <c r="F137" i="2"/>
  <c r="O137" i="2"/>
  <c r="E137" i="2"/>
  <c r="N137" i="2"/>
  <c r="G137" i="2"/>
  <c r="P137" i="2"/>
  <c r="F135" i="2"/>
  <c r="O135" i="2"/>
  <c r="E135" i="2"/>
  <c r="N135" i="2"/>
  <c r="G135" i="2"/>
  <c r="P135" i="2"/>
  <c r="F133" i="2"/>
  <c r="O133" i="2"/>
  <c r="E133" i="2"/>
  <c r="N133" i="2"/>
  <c r="G133" i="2"/>
  <c r="P133" i="2"/>
  <c r="F131" i="2"/>
  <c r="O131" i="2"/>
  <c r="E131" i="2"/>
  <c r="N131" i="2"/>
  <c r="G131" i="2"/>
  <c r="P131" i="2"/>
  <c r="F129" i="2"/>
  <c r="O129" i="2"/>
  <c r="E129" i="2"/>
  <c r="N129" i="2"/>
  <c r="G129" i="2"/>
  <c r="P129" i="2"/>
  <c r="F127" i="2"/>
  <c r="O127" i="2"/>
  <c r="E127" i="2"/>
  <c r="N127" i="2"/>
  <c r="G127" i="2"/>
  <c r="P127" i="2"/>
  <c r="F125" i="2"/>
  <c r="O125" i="2"/>
  <c r="E125" i="2"/>
  <c r="N125" i="2"/>
  <c r="G125" i="2"/>
  <c r="P125" i="2"/>
  <c r="F123" i="2"/>
  <c r="O123" i="2"/>
  <c r="E123" i="2"/>
  <c r="N123" i="2"/>
  <c r="G123" i="2"/>
  <c r="P123" i="2"/>
  <c r="F121" i="2"/>
  <c r="O121" i="2"/>
  <c r="E121" i="2"/>
  <c r="N121" i="2"/>
  <c r="G121" i="2"/>
  <c r="P121" i="2"/>
  <c r="F119" i="2"/>
  <c r="O119" i="2"/>
  <c r="E119" i="2"/>
  <c r="N119" i="2"/>
  <c r="G119" i="2"/>
  <c r="P119" i="2"/>
  <c r="F117" i="2"/>
  <c r="O117" i="2"/>
  <c r="E117" i="2"/>
  <c r="N117" i="2"/>
  <c r="G117" i="2"/>
  <c r="P117" i="2"/>
  <c r="F115" i="2"/>
  <c r="O115" i="2"/>
  <c r="E115" i="2"/>
  <c r="N115" i="2"/>
  <c r="G115" i="2"/>
  <c r="P115" i="2"/>
  <c r="F113" i="2"/>
  <c r="O113" i="2"/>
  <c r="E113" i="2"/>
  <c r="N113" i="2"/>
  <c r="G113" i="2"/>
  <c r="P113" i="2"/>
  <c r="F111" i="2"/>
  <c r="O111" i="2"/>
  <c r="E111" i="2"/>
  <c r="N111" i="2"/>
  <c r="G111" i="2"/>
  <c r="P111" i="2"/>
  <c r="E12" i="2"/>
  <c r="N12" i="2"/>
  <c r="G12" i="2"/>
  <c r="P12" i="2"/>
  <c r="F12" i="2"/>
  <c r="O12" i="2"/>
  <c r="F109" i="2"/>
  <c r="O109" i="2"/>
  <c r="E109" i="2"/>
  <c r="N109" i="2"/>
  <c r="G109" i="2"/>
  <c r="P109" i="2"/>
  <c r="F105" i="2"/>
  <c r="O105" i="2"/>
  <c r="E105" i="2"/>
  <c r="N105" i="2"/>
  <c r="G105" i="2"/>
  <c r="P105" i="2"/>
  <c r="F101" i="2"/>
  <c r="O101" i="2"/>
  <c r="E101" i="2"/>
  <c r="N101" i="2"/>
  <c r="G101" i="2"/>
  <c r="P101" i="2"/>
  <c r="F97" i="2"/>
  <c r="O97" i="2"/>
  <c r="E97" i="2"/>
  <c r="N97" i="2"/>
  <c r="G97" i="2"/>
  <c r="P97" i="2"/>
  <c r="F93" i="2"/>
  <c r="O93" i="2"/>
  <c r="E93" i="2"/>
  <c r="N93" i="2"/>
  <c r="G93" i="2"/>
  <c r="P93" i="2"/>
  <c r="F89" i="2"/>
  <c r="O89" i="2"/>
  <c r="E89" i="2"/>
  <c r="N89" i="2"/>
  <c r="G89" i="2"/>
  <c r="P89" i="2"/>
  <c r="F85" i="2"/>
  <c r="O85" i="2"/>
  <c r="E85" i="2"/>
  <c r="N85" i="2"/>
  <c r="G85" i="2"/>
  <c r="P85" i="2"/>
  <c r="F81" i="2"/>
  <c r="O81" i="2"/>
  <c r="E81" i="2"/>
  <c r="N81" i="2"/>
  <c r="G81" i="2"/>
  <c r="P81" i="2"/>
  <c r="F77" i="2"/>
  <c r="O77" i="2"/>
  <c r="E77" i="2"/>
  <c r="N77" i="2"/>
  <c r="G77" i="2"/>
  <c r="P77" i="2"/>
  <c r="F73" i="2"/>
  <c r="O73" i="2"/>
  <c r="E73" i="2"/>
  <c r="N73" i="2"/>
  <c r="G73" i="2"/>
  <c r="P73" i="2"/>
  <c r="F69" i="2"/>
  <c r="O69" i="2"/>
  <c r="E69" i="2"/>
  <c r="N69" i="2"/>
  <c r="G69" i="2"/>
  <c r="P69" i="2"/>
  <c r="F65" i="2"/>
  <c r="O65" i="2"/>
  <c r="E65" i="2"/>
  <c r="N65" i="2"/>
  <c r="G65" i="2"/>
  <c r="P65" i="2"/>
  <c r="F61" i="2"/>
  <c r="O61" i="2"/>
  <c r="E61" i="2"/>
  <c r="N61" i="2"/>
  <c r="G61" i="2"/>
  <c r="P61" i="2"/>
  <c r="F57" i="2"/>
  <c r="O57" i="2"/>
  <c r="E57" i="2"/>
  <c r="N57" i="2"/>
  <c r="G57" i="2"/>
  <c r="P57" i="2"/>
  <c r="F53" i="2"/>
  <c r="O53" i="2"/>
  <c r="E53" i="2"/>
  <c r="N53" i="2"/>
  <c r="G53" i="2"/>
  <c r="P53" i="2"/>
  <c r="F49" i="2"/>
  <c r="O49" i="2"/>
  <c r="E49" i="2"/>
  <c r="N49" i="2"/>
  <c r="G49" i="2"/>
  <c r="P49" i="2"/>
  <c r="F45" i="2"/>
  <c r="O45" i="2"/>
  <c r="E45" i="2"/>
  <c r="N45" i="2"/>
  <c r="G45" i="2"/>
  <c r="P45" i="2"/>
  <c r="F41" i="2"/>
  <c r="O41" i="2"/>
  <c r="E41" i="2"/>
  <c r="N41" i="2"/>
  <c r="G41" i="2"/>
  <c r="P41" i="2"/>
  <c r="F37" i="2"/>
  <c r="O37" i="2"/>
  <c r="E37" i="2"/>
  <c r="N37" i="2"/>
  <c r="G37" i="2"/>
  <c r="P37" i="2"/>
  <c r="T505" i="4"/>
  <c r="T507" i="4"/>
  <c r="S973" i="4"/>
  <c r="U973" i="4"/>
  <c r="T407" i="4"/>
  <c r="T10" i="4"/>
  <c r="T514" i="4"/>
  <c r="R514" i="4"/>
  <c r="R941" i="4"/>
  <c r="T941" i="4"/>
  <c r="T439" i="4"/>
  <c r="T391" i="4"/>
  <c r="T16" i="4"/>
  <c r="T11" i="4"/>
  <c r="T9" i="4"/>
  <c r="T455" i="4"/>
  <c r="T423" i="4"/>
  <c r="T503" i="4"/>
  <c r="T447" i="4"/>
  <c r="T431" i="4"/>
  <c r="T415" i="4"/>
  <c r="T399" i="4"/>
  <c r="T387" i="4"/>
  <c r="T997" i="4"/>
  <c r="V997" i="4"/>
  <c r="T989" i="4"/>
  <c r="V989" i="4"/>
  <c r="T981" i="4"/>
  <c r="V981" i="4"/>
  <c r="T451" i="4"/>
  <c r="T443" i="4"/>
  <c r="T435" i="4"/>
  <c r="T427" i="4"/>
  <c r="T419" i="4"/>
  <c r="T411" i="4"/>
  <c r="T403" i="4"/>
  <c r="T395" i="4"/>
  <c r="S395" i="4"/>
  <c r="U395" i="4"/>
  <c r="S391" i="4"/>
  <c r="V391" i="4"/>
  <c r="S387" i="4"/>
  <c r="V387" i="4"/>
  <c r="S383" i="4"/>
  <c r="S513" i="4"/>
  <c r="U513" i="4"/>
  <c r="S507" i="4"/>
  <c r="U507" i="4"/>
  <c r="S503" i="4"/>
  <c r="U503" i="4"/>
  <c r="S497" i="4"/>
  <c r="U497" i="4"/>
  <c r="S493" i="4"/>
  <c r="U493" i="4"/>
  <c r="S489" i="4"/>
  <c r="U489" i="4"/>
  <c r="S485" i="4"/>
  <c r="U485" i="4"/>
  <c r="S481" i="4"/>
  <c r="U481" i="4"/>
  <c r="S477" i="4"/>
  <c r="U477" i="4"/>
  <c r="S473" i="4"/>
  <c r="U473" i="4"/>
  <c r="S469" i="4"/>
  <c r="U469" i="4"/>
  <c r="S465" i="4"/>
  <c r="U465" i="4"/>
  <c r="S461" i="4"/>
  <c r="U461" i="4"/>
  <c r="S63" i="4"/>
  <c r="U63" i="4"/>
  <c r="S59" i="4"/>
  <c r="U59" i="4"/>
  <c r="S55" i="4"/>
  <c r="U55" i="4"/>
  <c r="S51" i="4"/>
  <c r="U51" i="4"/>
  <c r="S47" i="4"/>
  <c r="U47" i="4"/>
  <c r="S38" i="4"/>
  <c r="U38" i="4"/>
  <c r="S34" i="4"/>
  <c r="U34" i="4"/>
  <c r="S30" i="4"/>
  <c r="U30" i="4"/>
  <c r="S26" i="4"/>
  <c r="U26" i="4"/>
  <c r="S22" i="4"/>
  <c r="U22" i="4"/>
  <c r="S18" i="4"/>
  <c r="U18" i="4"/>
  <c r="T17" i="4"/>
  <c r="T501" i="4"/>
  <c r="S11" i="4"/>
  <c r="U11" i="4"/>
  <c r="S9" i="4"/>
  <c r="S7" i="4"/>
  <c r="U7" i="4"/>
  <c r="S5" i="4"/>
  <c r="U5" i="4"/>
  <c r="S509" i="4"/>
  <c r="U509" i="4"/>
  <c r="S204" i="4"/>
  <c r="U204" i="4"/>
  <c r="S196" i="4"/>
  <c r="U196" i="4"/>
  <c r="S188" i="4"/>
  <c r="U188" i="4"/>
  <c r="S180" i="4"/>
  <c r="U180" i="4"/>
  <c r="S172" i="4"/>
  <c r="U172" i="4"/>
  <c r="S164" i="4"/>
  <c r="U164" i="4"/>
  <c r="S156" i="4"/>
  <c r="U156" i="4"/>
  <c r="S140" i="4"/>
  <c r="U140" i="4"/>
  <c r="S132" i="4"/>
  <c r="U132" i="4"/>
  <c r="S124" i="4"/>
  <c r="U124" i="4"/>
  <c r="S116" i="4"/>
  <c r="U116" i="4"/>
  <c r="S88" i="4"/>
  <c r="U88" i="4"/>
  <c r="S80" i="4"/>
  <c r="U80" i="4"/>
  <c r="S72" i="4"/>
  <c r="U72" i="4"/>
  <c r="T102" i="4"/>
  <c r="T42" i="4"/>
  <c r="T354" i="4"/>
  <c r="T338" i="4"/>
  <c r="S12" i="4"/>
  <c r="U12" i="4"/>
  <c r="T222" i="4"/>
  <c r="T5" i="4"/>
  <c r="T509" i="4"/>
  <c r="V66" i="4"/>
  <c r="U66" i="4"/>
  <c r="S236" i="4"/>
  <c r="U236" i="4"/>
  <c r="T12" i="4"/>
  <c r="T6" i="4"/>
  <c r="T342" i="4"/>
  <c r="T228" i="4"/>
  <c r="T220" i="4"/>
  <c r="T212" i="4"/>
  <c r="S17" i="4"/>
  <c r="U17" i="4"/>
  <c r="S10" i="4"/>
  <c r="T13" i="4"/>
  <c r="T226" i="4"/>
  <c r="T218" i="4"/>
  <c r="T210" i="4"/>
  <c r="T98" i="4"/>
  <c r="S501" i="4"/>
  <c r="U501" i="4"/>
  <c r="S16" i="4"/>
  <c r="S13" i="4"/>
  <c r="U13" i="4"/>
  <c r="R8" i="4"/>
  <c r="S8" i="4"/>
  <c r="T346" i="4"/>
  <c r="S6" i="4"/>
  <c r="T230" i="4"/>
  <c r="T214" i="4"/>
  <c r="T94" i="4"/>
  <c r="V14" i="4"/>
  <c r="U14" i="4"/>
  <c r="S1000" i="4"/>
  <c r="U1000" i="4"/>
  <c r="T1000" i="4"/>
  <c r="S998" i="4"/>
  <c r="U998" i="4"/>
  <c r="T998" i="4"/>
  <c r="S996" i="4"/>
  <c r="U996" i="4"/>
  <c r="T996" i="4"/>
  <c r="S994" i="4"/>
  <c r="U994" i="4"/>
  <c r="T994" i="4"/>
  <c r="S992" i="4"/>
  <c r="U992" i="4"/>
  <c r="T992" i="4"/>
  <c r="S990" i="4"/>
  <c r="U990" i="4"/>
  <c r="T990" i="4"/>
  <c r="S988" i="4"/>
  <c r="U988" i="4"/>
  <c r="T988" i="4"/>
  <c r="S986" i="4"/>
  <c r="U986" i="4"/>
  <c r="T986" i="4"/>
  <c r="S984" i="4"/>
  <c r="U984" i="4"/>
  <c r="T984" i="4"/>
  <c r="S982" i="4"/>
  <c r="U982" i="4"/>
  <c r="T982" i="4"/>
  <c r="S980" i="4"/>
  <c r="U980" i="4"/>
  <c r="T980" i="4"/>
  <c r="S978" i="4"/>
  <c r="U978" i="4"/>
  <c r="T978" i="4"/>
  <c r="S976" i="4"/>
  <c r="U976" i="4"/>
  <c r="T976" i="4"/>
  <c r="S974" i="4"/>
  <c r="U974" i="4"/>
  <c r="T974" i="4"/>
  <c r="S553" i="4"/>
  <c r="U553" i="4"/>
  <c r="T553" i="4"/>
  <c r="S545" i="4"/>
  <c r="U545" i="4"/>
  <c r="T545" i="4"/>
  <c r="S537" i="4"/>
  <c r="U537" i="4"/>
  <c r="T537" i="4"/>
  <c r="S529" i="4"/>
  <c r="U529" i="4"/>
  <c r="T529" i="4"/>
  <c r="S521" i="4"/>
  <c r="U521" i="4"/>
  <c r="T521" i="4"/>
  <c r="S970" i="4"/>
  <c r="U970" i="4"/>
  <c r="T970" i="4"/>
  <c r="S966" i="4"/>
  <c r="U966" i="4"/>
  <c r="T966" i="4"/>
  <c r="S962" i="4"/>
  <c r="U962" i="4"/>
  <c r="T962" i="4"/>
  <c r="S958" i="4"/>
  <c r="U958" i="4"/>
  <c r="T958" i="4"/>
  <c r="S954" i="4"/>
  <c r="U954" i="4"/>
  <c r="T954" i="4"/>
  <c r="S950" i="4"/>
  <c r="U950" i="4"/>
  <c r="T950" i="4"/>
  <c r="S946" i="4"/>
  <c r="U946" i="4"/>
  <c r="T946" i="4"/>
  <c r="S942" i="4"/>
  <c r="U942" i="4"/>
  <c r="T942" i="4"/>
  <c r="S938" i="4"/>
  <c r="U938" i="4"/>
  <c r="T938" i="4"/>
  <c r="S934" i="4"/>
  <c r="U934" i="4"/>
  <c r="T934" i="4"/>
  <c r="S930" i="4"/>
  <c r="U930" i="4"/>
  <c r="T930" i="4"/>
  <c r="S926" i="4"/>
  <c r="U926" i="4"/>
  <c r="T926" i="4"/>
  <c r="S555" i="4"/>
  <c r="U555" i="4"/>
  <c r="T555" i="4"/>
  <c r="S547" i="4"/>
  <c r="U547" i="4"/>
  <c r="T547" i="4"/>
  <c r="S539" i="4"/>
  <c r="U539" i="4"/>
  <c r="T539" i="4"/>
  <c r="S531" i="4"/>
  <c r="U531" i="4"/>
  <c r="T531" i="4"/>
  <c r="S523" i="4"/>
  <c r="U523" i="4"/>
  <c r="T523" i="4"/>
  <c r="S515" i="4"/>
  <c r="U515" i="4"/>
  <c r="T515" i="4"/>
  <c r="S378" i="4"/>
  <c r="U378" i="4"/>
  <c r="T378" i="4"/>
  <c r="S374" i="4"/>
  <c r="U374" i="4"/>
  <c r="T374" i="4"/>
  <c r="S370" i="4"/>
  <c r="U370" i="4"/>
  <c r="T370" i="4"/>
  <c r="S366" i="4"/>
  <c r="U366" i="4"/>
  <c r="T366" i="4"/>
  <c r="S362" i="4"/>
  <c r="U362" i="4"/>
  <c r="T362" i="4"/>
  <c r="S358" i="4"/>
  <c r="U358" i="4"/>
  <c r="T358" i="4"/>
  <c r="S246" i="4"/>
  <c r="U246" i="4"/>
  <c r="T246" i="4"/>
  <c r="S242" i="4"/>
  <c r="U242" i="4"/>
  <c r="T242" i="4"/>
  <c r="S238" i="4"/>
  <c r="U238" i="4"/>
  <c r="T238" i="4"/>
  <c r="S234" i="4"/>
  <c r="U234" i="4"/>
  <c r="T234" i="4"/>
  <c r="S152" i="4"/>
  <c r="U152" i="4"/>
  <c r="T152" i="4"/>
  <c r="S148" i="4"/>
  <c r="U148" i="4"/>
  <c r="T148" i="4"/>
  <c r="S110" i="4"/>
  <c r="U110" i="4"/>
  <c r="T110" i="4"/>
  <c r="S106" i="4"/>
  <c r="U106" i="4"/>
  <c r="T106" i="4"/>
  <c r="S84" i="4"/>
  <c r="S76" i="4"/>
  <c r="S352" i="4"/>
  <c r="U352" i="4"/>
  <c r="S344" i="4"/>
  <c r="U344" i="4"/>
  <c r="S336" i="4"/>
  <c r="U336" i="4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/>
  <c r="S138" i="4"/>
  <c r="U138" i="4"/>
  <c r="S130" i="4"/>
  <c r="U130" i="4"/>
  <c r="S122" i="4"/>
  <c r="U122" i="4"/>
  <c r="S114" i="4"/>
  <c r="U114" i="4"/>
  <c r="T511" i="4"/>
  <c r="T495" i="4"/>
  <c r="T487" i="4"/>
  <c r="T479" i="4"/>
  <c r="T471" i="4"/>
  <c r="T463" i="4"/>
  <c r="T356" i="4"/>
  <c r="T352" i="4"/>
  <c r="T348" i="4"/>
  <c r="T344" i="4"/>
  <c r="T340" i="4"/>
  <c r="T336" i="4"/>
  <c r="V336" i="4"/>
  <c r="W336" i="4"/>
  <c r="T332" i="4"/>
  <c r="T328" i="4"/>
  <c r="T324" i="4"/>
  <c r="V324" i="4"/>
  <c r="W324" i="4"/>
  <c r="T320" i="4"/>
  <c r="T316" i="4"/>
  <c r="T312" i="4"/>
  <c r="T308" i="4"/>
  <c r="V308" i="4"/>
  <c r="W308" i="4"/>
  <c r="T304" i="4"/>
  <c r="T300" i="4"/>
  <c r="T296" i="4"/>
  <c r="T292" i="4"/>
  <c r="V292" i="4"/>
  <c r="W292" i="4"/>
  <c r="T288" i="4"/>
  <c r="T284" i="4"/>
  <c r="T280" i="4"/>
  <c r="T276" i="4"/>
  <c r="V276" i="4"/>
  <c r="W276" i="4"/>
  <c r="T272" i="4"/>
  <c r="T268" i="4"/>
  <c r="T264" i="4"/>
  <c r="T260" i="4"/>
  <c r="V260" i="4"/>
  <c r="W260" i="4"/>
  <c r="T256" i="4"/>
  <c r="T252" i="4"/>
  <c r="T248" i="4"/>
  <c r="T206" i="4"/>
  <c r="T198" i="4"/>
  <c r="T190" i="4"/>
  <c r="T182" i="4"/>
  <c r="T174" i="4"/>
  <c r="T166" i="4"/>
  <c r="T158" i="4"/>
  <c r="T146" i="4"/>
  <c r="T142" i="4"/>
  <c r="T138" i="4"/>
  <c r="T134" i="4"/>
  <c r="T130" i="4"/>
  <c r="V130" i="4"/>
  <c r="W130" i="4"/>
  <c r="X130" i="4"/>
  <c r="Y130" i="4"/>
  <c r="T126" i="4"/>
  <c r="T122" i="4"/>
  <c r="T118" i="4"/>
  <c r="T114" i="4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T204" i="4"/>
  <c r="T196" i="4"/>
  <c r="T188" i="4"/>
  <c r="T180" i="4"/>
  <c r="T172" i="4"/>
  <c r="T164" i="4"/>
  <c r="T156" i="4"/>
  <c r="T140" i="4"/>
  <c r="T132" i="4"/>
  <c r="T124" i="4"/>
  <c r="T116" i="4"/>
  <c r="T96" i="4"/>
  <c r="T90" i="4"/>
  <c r="T86" i="4"/>
  <c r="T82" i="4"/>
  <c r="V82" i="4"/>
  <c r="T78" i="4"/>
  <c r="T74" i="4"/>
  <c r="T70" i="4"/>
  <c r="T57" i="4"/>
  <c r="T49" i="4"/>
  <c r="T38" i="4"/>
  <c r="T32" i="4"/>
  <c r="T24" i="4"/>
  <c r="U90" i="4"/>
  <c r="U82" i="4"/>
  <c r="V15" i="4"/>
  <c r="U15" i="4"/>
  <c r="U4" i="4"/>
  <c r="V4" i="4"/>
  <c r="S200" i="4"/>
  <c r="U200" i="4"/>
  <c r="S192" i="4"/>
  <c r="U192" i="4"/>
  <c r="S184" i="4"/>
  <c r="U184" i="4"/>
  <c r="S176" i="4"/>
  <c r="U176" i="4"/>
  <c r="S168" i="4"/>
  <c r="U168" i="4"/>
  <c r="S160" i="4"/>
  <c r="U160" i="4"/>
  <c r="S144" i="4"/>
  <c r="U144" i="4"/>
  <c r="S136" i="4"/>
  <c r="U136" i="4"/>
  <c r="S128" i="4"/>
  <c r="U128" i="4"/>
  <c r="S120" i="4"/>
  <c r="U120" i="4"/>
  <c r="S112" i="4"/>
  <c r="U112" i="4"/>
  <c r="T922" i="4"/>
  <c r="S922" i="4"/>
  <c r="U922" i="4"/>
  <c r="S457" i="4"/>
  <c r="U457" i="4"/>
  <c r="S453" i="4"/>
  <c r="U453" i="4"/>
  <c r="S449" i="4"/>
  <c r="U449" i="4"/>
  <c r="S445" i="4"/>
  <c r="U445" i="4"/>
  <c r="S441" i="4"/>
  <c r="U441" i="4"/>
  <c r="S437" i="4"/>
  <c r="U437" i="4"/>
  <c r="S433" i="4"/>
  <c r="U433" i="4"/>
  <c r="S429" i="4"/>
  <c r="U429" i="4"/>
  <c r="S425" i="4"/>
  <c r="U425" i="4"/>
  <c r="S421" i="4"/>
  <c r="U421" i="4"/>
  <c r="S417" i="4"/>
  <c r="U417" i="4"/>
  <c r="S413" i="4"/>
  <c r="U413" i="4"/>
  <c r="S409" i="4"/>
  <c r="U409" i="4"/>
  <c r="S405" i="4"/>
  <c r="U405" i="4"/>
  <c r="S401" i="4"/>
  <c r="U401" i="4"/>
  <c r="S397" i="4"/>
  <c r="U397" i="4"/>
  <c r="S393" i="4"/>
  <c r="U393" i="4"/>
  <c r="S389" i="4"/>
  <c r="U389" i="4"/>
  <c r="S385" i="4"/>
  <c r="U385" i="4"/>
  <c r="S381" i="4"/>
  <c r="U381" i="4"/>
  <c r="S511" i="4"/>
  <c r="S505" i="4"/>
  <c r="U505" i="4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/>
  <c r="S61" i="4"/>
  <c r="U61" i="4"/>
  <c r="S57" i="4"/>
  <c r="S53" i="4"/>
  <c r="S49" i="4"/>
  <c r="S45" i="4"/>
  <c r="S40" i="4"/>
  <c r="U40" i="4"/>
  <c r="S36" i="4"/>
  <c r="U36" i="4"/>
  <c r="S32" i="4"/>
  <c r="U32" i="4"/>
  <c r="S28" i="4"/>
  <c r="U28" i="4"/>
  <c r="S24" i="4"/>
  <c r="U24" i="4"/>
  <c r="S356" i="4"/>
  <c r="U356" i="4"/>
  <c r="S348" i="4"/>
  <c r="U348" i="4"/>
  <c r="S340" i="4"/>
  <c r="U340" i="4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/>
  <c r="S134" i="4"/>
  <c r="U134" i="4"/>
  <c r="S126" i="4"/>
  <c r="U126" i="4"/>
  <c r="S118" i="4"/>
  <c r="U118" i="4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/>
  <c r="X104" i="4"/>
  <c r="Y104" i="4"/>
  <c r="T59" i="4"/>
  <c r="T51" i="4"/>
  <c r="T18" i="4"/>
  <c r="T30" i="4"/>
  <c r="T22" i="4"/>
  <c r="T330" i="4"/>
  <c r="T322" i="4"/>
  <c r="T314" i="4"/>
  <c r="T306" i="4"/>
  <c r="T298" i="4"/>
  <c r="T290" i="4"/>
  <c r="T282" i="4"/>
  <c r="T274" i="4"/>
  <c r="T266" i="4"/>
  <c r="T258" i="4"/>
  <c r="T250" i="4"/>
  <c r="T200" i="4"/>
  <c r="T192" i="4"/>
  <c r="T184" i="4"/>
  <c r="T176" i="4"/>
  <c r="T168" i="4"/>
  <c r="T160" i="4"/>
  <c r="T144" i="4"/>
  <c r="T136" i="4"/>
  <c r="T128" i="4"/>
  <c r="T120" i="4"/>
  <c r="T112" i="4"/>
  <c r="T100" i="4"/>
  <c r="T92" i="4"/>
  <c r="T88" i="4"/>
  <c r="T84" i="4"/>
  <c r="T80" i="4"/>
  <c r="T76" i="4"/>
  <c r="T72" i="4"/>
  <c r="T53" i="4"/>
  <c r="T45" i="4"/>
  <c r="T36" i="4"/>
  <c r="T28" i="4"/>
  <c r="V548" i="4"/>
  <c r="U548" i="4"/>
  <c r="V532" i="4"/>
  <c r="U532" i="4"/>
  <c r="V516" i="4"/>
  <c r="U516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U593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T999" i="4"/>
  <c r="T995" i="4"/>
  <c r="T991" i="4"/>
  <c r="T987" i="4"/>
  <c r="T983" i="4"/>
  <c r="T979" i="4"/>
  <c r="T975" i="4"/>
  <c r="S372" i="4"/>
  <c r="T372" i="4"/>
  <c r="S364" i="4"/>
  <c r="T364" i="4"/>
  <c r="S244" i="4"/>
  <c r="T244" i="4"/>
  <c r="T236" i="4"/>
  <c r="T647" i="4"/>
  <c r="T635" i="4"/>
  <c r="T619" i="4"/>
  <c r="T603" i="4"/>
  <c r="T587" i="4"/>
  <c r="T571" i="4"/>
  <c r="U357" i="4"/>
  <c r="V353" i="4"/>
  <c r="U349" i="4"/>
  <c r="V345" i="4"/>
  <c r="U341" i="4"/>
  <c r="V337" i="4"/>
  <c r="U333" i="4"/>
  <c r="V329" i="4"/>
  <c r="U325" i="4"/>
  <c r="V321" i="4"/>
  <c r="U317" i="4"/>
  <c r="V313" i="4"/>
  <c r="U309" i="4"/>
  <c r="V305" i="4"/>
  <c r="U301" i="4"/>
  <c r="V297" i="4"/>
  <c r="U293" i="4"/>
  <c r="V289" i="4"/>
  <c r="U285" i="4"/>
  <c r="V281" i="4"/>
  <c r="U277" i="4"/>
  <c r="V273" i="4"/>
  <c r="U269" i="4"/>
  <c r="V265" i="4"/>
  <c r="U261" i="4"/>
  <c r="V257" i="4"/>
  <c r="U253" i="4"/>
  <c r="V249" i="4"/>
  <c r="U58" i="4"/>
  <c r="V54" i="4"/>
  <c r="U50" i="4"/>
  <c r="V46" i="4"/>
  <c r="V35" i="4"/>
  <c r="V31" i="4"/>
  <c r="V27" i="4"/>
  <c r="W27" i="4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V959" i="4"/>
  <c r="U959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K5" i="3"/>
  <c r="D6" i="3"/>
  <c r="V216" i="4"/>
  <c r="W216" i="4"/>
  <c r="V352" i="4"/>
  <c r="W352" i="4"/>
  <c r="W454" i="4"/>
  <c r="X454" i="4"/>
  <c r="Y454" i="4"/>
  <c r="V577" i="4"/>
  <c r="V785" i="4"/>
  <c r="V633" i="4"/>
  <c r="V947" i="4"/>
  <c r="W947" i="4"/>
  <c r="X947" i="4"/>
  <c r="W478" i="4"/>
  <c r="X478" i="4"/>
  <c r="Y478" i="4"/>
  <c r="V881" i="4"/>
  <c r="W881" i="4"/>
  <c r="X881" i="4"/>
  <c r="Y881" i="4"/>
  <c r="V252" i="4"/>
  <c r="W252" i="4"/>
  <c r="X252" i="4"/>
  <c r="Y252" i="4"/>
  <c r="V268" i="4"/>
  <c r="W268" i="4"/>
  <c r="X268" i="4"/>
  <c r="Y268" i="4"/>
  <c r="V284" i="4"/>
  <c r="W284" i="4"/>
  <c r="X284" i="4"/>
  <c r="Y284" i="4"/>
  <c r="V300" i="4"/>
  <c r="W300" i="4"/>
  <c r="X300" i="4"/>
  <c r="Y300" i="4"/>
  <c r="V316" i="4"/>
  <c r="W316" i="4"/>
  <c r="X316" i="4"/>
  <c r="Y316" i="4"/>
  <c r="V332" i="4"/>
  <c r="W332" i="4"/>
  <c r="X332" i="4"/>
  <c r="Y332" i="4"/>
  <c r="W552" i="4"/>
  <c r="X552" i="4"/>
  <c r="Y552" i="4"/>
  <c r="V90" i="4"/>
  <c r="W90" i="4"/>
  <c r="X90" i="4"/>
  <c r="V637" i="4"/>
  <c r="V773" i="4"/>
  <c r="W773" i="4"/>
  <c r="X773" i="4"/>
  <c r="W462" i="4"/>
  <c r="X462" i="4"/>
  <c r="Y462" i="4"/>
  <c r="AI462" i="4"/>
  <c r="V561" i="4"/>
  <c r="W561" i="4"/>
  <c r="X561" i="4"/>
  <c r="V657" i="4"/>
  <c r="W657" i="4"/>
  <c r="U913" i="4"/>
  <c r="W913" i="4"/>
  <c r="X913" i="4"/>
  <c r="Y913" i="4"/>
  <c r="V963" i="4"/>
  <c r="W963" i="4"/>
  <c r="X963" i="4"/>
  <c r="Y963" i="4"/>
  <c r="V226" i="4"/>
  <c r="W226" i="4"/>
  <c r="X226" i="4"/>
  <c r="V232" i="4"/>
  <c r="W232" i="4"/>
  <c r="X232" i="4"/>
  <c r="W229" i="4"/>
  <c r="X229" i="4"/>
  <c r="Y229" i="4"/>
  <c r="W474" i="4"/>
  <c r="X474" i="4"/>
  <c r="Y474" i="4"/>
  <c r="W486" i="4"/>
  <c r="X486" i="4"/>
  <c r="Y486" i="4"/>
  <c r="AG486" i="4"/>
  <c r="V955" i="4"/>
  <c r="W955" i="4"/>
  <c r="X955" i="4"/>
  <c r="Y955" i="4"/>
  <c r="V849" i="4"/>
  <c r="W849" i="4"/>
  <c r="X849" i="4"/>
  <c r="Y849" i="4"/>
  <c r="U939" i="4"/>
  <c r="W538" i="4"/>
  <c r="X538" i="4"/>
  <c r="Y538" i="4"/>
  <c r="V967" i="4"/>
  <c r="W967" i="4"/>
  <c r="X967" i="4"/>
  <c r="V737" i="4"/>
  <c r="W737" i="4"/>
  <c r="X737" i="4"/>
  <c r="V865" i="4"/>
  <c r="V677" i="4"/>
  <c r="W677" i="4"/>
  <c r="X677" i="4"/>
  <c r="V709" i="4"/>
  <c r="W709" i="4"/>
  <c r="X709" i="4"/>
  <c r="V837" i="4"/>
  <c r="W837" i="4"/>
  <c r="X837" i="4"/>
  <c r="V210" i="4"/>
  <c r="W210" i="4"/>
  <c r="X210" i="4"/>
  <c r="W365" i="4"/>
  <c r="X365" i="4"/>
  <c r="Y365" i="4"/>
  <c r="W213" i="4"/>
  <c r="X213" i="4"/>
  <c r="Y213" i="4"/>
  <c r="W25" i="4"/>
  <c r="X25" i="4"/>
  <c r="Y25" i="4"/>
  <c r="W119" i="4"/>
  <c r="X119" i="4"/>
  <c r="Y119" i="4"/>
  <c r="W157" i="4"/>
  <c r="X157" i="4"/>
  <c r="V573" i="4"/>
  <c r="V939" i="4"/>
  <c r="W161" i="4"/>
  <c r="X161" i="4"/>
  <c r="Y161" i="4"/>
  <c r="AK161" i="4"/>
  <c r="V801" i="4"/>
  <c r="W801" i="4"/>
  <c r="X801" i="4"/>
  <c r="Y801" i="4"/>
  <c r="V721" i="4"/>
  <c r="W721" i="4"/>
  <c r="V985" i="4"/>
  <c r="V1001" i="4"/>
  <c r="W1001" i="4"/>
  <c r="X1001" i="4"/>
  <c r="V741" i="4"/>
  <c r="W741" i="4"/>
  <c r="X741" i="4"/>
  <c r="V805" i="4"/>
  <c r="W805" i="4"/>
  <c r="X805" i="4"/>
  <c r="W257" i="4"/>
  <c r="X257" i="4"/>
  <c r="Y257" i="4"/>
  <c r="W273" i="4"/>
  <c r="X273" i="4"/>
  <c r="Y273" i="4"/>
  <c r="W289" i="4"/>
  <c r="X289" i="4"/>
  <c r="Y289" i="4"/>
  <c r="W305" i="4"/>
  <c r="X305" i="4"/>
  <c r="Y305" i="4"/>
  <c r="W321" i="4"/>
  <c r="X321" i="4"/>
  <c r="Y321" i="4"/>
  <c r="W337" i="4"/>
  <c r="X337" i="4"/>
  <c r="Y337" i="4"/>
  <c r="W353" i="4"/>
  <c r="X353" i="4"/>
  <c r="Y353" i="4"/>
  <c r="V565" i="4"/>
  <c r="W565" i="4"/>
  <c r="X565" i="4"/>
  <c r="Y565" i="4"/>
  <c r="V645" i="4"/>
  <c r="W645" i="4"/>
  <c r="X645" i="4"/>
  <c r="W426" i="4"/>
  <c r="X426" i="4"/>
  <c r="Y426" i="4"/>
  <c r="W422" i="4"/>
  <c r="X422" i="4"/>
  <c r="W937" i="4"/>
  <c r="X937" i="4"/>
  <c r="Y937" i="4"/>
  <c r="W135" i="4"/>
  <c r="X135" i="4"/>
  <c r="Y135" i="4"/>
  <c r="AG135" i="4"/>
  <c r="W520" i="4"/>
  <c r="X520" i="4"/>
  <c r="Y520" i="4"/>
  <c r="U931" i="4"/>
  <c r="V689" i="4"/>
  <c r="W689" i="4"/>
  <c r="X689" i="4"/>
  <c r="V817" i="4"/>
  <c r="W817" i="4"/>
  <c r="X817" i="4"/>
  <c r="Y817" i="4"/>
  <c r="V673" i="4"/>
  <c r="W673" i="4"/>
  <c r="X673" i="4"/>
  <c r="V921" i="4"/>
  <c r="W921" i="4"/>
  <c r="X921" i="4"/>
  <c r="Y921" i="4"/>
  <c r="V120" i="4"/>
  <c r="W120" i="4"/>
  <c r="X120" i="4"/>
  <c r="Y120" i="4"/>
  <c r="V136" i="4"/>
  <c r="W136" i="4"/>
  <c r="X136" i="4"/>
  <c r="Y136" i="4"/>
  <c r="V160" i="4"/>
  <c r="W160" i="4"/>
  <c r="X160" i="4"/>
  <c r="Y160" i="4"/>
  <c r="V176" i="4"/>
  <c r="W176" i="4"/>
  <c r="X176" i="4"/>
  <c r="Y176" i="4"/>
  <c r="V192" i="4"/>
  <c r="W192" i="4"/>
  <c r="X192" i="4"/>
  <c r="Y192" i="4"/>
  <c r="V350" i="4"/>
  <c r="W350" i="4"/>
  <c r="X350" i="4"/>
  <c r="V609" i="4"/>
  <c r="W609" i="4"/>
  <c r="X609" i="4"/>
  <c r="V705" i="4"/>
  <c r="V833" i="4"/>
  <c r="W833" i="4"/>
  <c r="X833" i="4"/>
  <c r="Y833" i="4"/>
  <c r="W249" i="4"/>
  <c r="X249" i="4"/>
  <c r="Y249" i="4"/>
  <c r="W265" i="4"/>
  <c r="X265" i="4"/>
  <c r="Y265" i="4"/>
  <c r="W281" i="4"/>
  <c r="X281" i="4"/>
  <c r="Y281" i="4"/>
  <c r="W297" i="4"/>
  <c r="X297" i="4"/>
  <c r="Y297" i="4"/>
  <c r="W313" i="4"/>
  <c r="X313" i="4"/>
  <c r="Y313" i="4"/>
  <c r="W329" i="4"/>
  <c r="X329" i="4"/>
  <c r="Y329" i="4"/>
  <c r="W345" i="4"/>
  <c r="X345" i="4"/>
  <c r="Y345" i="4"/>
  <c r="U633" i="4"/>
  <c r="W633" i="4"/>
  <c r="X633" i="4"/>
  <c r="V697" i="4"/>
  <c r="W697" i="4"/>
  <c r="X697" i="4"/>
  <c r="V729" i="4"/>
  <c r="W729" i="4"/>
  <c r="U761" i="4"/>
  <c r="W761" i="4"/>
  <c r="X761" i="4"/>
  <c r="Y761" i="4"/>
  <c r="U825" i="4"/>
  <c r="W825" i="4"/>
  <c r="X825" i="4"/>
  <c r="Y825" i="4"/>
  <c r="U857" i="4"/>
  <c r="W857" i="4"/>
  <c r="X857" i="4"/>
  <c r="Y857" i="4"/>
  <c r="V889" i="4"/>
  <c r="W889" i="4"/>
  <c r="X889" i="4"/>
  <c r="Y889" i="4"/>
  <c r="V208" i="4"/>
  <c r="W208" i="4"/>
  <c r="X208" i="4"/>
  <c r="Y208" i="4"/>
  <c r="V272" i="4"/>
  <c r="W272" i="4"/>
  <c r="X272" i="4"/>
  <c r="V304" i="4"/>
  <c r="W304" i="4"/>
  <c r="X304" i="4"/>
  <c r="V218" i="4"/>
  <c r="W218" i="4"/>
  <c r="X218" i="4"/>
  <c r="V42" i="4"/>
  <c r="W42" i="4"/>
  <c r="X42" i="4"/>
  <c r="Y42" i="4"/>
  <c r="V80" i="4"/>
  <c r="W80" i="4"/>
  <c r="X80" i="4"/>
  <c r="V30" i="4"/>
  <c r="W30" i="4"/>
  <c r="X30" i="4"/>
  <c r="Y30" i="4"/>
  <c r="V116" i="4"/>
  <c r="W116" i="4"/>
  <c r="X116" i="4"/>
  <c r="Y116" i="4"/>
  <c r="V132" i="4"/>
  <c r="W132" i="4"/>
  <c r="X132" i="4"/>
  <c r="Y132" i="4"/>
  <c r="V156" i="4"/>
  <c r="W156" i="4"/>
  <c r="X156" i="4"/>
  <c r="Y156" i="4"/>
  <c r="V172" i="4"/>
  <c r="W172" i="4"/>
  <c r="X172" i="4"/>
  <c r="Y172" i="4"/>
  <c r="V188" i="4"/>
  <c r="W188" i="4"/>
  <c r="X188" i="4"/>
  <c r="Y188" i="4"/>
  <c r="V204" i="4"/>
  <c r="W204" i="4"/>
  <c r="X204" i="4"/>
  <c r="Y204" i="4"/>
  <c r="W189" i="4"/>
  <c r="X189" i="4"/>
  <c r="Y189" i="4"/>
  <c r="W221" i="4"/>
  <c r="X221" i="4"/>
  <c r="Y221" i="4"/>
  <c r="W398" i="4"/>
  <c r="X398" i="4"/>
  <c r="Y398" i="4"/>
  <c r="V971" i="4"/>
  <c r="W971" i="4"/>
  <c r="X971" i="4"/>
  <c r="Y971" i="4"/>
  <c r="V693" i="4"/>
  <c r="W693" i="4"/>
  <c r="X693" i="4"/>
  <c r="V725" i="4"/>
  <c r="W725" i="4"/>
  <c r="X725" i="4"/>
  <c r="V757" i="4"/>
  <c r="W757" i="4"/>
  <c r="X757" i="4"/>
  <c r="V789" i="4"/>
  <c r="W789" i="4"/>
  <c r="X789" i="4"/>
  <c r="V821" i="4"/>
  <c r="W821" i="4"/>
  <c r="X821" i="4"/>
  <c r="V629" i="4"/>
  <c r="W629" i="4"/>
  <c r="X629" i="4"/>
  <c r="Y629" i="4"/>
  <c r="V661" i="4"/>
  <c r="W661" i="4"/>
  <c r="X661" i="4"/>
  <c r="V346" i="4"/>
  <c r="W346" i="4"/>
  <c r="X346" i="4"/>
  <c r="W197" i="4"/>
  <c r="X197" i="4"/>
  <c r="Y197" i="4"/>
  <c r="W33" i="4"/>
  <c r="X33" i="4"/>
  <c r="Y33" i="4"/>
  <c r="W177" i="4"/>
  <c r="X177" i="4"/>
  <c r="Y177" i="4"/>
  <c r="W131" i="4"/>
  <c r="X131" i="4"/>
  <c r="Y131" i="4"/>
  <c r="W193" i="4"/>
  <c r="X193" i="4"/>
  <c r="Y193" i="4"/>
  <c r="W402" i="4"/>
  <c r="X402" i="4"/>
  <c r="Y402" i="4"/>
  <c r="W434" i="4"/>
  <c r="X434" i="4"/>
  <c r="Y434" i="4"/>
  <c r="W502" i="4"/>
  <c r="X502" i="4"/>
  <c r="Y502" i="4"/>
  <c r="F4" i="3"/>
  <c r="W536" i="4"/>
  <c r="X536" i="4"/>
  <c r="Y536" i="4"/>
  <c r="V617" i="4"/>
  <c r="W617" i="4"/>
  <c r="X617" i="4"/>
  <c r="W438" i="4"/>
  <c r="X438" i="4"/>
  <c r="Y438" i="4"/>
  <c r="V793" i="4"/>
  <c r="W793" i="4"/>
  <c r="X793" i="4"/>
  <c r="Y793" i="4"/>
  <c r="V977" i="4"/>
  <c r="W977" i="4"/>
  <c r="X977" i="4"/>
  <c r="W31" i="4"/>
  <c r="X31" i="4"/>
  <c r="Y31" i="4"/>
  <c r="V986" i="4"/>
  <c r="W986" i="4"/>
  <c r="V224" i="4"/>
  <c r="W224" i="4"/>
  <c r="X224" i="4"/>
  <c r="Y224" i="4"/>
  <c r="V354" i="4"/>
  <c r="W354" i="4"/>
  <c r="X354" i="4"/>
  <c r="W147" i="4"/>
  <c r="X147" i="4"/>
  <c r="Y147" i="4"/>
  <c r="W217" i="4"/>
  <c r="X217" i="4"/>
  <c r="Y217" i="4"/>
  <c r="V665" i="4"/>
  <c r="W665" i="4"/>
  <c r="X665" i="4"/>
  <c r="V931" i="4"/>
  <c r="W931" i="4"/>
  <c r="X931" i="4"/>
  <c r="V597" i="4"/>
  <c r="W597" i="4"/>
  <c r="X597" i="4"/>
  <c r="Y597" i="4"/>
  <c r="V853" i="4"/>
  <c r="W853" i="4"/>
  <c r="X853" i="4"/>
  <c r="V869" i="4"/>
  <c r="W869" i="4"/>
  <c r="X869" i="4"/>
  <c r="V885" i="4"/>
  <c r="W885" i="4"/>
  <c r="X885" i="4"/>
  <c r="V901" i="4"/>
  <c r="W901" i="4"/>
  <c r="X901" i="4"/>
  <c r="V917" i="4"/>
  <c r="W917" i="4"/>
  <c r="X917" i="4"/>
  <c r="W386" i="4"/>
  <c r="X386" i="4"/>
  <c r="W470" i="4"/>
  <c r="X470" i="4"/>
  <c r="Y470" i="4"/>
  <c r="W54" i="4"/>
  <c r="X54" i="4"/>
  <c r="Y54" i="4"/>
  <c r="V236" i="4"/>
  <c r="W236" i="4"/>
  <c r="X236" i="4"/>
  <c r="V954" i="4"/>
  <c r="W954" i="4"/>
  <c r="V112" i="4"/>
  <c r="W112" i="4"/>
  <c r="X112" i="4"/>
  <c r="Y112" i="4"/>
  <c r="V128" i="4"/>
  <c r="W128" i="4"/>
  <c r="X128" i="4"/>
  <c r="Y128" i="4"/>
  <c r="V144" i="4"/>
  <c r="W144" i="4"/>
  <c r="X144" i="4"/>
  <c r="Y144" i="4"/>
  <c r="V168" i="4"/>
  <c r="W168" i="4"/>
  <c r="X168" i="4"/>
  <c r="Y168" i="4"/>
  <c r="V184" i="4"/>
  <c r="W184" i="4"/>
  <c r="X184" i="4"/>
  <c r="Y184" i="4"/>
  <c r="V200" i="4"/>
  <c r="W200" i="4"/>
  <c r="X200" i="4"/>
  <c r="Y200" i="4"/>
  <c r="U387" i="4"/>
  <c r="W387" i="4"/>
  <c r="X387" i="4"/>
  <c r="V78" i="4"/>
  <c r="W78" i="4"/>
  <c r="X78" i="4"/>
  <c r="V228" i="4"/>
  <c r="W228" i="4"/>
  <c r="X228" i="4"/>
  <c r="V280" i="4"/>
  <c r="W280" i="4"/>
  <c r="X280" i="4"/>
  <c r="V296" i="4"/>
  <c r="W296" i="4"/>
  <c r="X296" i="4"/>
  <c r="V312" i="4"/>
  <c r="W312" i="4"/>
  <c r="X312" i="4"/>
  <c r="V328" i="4"/>
  <c r="W328" i="4"/>
  <c r="X328" i="4"/>
  <c r="V94" i="4"/>
  <c r="W94" i="4"/>
  <c r="X94" i="4"/>
  <c r="V230" i="4"/>
  <c r="W230" i="4"/>
  <c r="X230" i="4"/>
  <c r="V98" i="4"/>
  <c r="W98" i="4"/>
  <c r="V220" i="4"/>
  <c r="W220" i="4"/>
  <c r="X220" i="4"/>
  <c r="Y220" i="4"/>
  <c r="W382" i="4"/>
  <c r="X382" i="4"/>
  <c r="W446" i="4"/>
  <c r="X446" i="4"/>
  <c r="Y446" i="4"/>
  <c r="AI446" i="4"/>
  <c r="W62" i="4"/>
  <c r="X62" i="4"/>
  <c r="Y62" i="4"/>
  <c r="W181" i="4"/>
  <c r="X181" i="4"/>
  <c r="Y181" i="4"/>
  <c r="AG181" i="4"/>
  <c r="W225" i="4"/>
  <c r="X225" i="4"/>
  <c r="Y225" i="4"/>
  <c r="AG225" i="4"/>
  <c r="V557" i="4"/>
  <c r="V605" i="4"/>
  <c r="V621" i="4"/>
  <c r="W466" i="4"/>
  <c r="X466" i="4"/>
  <c r="Y466" i="4"/>
  <c r="W185" i="4"/>
  <c r="X185" i="4"/>
  <c r="Y185" i="4"/>
  <c r="AK185" i="4"/>
  <c r="W165" i="4"/>
  <c r="X165" i="4"/>
  <c r="Y165" i="4"/>
  <c r="W139" i="4"/>
  <c r="X139" i="4"/>
  <c r="Y139" i="4"/>
  <c r="W233" i="4"/>
  <c r="X233" i="4"/>
  <c r="Y233" i="4"/>
  <c r="AG233" i="4"/>
  <c r="V569" i="4"/>
  <c r="W569" i="4"/>
  <c r="X569" i="4"/>
  <c r="W522" i="4"/>
  <c r="X522" i="4"/>
  <c r="Y522" i="4"/>
  <c r="V585" i="4"/>
  <c r="W442" i="4"/>
  <c r="X442" i="4"/>
  <c r="Y442" i="4"/>
  <c r="W209" i="4"/>
  <c r="X209" i="4"/>
  <c r="Y209" i="4"/>
  <c r="W205" i="4"/>
  <c r="X205" i="4"/>
  <c r="Y205" i="4"/>
  <c r="W21" i="4"/>
  <c r="X21" i="4"/>
  <c r="Y21" i="4"/>
  <c r="V649" i="4"/>
  <c r="V713" i="4"/>
  <c r="W143" i="4"/>
  <c r="X143" i="4"/>
  <c r="Y143" i="4"/>
  <c r="W406" i="4"/>
  <c r="X406" i="4"/>
  <c r="Y406" i="4"/>
  <c r="W498" i="4"/>
  <c r="X498" i="4"/>
  <c r="Y498" i="4"/>
  <c r="W530" i="4"/>
  <c r="X530" i="4"/>
  <c r="Y530" i="4"/>
  <c r="V264" i="4"/>
  <c r="W264" i="4"/>
  <c r="X264" i="4"/>
  <c r="V970" i="4"/>
  <c r="W970" i="4"/>
  <c r="V994" i="4"/>
  <c r="W994" i="4"/>
  <c r="V383" i="4"/>
  <c r="V539" i="4"/>
  <c r="W539" i="4"/>
  <c r="V545" i="4"/>
  <c r="W545" i="4"/>
  <c r="V342" i="4"/>
  <c r="W342" i="4"/>
  <c r="X342" i="4"/>
  <c r="V88" i="4"/>
  <c r="W88" i="4"/>
  <c r="X88" i="4"/>
  <c r="Y88" i="4"/>
  <c r="V114" i="4"/>
  <c r="W114" i="4"/>
  <c r="X114" i="4"/>
  <c r="Y114" i="4"/>
  <c r="U649" i="4"/>
  <c r="V926" i="4"/>
  <c r="W926" i="4"/>
  <c r="V978" i="4"/>
  <c r="W978" i="4"/>
  <c r="V22" i="4"/>
  <c r="W22" i="4"/>
  <c r="X22" i="4"/>
  <c r="Y22" i="4"/>
  <c r="V51" i="4"/>
  <c r="W51" i="4"/>
  <c r="X51" i="4"/>
  <c r="Y51" i="4"/>
  <c r="V509" i="4"/>
  <c r="W509" i="4"/>
  <c r="X509" i="4"/>
  <c r="V993" i="4"/>
  <c r="W993" i="4"/>
  <c r="X993" i="4"/>
  <c r="U573" i="4"/>
  <c r="W573" i="4"/>
  <c r="X573" i="4"/>
  <c r="V556" i="4"/>
  <c r="W556" i="4"/>
  <c r="V366" i="4"/>
  <c r="W366" i="4"/>
  <c r="V942" i="4"/>
  <c r="W942" i="4"/>
  <c r="V338" i="4"/>
  <c r="W338" i="4"/>
  <c r="X338" i="4"/>
  <c r="U605" i="4"/>
  <c r="U713" i="4"/>
  <c r="V515" i="4"/>
  <c r="W515" i="4"/>
  <c r="V589" i="4"/>
  <c r="U637" i="4"/>
  <c r="W46" i="4"/>
  <c r="X46" i="4"/>
  <c r="Y46" i="4"/>
  <c r="U585" i="4"/>
  <c r="V72" i="4"/>
  <c r="W72" i="4"/>
  <c r="X72" i="4"/>
  <c r="Y72" i="4"/>
  <c r="V256" i="4"/>
  <c r="W256" i="4"/>
  <c r="X256" i="4"/>
  <c r="V288" i="4"/>
  <c r="W288" i="4"/>
  <c r="X288" i="4"/>
  <c r="V320" i="4"/>
  <c r="W320" i="4"/>
  <c r="X320" i="4"/>
  <c r="W418" i="4"/>
  <c r="X418" i="4"/>
  <c r="Y418" i="4"/>
  <c r="W450" i="4"/>
  <c r="X450" i="4"/>
  <c r="W373" i="4"/>
  <c r="X373" i="4"/>
  <c r="Y373" i="4"/>
  <c r="W546" i="4"/>
  <c r="X546" i="4"/>
  <c r="W37" i="4"/>
  <c r="X37" i="4"/>
  <c r="Y37" i="4"/>
  <c r="V681" i="4"/>
  <c r="W681" i="4"/>
  <c r="V745" i="4"/>
  <c r="W745" i="4"/>
  <c r="V777" i="4"/>
  <c r="W777" i="4"/>
  <c r="X777" i="4"/>
  <c r="Y777" i="4"/>
  <c r="V809" i="4"/>
  <c r="W809" i="4"/>
  <c r="X809" i="4"/>
  <c r="Y809" i="4"/>
  <c r="V841" i="4"/>
  <c r="W841" i="4"/>
  <c r="X841" i="4"/>
  <c r="Y841" i="4"/>
  <c r="V873" i="4"/>
  <c r="W873" i="4"/>
  <c r="X873" i="4"/>
  <c r="Y873" i="4"/>
  <c r="V905" i="4"/>
  <c r="W905" i="4"/>
  <c r="X905" i="4"/>
  <c r="Y905" i="4"/>
  <c r="V601" i="4"/>
  <c r="W601" i="4"/>
  <c r="W506" i="4"/>
  <c r="X506" i="4"/>
  <c r="W430" i="4"/>
  <c r="X430" i="4"/>
  <c r="Y430" i="4"/>
  <c r="U557" i="4"/>
  <c r="U589" i="4"/>
  <c r="U621" i="4"/>
  <c r="W35" i="4"/>
  <c r="X35" i="4"/>
  <c r="Y35" i="4"/>
  <c r="V374" i="4"/>
  <c r="W374" i="4"/>
  <c r="V523" i="4"/>
  <c r="W523" i="4"/>
  <c r="V547" i="4"/>
  <c r="W547" i="4"/>
  <c r="V934" i="4"/>
  <c r="W934" i="4"/>
  <c r="V946" i="4"/>
  <c r="W946" i="4"/>
  <c r="V962" i="4"/>
  <c r="W962" i="4"/>
  <c r="V529" i="4"/>
  <c r="W529" i="4"/>
  <c r="V974" i="4"/>
  <c r="W974" i="4"/>
  <c r="V982" i="4"/>
  <c r="W982" i="4"/>
  <c r="V990" i="4"/>
  <c r="W990" i="4"/>
  <c r="V998" i="4"/>
  <c r="W998" i="4"/>
  <c r="V507" i="4"/>
  <c r="W507" i="4"/>
  <c r="X507" i="4"/>
  <c r="V74" i="4"/>
  <c r="W74" i="4"/>
  <c r="X74" i="4"/>
  <c r="V961" i="4"/>
  <c r="W961" i="4"/>
  <c r="X961" i="4"/>
  <c r="W510" i="4"/>
  <c r="X510" i="4"/>
  <c r="V248" i="4"/>
  <c r="W248" i="4"/>
  <c r="X248" i="4"/>
  <c r="W201" i="4"/>
  <c r="X201" i="4"/>
  <c r="Y201" i="4"/>
  <c r="AG201" i="4"/>
  <c r="V146" i="4"/>
  <c r="W146" i="4"/>
  <c r="X146" i="4"/>
  <c r="W127" i="4"/>
  <c r="X127" i="4"/>
  <c r="V613" i="4"/>
  <c r="W613" i="4"/>
  <c r="X613" i="4"/>
  <c r="Y613" i="4"/>
  <c r="V581" i="4"/>
  <c r="W581" i="4"/>
  <c r="X581" i="4"/>
  <c r="Y581" i="4"/>
  <c r="V59" i="4"/>
  <c r="W59" i="4"/>
  <c r="X59" i="4"/>
  <c r="Y59" i="4"/>
  <c r="V38" i="4"/>
  <c r="W38" i="4"/>
  <c r="X38" i="4"/>
  <c r="Y38" i="4"/>
  <c r="W23" i="4"/>
  <c r="X23" i="4"/>
  <c r="Y23" i="4"/>
  <c r="W29" i="4"/>
  <c r="X29" i="4"/>
  <c r="Y29" i="4"/>
  <c r="V28" i="4"/>
  <c r="W28" i="4"/>
  <c r="X28" i="4"/>
  <c r="Y28" i="4"/>
  <c r="V653" i="4"/>
  <c r="W653" i="4"/>
  <c r="X653" i="4"/>
  <c r="V669" i="4"/>
  <c r="W669" i="4"/>
  <c r="X669" i="4"/>
  <c r="V685" i="4"/>
  <c r="W685" i="4"/>
  <c r="X685" i="4"/>
  <c r="V701" i="4"/>
  <c r="W701" i="4"/>
  <c r="X701" i="4"/>
  <c r="V717" i="4"/>
  <c r="W717" i="4"/>
  <c r="X717" i="4"/>
  <c r="V733" i="4"/>
  <c r="W733" i="4"/>
  <c r="X733" i="4"/>
  <c r="V749" i="4"/>
  <c r="W749" i="4"/>
  <c r="X749" i="4"/>
  <c r="V765" i="4"/>
  <c r="W765" i="4"/>
  <c r="X765" i="4"/>
  <c r="V781" i="4"/>
  <c r="W781" i="4"/>
  <c r="X781" i="4"/>
  <c r="V797" i="4"/>
  <c r="W797" i="4"/>
  <c r="X797" i="4"/>
  <c r="V813" i="4"/>
  <c r="W813" i="4"/>
  <c r="X813" i="4"/>
  <c r="V829" i="4"/>
  <c r="W829" i="4"/>
  <c r="X829" i="4"/>
  <c r="V845" i="4"/>
  <c r="W845" i="4"/>
  <c r="X845" i="4"/>
  <c r="V861" i="4"/>
  <c r="W861" i="4"/>
  <c r="X861" i="4"/>
  <c r="V877" i="4"/>
  <c r="W877" i="4"/>
  <c r="X877" i="4"/>
  <c r="V893" i="4"/>
  <c r="W893" i="4"/>
  <c r="X893" i="4"/>
  <c r="V909" i="4"/>
  <c r="W909" i="4"/>
  <c r="X909" i="4"/>
  <c r="W115" i="4"/>
  <c r="X115" i="4"/>
  <c r="W173" i="4"/>
  <c r="X173" i="4"/>
  <c r="Y173" i="4"/>
  <c r="AK173" i="4"/>
  <c r="J5" i="3"/>
  <c r="Y510" i="4"/>
  <c r="V973" i="4"/>
  <c r="W973" i="4"/>
  <c r="W985" i="4"/>
  <c r="X985" i="4"/>
  <c r="V531" i="4"/>
  <c r="W531" i="4"/>
  <c r="X531" i="4"/>
  <c r="V555" i="4"/>
  <c r="W555" i="4"/>
  <c r="X555" i="4"/>
  <c r="V930" i="4"/>
  <c r="W930" i="4"/>
  <c r="X930" i="4"/>
  <c r="V938" i="4"/>
  <c r="W938" i="4"/>
  <c r="X938" i="4"/>
  <c r="V950" i="4"/>
  <c r="W950" i="4"/>
  <c r="X950" i="4"/>
  <c r="V958" i="4"/>
  <c r="W958" i="4"/>
  <c r="X958" i="4"/>
  <c r="V966" i="4"/>
  <c r="W966" i="4"/>
  <c r="X966" i="4"/>
  <c r="V521" i="4"/>
  <c r="W521" i="4"/>
  <c r="X521" i="4"/>
  <c r="V537" i="4"/>
  <c r="W537" i="4"/>
  <c r="X537" i="4"/>
  <c r="V553" i="4"/>
  <c r="W553" i="4"/>
  <c r="X553" i="4"/>
  <c r="V976" i="4"/>
  <c r="W976" i="4"/>
  <c r="X976" i="4"/>
  <c r="V980" i="4"/>
  <c r="W980" i="4"/>
  <c r="X980" i="4"/>
  <c r="V984" i="4"/>
  <c r="W984" i="4"/>
  <c r="X984" i="4"/>
  <c r="V988" i="4"/>
  <c r="W988" i="4"/>
  <c r="X988" i="4"/>
  <c r="V992" i="4"/>
  <c r="W992" i="4"/>
  <c r="X992" i="4"/>
  <c r="V996" i="4"/>
  <c r="W996" i="4"/>
  <c r="X996" i="4"/>
  <c r="V1000" i="4"/>
  <c r="W1000" i="4"/>
  <c r="X1000" i="4"/>
  <c r="V222" i="4"/>
  <c r="W222" i="4"/>
  <c r="X222" i="4"/>
  <c r="V102" i="4"/>
  <c r="W102" i="4"/>
  <c r="X102" i="4"/>
  <c r="V7" i="4"/>
  <c r="W7" i="4"/>
  <c r="V395" i="4"/>
  <c r="W395" i="4"/>
  <c r="X395" i="4"/>
  <c r="V503" i="4"/>
  <c r="W503" i="4"/>
  <c r="F5" i="3"/>
  <c r="I5" i="3"/>
  <c r="U391" i="4"/>
  <c r="W391" i="4"/>
  <c r="V106" i="4"/>
  <c r="W106" i="4"/>
  <c r="X106" i="4"/>
  <c r="V110" i="4"/>
  <c r="W110" i="4"/>
  <c r="X110" i="4"/>
  <c r="V148" i="4"/>
  <c r="W148" i="4"/>
  <c r="X148" i="4"/>
  <c r="V152" i="4"/>
  <c r="W152" i="4"/>
  <c r="X152" i="4"/>
  <c r="V234" i="4"/>
  <c r="W234" i="4"/>
  <c r="X234" i="4"/>
  <c r="V238" i="4"/>
  <c r="W238" i="4"/>
  <c r="X238" i="4"/>
  <c r="V242" i="4"/>
  <c r="W242" i="4"/>
  <c r="X242" i="4"/>
  <c r="V246" i="4"/>
  <c r="W246" i="4"/>
  <c r="X246" i="4"/>
  <c r="V358" i="4"/>
  <c r="W358" i="4"/>
  <c r="X358" i="4"/>
  <c r="V362" i="4"/>
  <c r="W362" i="4"/>
  <c r="X362" i="4"/>
  <c r="V370" i="4"/>
  <c r="W370" i="4"/>
  <c r="X370" i="4"/>
  <c r="V378" i="4"/>
  <c r="W378" i="4"/>
  <c r="X378" i="4"/>
  <c r="U383" i="4"/>
  <c r="V70" i="4"/>
  <c r="W70" i="4"/>
  <c r="X70" i="4"/>
  <c r="V86" i="4"/>
  <c r="W86" i="4"/>
  <c r="X86" i="4"/>
  <c r="V214" i="4"/>
  <c r="W214" i="4"/>
  <c r="X214" i="4"/>
  <c r="V212" i="4"/>
  <c r="W212" i="4"/>
  <c r="X212" i="4"/>
  <c r="V18" i="4"/>
  <c r="W18" i="4"/>
  <c r="X18" i="4"/>
  <c r="Y18" i="4"/>
  <c r="W577" i="4"/>
  <c r="X577" i="4"/>
  <c r="W593" i="4"/>
  <c r="W625" i="4"/>
  <c r="W641" i="4"/>
  <c r="X641" i="4"/>
  <c r="W705" i="4"/>
  <c r="X705" i="4"/>
  <c r="W753" i="4"/>
  <c r="W769" i="4"/>
  <c r="X769" i="4"/>
  <c r="Y769" i="4"/>
  <c r="W785" i="4"/>
  <c r="X785" i="4"/>
  <c r="Y785" i="4"/>
  <c r="V36" i="4"/>
  <c r="W36" i="4"/>
  <c r="X36" i="4"/>
  <c r="Y36" i="4"/>
  <c r="V124" i="4"/>
  <c r="W124" i="4"/>
  <c r="X124" i="4"/>
  <c r="V140" i="4"/>
  <c r="W140" i="4"/>
  <c r="X140" i="4"/>
  <c r="V164" i="4"/>
  <c r="W164" i="4"/>
  <c r="X164" i="4"/>
  <c r="V180" i="4"/>
  <c r="W180" i="4"/>
  <c r="X180" i="4"/>
  <c r="V196" i="4"/>
  <c r="W196" i="4"/>
  <c r="X196" i="4"/>
  <c r="V26" i="4"/>
  <c r="W26" i="4"/>
  <c r="X26" i="4"/>
  <c r="Y26" i="4"/>
  <c r="V55" i="4"/>
  <c r="W55" i="4"/>
  <c r="X55" i="4"/>
  <c r="W865" i="4"/>
  <c r="X865" i="4"/>
  <c r="Y865" i="4"/>
  <c r="W41" i="4"/>
  <c r="X41" i="4"/>
  <c r="Y41" i="4"/>
  <c r="W71" i="4"/>
  <c r="X71" i="4"/>
  <c r="Y71" i="4"/>
  <c r="W79" i="4"/>
  <c r="X79" i="4"/>
  <c r="Y79" i="4"/>
  <c r="W87" i="4"/>
  <c r="X87" i="4"/>
  <c r="Y87" i="4"/>
  <c r="W923" i="4"/>
  <c r="X923" i="4"/>
  <c r="Y923" i="4"/>
  <c r="W935" i="4"/>
  <c r="X935" i="4"/>
  <c r="Y935" i="4"/>
  <c r="W943" i="4"/>
  <c r="X943" i="4"/>
  <c r="Y943" i="4"/>
  <c r="V9" i="4"/>
  <c r="V941" i="4"/>
  <c r="U941" i="4"/>
  <c r="V514" i="4"/>
  <c r="U514" i="4"/>
  <c r="V34" i="4"/>
  <c r="W34" i="4"/>
  <c r="X34" i="4"/>
  <c r="Y34" i="4"/>
  <c r="V47" i="4"/>
  <c r="W47" i="4"/>
  <c r="X47" i="4"/>
  <c r="V63" i="4"/>
  <c r="W63" i="4"/>
  <c r="X63" i="4"/>
  <c r="Y63" i="4"/>
  <c r="U9" i="4"/>
  <c r="W897" i="4"/>
  <c r="X897" i="4"/>
  <c r="Y897" i="4"/>
  <c r="W95" i="4"/>
  <c r="X95" i="4"/>
  <c r="Y95" i="4"/>
  <c r="W103" i="4"/>
  <c r="X103" i="4"/>
  <c r="Y103" i="4"/>
  <c r="W111" i="4"/>
  <c r="X111" i="4"/>
  <c r="Y111" i="4"/>
  <c r="W155" i="4"/>
  <c r="X155" i="4"/>
  <c r="Y155" i="4"/>
  <c r="W951" i="4"/>
  <c r="X951" i="4"/>
  <c r="Y951" i="4"/>
  <c r="W516" i="4"/>
  <c r="X516" i="4"/>
  <c r="Y516" i="4"/>
  <c r="W532" i="4"/>
  <c r="X532" i="4"/>
  <c r="Y532" i="4"/>
  <c r="W548" i="4"/>
  <c r="X548" i="4"/>
  <c r="Y548" i="4"/>
  <c r="V501" i="4"/>
  <c r="W501" i="4"/>
  <c r="X501" i="4"/>
  <c r="Y501" i="4"/>
  <c r="V5" i="4"/>
  <c r="W5" i="4"/>
  <c r="X5" i="4"/>
  <c r="Y5" i="4"/>
  <c r="AG390" i="4"/>
  <c r="AH390" i="4"/>
  <c r="AK390" i="4"/>
  <c r="AK490" i="4"/>
  <c r="AG490" i="4"/>
  <c r="AH490" i="4"/>
  <c r="AK123" i="4"/>
  <c r="AG123" i="4"/>
  <c r="AH123" i="4"/>
  <c r="AJ528" i="4"/>
  <c r="AF528" i="4"/>
  <c r="AK528" i="4"/>
  <c r="AG458" i="4"/>
  <c r="AH458" i="4"/>
  <c r="AK458" i="4"/>
  <c r="AF554" i="4"/>
  <c r="AK554" i="4"/>
  <c r="AJ554" i="4"/>
  <c r="AF544" i="4"/>
  <c r="AK544" i="4"/>
  <c r="AJ544" i="4"/>
  <c r="V11" i="4"/>
  <c r="W11" i="4"/>
  <c r="V461" i="4"/>
  <c r="W461" i="4"/>
  <c r="V477" i="4"/>
  <c r="W477" i="4"/>
  <c r="X477" i="4"/>
  <c r="Y477" i="4"/>
  <c r="AG477" i="4"/>
  <c r="V493" i="4"/>
  <c r="W493" i="4"/>
  <c r="V469" i="4"/>
  <c r="W469" i="4"/>
  <c r="X469" i="4"/>
  <c r="Y469" i="4"/>
  <c r="AG469" i="4"/>
  <c r="V485" i="4"/>
  <c r="W485" i="4"/>
  <c r="V513" i="4"/>
  <c r="W513" i="4"/>
  <c r="X513" i="4"/>
  <c r="Y513" i="4"/>
  <c r="AG513" i="4"/>
  <c r="AG394" i="4"/>
  <c r="W989" i="4"/>
  <c r="X989" i="4"/>
  <c r="V17" i="4"/>
  <c r="W17" i="4"/>
  <c r="X17" i="4"/>
  <c r="V465" i="4"/>
  <c r="W465" i="4"/>
  <c r="V473" i="4"/>
  <c r="W473" i="4"/>
  <c r="V481" i="4"/>
  <c r="W481" i="4"/>
  <c r="V489" i="4"/>
  <c r="W489" i="4"/>
  <c r="V497" i="4"/>
  <c r="W497" i="4"/>
  <c r="V12" i="4"/>
  <c r="W12" i="4"/>
  <c r="X12" i="4"/>
  <c r="Y12" i="4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245" i="4"/>
  <c r="AF245" i="4"/>
  <c r="AK245" i="4"/>
  <c r="AJ925" i="4"/>
  <c r="AF925" i="4"/>
  <c r="AK925" i="4"/>
  <c r="AJ957" i="4"/>
  <c r="AF957" i="4"/>
  <c r="AK957" i="4"/>
  <c r="AJ153" i="4"/>
  <c r="AF153" i="4"/>
  <c r="AK153" i="4"/>
  <c r="AK494" i="4"/>
  <c r="AG494" i="4"/>
  <c r="AH494" i="4"/>
  <c r="AJ105" i="4"/>
  <c r="AF105" i="4"/>
  <c r="AK105" i="4"/>
  <c r="AF369" i="4"/>
  <c r="AK369" i="4"/>
  <c r="AJ369" i="4"/>
  <c r="AJ39" i="4"/>
  <c r="AF39" i="4"/>
  <c r="AG39" i="4"/>
  <c r="AF149" i="4"/>
  <c r="AK149" i="4"/>
  <c r="AJ149" i="4"/>
  <c r="AF933" i="4"/>
  <c r="AK933" i="4"/>
  <c r="AJ933" i="4"/>
  <c r="AF949" i="4"/>
  <c r="AK949" i="4"/>
  <c r="AJ949" i="4"/>
  <c r="AF965" i="4"/>
  <c r="AK965" i="4"/>
  <c r="AJ965" i="4"/>
  <c r="W82" i="4"/>
  <c r="X82" i="4"/>
  <c r="U6" i="4"/>
  <c r="V6" i="4"/>
  <c r="U16" i="4"/>
  <c r="V16" i="4"/>
  <c r="W997" i="4"/>
  <c r="X997" i="4"/>
  <c r="AI494" i="4"/>
  <c r="W15" i="4"/>
  <c r="X15" i="4"/>
  <c r="V122" i="4"/>
  <c r="W122" i="4"/>
  <c r="V138" i="4"/>
  <c r="W138" i="4"/>
  <c r="V344" i="4"/>
  <c r="W344" i="4"/>
  <c r="X344" i="4"/>
  <c r="V13" i="4"/>
  <c r="W13" i="4"/>
  <c r="W66" i="4"/>
  <c r="U8" i="4"/>
  <c r="V8" i="4"/>
  <c r="U10" i="4"/>
  <c r="V10" i="4"/>
  <c r="AG169" i="4"/>
  <c r="AI454" i="4"/>
  <c r="AG414" i="4"/>
  <c r="W19" i="4"/>
  <c r="X19" i="4"/>
  <c r="W65" i="4"/>
  <c r="X65" i="4"/>
  <c r="Y65" i="4"/>
  <c r="AJ65" i="4"/>
  <c r="W75" i="4"/>
  <c r="X75" i="4"/>
  <c r="W83" i="4"/>
  <c r="X83" i="4"/>
  <c r="Y83" i="4"/>
  <c r="AJ83" i="4"/>
  <c r="W91" i="4"/>
  <c r="X91" i="4"/>
  <c r="W99" i="4"/>
  <c r="X99" i="4"/>
  <c r="Y99" i="4"/>
  <c r="AJ99" i="4"/>
  <c r="W107" i="4"/>
  <c r="X107" i="4"/>
  <c r="W151" i="4"/>
  <c r="X151" i="4"/>
  <c r="Y151" i="4"/>
  <c r="AJ151" i="4"/>
  <c r="W526" i="4"/>
  <c r="W542" i="4"/>
  <c r="W927" i="4"/>
  <c r="W959" i="4"/>
  <c r="X959" i="4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260" i="4"/>
  <c r="Y260" i="4"/>
  <c r="X276" i="4"/>
  <c r="Y276" i="4"/>
  <c r="X292" i="4"/>
  <c r="Y292" i="4"/>
  <c r="X308" i="4"/>
  <c r="Y308" i="4"/>
  <c r="X324" i="4"/>
  <c r="Y324" i="4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/>
  <c r="W4" i="4"/>
  <c r="V24" i="4"/>
  <c r="W24" i="4"/>
  <c r="V61" i="4"/>
  <c r="W61" i="4"/>
  <c r="V118" i="4"/>
  <c r="W118" i="4"/>
  <c r="V126" i="4"/>
  <c r="W126" i="4"/>
  <c r="V134" i="4"/>
  <c r="W134" i="4"/>
  <c r="V142" i="4"/>
  <c r="W142" i="4"/>
  <c r="V340" i="4"/>
  <c r="W340" i="4"/>
  <c r="V348" i="4"/>
  <c r="W348" i="4"/>
  <c r="V356" i="4"/>
  <c r="W356" i="4"/>
  <c r="V381" i="4"/>
  <c r="W381" i="4"/>
  <c r="V389" i="4"/>
  <c r="W389" i="4"/>
  <c r="V397" i="4"/>
  <c r="W397" i="4"/>
  <c r="V405" i="4"/>
  <c r="W405" i="4"/>
  <c r="V413" i="4"/>
  <c r="W413" i="4"/>
  <c r="V421" i="4"/>
  <c r="W421" i="4"/>
  <c r="V429" i="4"/>
  <c r="W429" i="4"/>
  <c r="V437" i="4"/>
  <c r="W437" i="4"/>
  <c r="V445" i="4"/>
  <c r="W445" i="4"/>
  <c r="V453" i="4"/>
  <c r="W453" i="4"/>
  <c r="V505" i="4"/>
  <c r="W505" i="4"/>
  <c r="W14" i="4"/>
  <c r="X216" i="4"/>
  <c r="Y216" i="4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336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AH43" i="4"/>
  <c r="AH105" i="4"/>
  <c r="AH241" i="4"/>
  <c r="AH369" i="4"/>
  <c r="AH377" i="4"/>
  <c r="AH929" i="4"/>
  <c r="AH945" i="4"/>
  <c r="AH969" i="4"/>
  <c r="AI123" i="4"/>
  <c r="W981" i="4"/>
  <c r="X981" i="4"/>
  <c r="W67" i="4"/>
  <c r="X67" i="4"/>
  <c r="Y67" i="4"/>
  <c r="W73" i="4"/>
  <c r="X73" i="4"/>
  <c r="Y73" i="4"/>
  <c r="W77" i="4"/>
  <c r="X77" i="4"/>
  <c r="Y77" i="4"/>
  <c r="W81" i="4"/>
  <c r="X81" i="4"/>
  <c r="Y81" i="4"/>
  <c r="W85" i="4"/>
  <c r="X85" i="4"/>
  <c r="Y85" i="4"/>
  <c r="W89" i="4"/>
  <c r="X89" i="4"/>
  <c r="Y89" i="4"/>
  <c r="W93" i="4"/>
  <c r="X93" i="4"/>
  <c r="Y93" i="4"/>
  <c r="W97" i="4"/>
  <c r="X97" i="4"/>
  <c r="Y97" i="4"/>
  <c r="W101" i="4"/>
  <c r="X101" i="4"/>
  <c r="Y101" i="4"/>
  <c r="W64" i="4"/>
  <c r="X64" i="4"/>
  <c r="Y64" i="4"/>
  <c r="W235" i="4"/>
  <c r="X235" i="4"/>
  <c r="Y235" i="4"/>
  <c r="W239" i="4"/>
  <c r="X239" i="4"/>
  <c r="Y239" i="4"/>
  <c r="W243" i="4"/>
  <c r="X243" i="4"/>
  <c r="Y243" i="4"/>
  <c r="W359" i="4"/>
  <c r="X359" i="4"/>
  <c r="Y359" i="4"/>
  <c r="W363" i="4"/>
  <c r="X363" i="4"/>
  <c r="Y363" i="4"/>
  <c r="W367" i="4"/>
  <c r="X367" i="4"/>
  <c r="Y367" i="4"/>
  <c r="W371" i="4"/>
  <c r="X371" i="4"/>
  <c r="Y371" i="4"/>
  <c r="W375" i="4"/>
  <c r="X375" i="4"/>
  <c r="Y375" i="4"/>
  <c r="W379" i="4"/>
  <c r="X379" i="4"/>
  <c r="Y379" i="4"/>
  <c r="W518" i="4"/>
  <c r="X518" i="4"/>
  <c r="W534" i="4"/>
  <c r="W550" i="4"/>
  <c r="X550" i="4"/>
  <c r="Y550" i="4"/>
  <c r="W524" i="4"/>
  <c r="W540" i="4"/>
  <c r="V32" i="4"/>
  <c r="W32" i="4"/>
  <c r="V40" i="4"/>
  <c r="W40" i="4"/>
  <c r="V68" i="4"/>
  <c r="W68" i="4"/>
  <c r="V385" i="4"/>
  <c r="W385" i="4"/>
  <c r="V393" i="4"/>
  <c r="W393" i="4"/>
  <c r="V401" i="4"/>
  <c r="W401" i="4"/>
  <c r="V409" i="4"/>
  <c r="W409" i="4"/>
  <c r="V417" i="4"/>
  <c r="W417" i="4"/>
  <c r="V425" i="4"/>
  <c r="W425" i="4"/>
  <c r="V433" i="4"/>
  <c r="W433" i="4"/>
  <c r="V441" i="4"/>
  <c r="W441" i="4"/>
  <c r="V449" i="4"/>
  <c r="W449" i="4"/>
  <c r="V457" i="4"/>
  <c r="W457" i="4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27" i="4"/>
  <c r="Y27" i="4"/>
  <c r="X953" i="4"/>
  <c r="Y953" i="4"/>
  <c r="AA390" i="4"/>
  <c r="AC390" i="4"/>
  <c r="AE390" i="4"/>
  <c r="Z390" i="4"/>
  <c r="AB390" i="4"/>
  <c r="AD390" i="4"/>
  <c r="AA458" i="4"/>
  <c r="AC458" i="4"/>
  <c r="AE458" i="4"/>
  <c r="Z458" i="4"/>
  <c r="AB458" i="4"/>
  <c r="AD458" i="4"/>
  <c r="AA490" i="4"/>
  <c r="AC490" i="4"/>
  <c r="AE490" i="4"/>
  <c r="Z490" i="4"/>
  <c r="AB490" i="4"/>
  <c r="AD490" i="4"/>
  <c r="Z39" i="4"/>
  <c r="AB39" i="4"/>
  <c r="AD39" i="4"/>
  <c r="AA39" i="4"/>
  <c r="AE39" i="4"/>
  <c r="AC39" i="4"/>
  <c r="Z109" i="4"/>
  <c r="AB109" i="4"/>
  <c r="AD109" i="4"/>
  <c r="AC109" i="4"/>
  <c r="AA109" i="4"/>
  <c r="AE109" i="4"/>
  <c r="Z149" i="4"/>
  <c r="AB149" i="4"/>
  <c r="AD149" i="4"/>
  <c r="AC149" i="4"/>
  <c r="AA149" i="4"/>
  <c r="AE149" i="4"/>
  <c r="Z245" i="4"/>
  <c r="AB245" i="4"/>
  <c r="AD245" i="4"/>
  <c r="AC245" i="4"/>
  <c r="AA245" i="4"/>
  <c r="AE245" i="4"/>
  <c r="Z925" i="4"/>
  <c r="AB925" i="4"/>
  <c r="AD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Z957" i="4"/>
  <c r="AB957" i="4"/>
  <c r="AD957" i="4"/>
  <c r="AC957" i="4"/>
  <c r="AA957" i="4"/>
  <c r="AE957" i="4"/>
  <c r="Z965" i="4"/>
  <c r="AB965" i="4"/>
  <c r="AD965" i="4"/>
  <c r="AC965" i="4"/>
  <c r="AA965" i="4"/>
  <c r="AE965" i="4"/>
  <c r="Z552" i="4"/>
  <c r="Z153" i="4"/>
  <c r="AB153" i="4"/>
  <c r="AD153" i="4"/>
  <c r="AC153" i="4"/>
  <c r="AA153" i="4"/>
  <c r="AE153" i="4"/>
  <c r="Z554" i="4"/>
  <c r="AB554" i="4"/>
  <c r="AD554" i="4"/>
  <c r="AA554" i="4"/>
  <c r="AE554" i="4"/>
  <c r="AC554" i="4"/>
  <c r="Z528" i="4"/>
  <c r="AB528" i="4"/>
  <c r="AD528" i="4"/>
  <c r="AA528" i="4"/>
  <c r="AE528" i="4"/>
  <c r="AC528" i="4"/>
  <c r="Z544" i="4"/>
  <c r="AB544" i="4"/>
  <c r="AD544" i="4"/>
  <c r="AA544" i="4"/>
  <c r="AE544" i="4"/>
  <c r="AC544" i="4"/>
  <c r="AH169" i="4"/>
  <c r="AK169" i="4"/>
  <c r="AJ454" i="4"/>
  <c r="AF454" i="4"/>
  <c r="AJ482" i="4"/>
  <c r="AF482" i="4"/>
  <c r="AI69" i="4"/>
  <c r="AJ69" i="4"/>
  <c r="AF69" i="4"/>
  <c r="AK361" i="4"/>
  <c r="AJ361" i="4"/>
  <c r="AF361" i="4"/>
  <c r="AH394" i="4"/>
  <c r="AK394" i="4"/>
  <c r="AH414" i="4"/>
  <c r="AK414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237" i="4"/>
  <c r="Y237" i="4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U108" i="4"/>
  <c r="V108" i="4"/>
  <c r="U150" i="4"/>
  <c r="V150" i="4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AA454" i="4"/>
  <c r="AC454" i="4"/>
  <c r="AE454" i="4"/>
  <c r="Z454" i="4"/>
  <c r="AB454" i="4"/>
  <c r="AD454" i="4"/>
  <c r="AE462" i="4"/>
  <c r="AA482" i="4"/>
  <c r="AC482" i="4"/>
  <c r="AO482" i="4"/>
  <c r="AU482" i="4"/>
  <c r="AE482" i="4"/>
  <c r="Z482" i="4"/>
  <c r="AB482" i="4"/>
  <c r="AD482" i="4"/>
  <c r="AA394" i="4"/>
  <c r="AC394" i="4"/>
  <c r="AE394" i="4"/>
  <c r="Z394" i="4"/>
  <c r="AB394" i="4"/>
  <c r="AD394" i="4"/>
  <c r="AA414" i="4"/>
  <c r="AC414" i="4"/>
  <c r="AE414" i="4"/>
  <c r="Z414" i="4"/>
  <c r="AB414" i="4"/>
  <c r="AD414" i="4"/>
  <c r="U244" i="4"/>
  <c r="V244" i="4"/>
  <c r="U364" i="4"/>
  <c r="V364" i="4"/>
  <c r="U372" i="4"/>
  <c r="V372" i="4"/>
  <c r="Z43" i="4"/>
  <c r="AB43" i="4"/>
  <c r="AD43" i="4"/>
  <c r="AA43" i="4"/>
  <c r="AE43" i="4"/>
  <c r="AC43" i="4"/>
  <c r="Z105" i="4"/>
  <c r="AB105" i="4"/>
  <c r="AD105" i="4"/>
  <c r="AC105" i="4"/>
  <c r="AA105" i="4"/>
  <c r="AE105" i="4"/>
  <c r="Z241" i="4"/>
  <c r="AB241" i="4"/>
  <c r="AD241" i="4"/>
  <c r="AC241" i="4"/>
  <c r="AA241" i="4"/>
  <c r="AE241" i="4"/>
  <c r="Z369" i="4"/>
  <c r="AB369" i="4"/>
  <c r="AD369" i="4"/>
  <c r="AC369" i="4"/>
  <c r="AA369" i="4"/>
  <c r="AE369" i="4"/>
  <c r="Z377" i="4"/>
  <c r="AB377" i="4"/>
  <c r="AD377" i="4"/>
  <c r="AC377" i="4"/>
  <c r="AA377" i="4"/>
  <c r="AE377" i="4"/>
  <c r="Z929" i="4"/>
  <c r="AB929" i="4"/>
  <c r="AD929" i="4"/>
  <c r="AC929" i="4"/>
  <c r="AA929" i="4"/>
  <c r="AE929" i="4"/>
  <c r="Z945" i="4"/>
  <c r="AB945" i="4"/>
  <c r="AD945" i="4"/>
  <c r="AC945" i="4"/>
  <c r="AA945" i="4"/>
  <c r="AE945" i="4"/>
  <c r="Z969" i="4"/>
  <c r="AB969" i="4"/>
  <c r="AD969" i="4"/>
  <c r="AC969" i="4"/>
  <c r="AA969" i="4"/>
  <c r="AE969" i="4"/>
  <c r="AA123" i="4"/>
  <c r="AC123" i="4"/>
  <c r="AE123" i="4"/>
  <c r="Z123" i="4"/>
  <c r="AB123" i="4"/>
  <c r="AD123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A494" i="4"/>
  <c r="AC494" i="4"/>
  <c r="AE494" i="4"/>
  <c r="Z494" i="4"/>
  <c r="AB494" i="4"/>
  <c r="AD494" i="4"/>
  <c r="AK43" i="4"/>
  <c r="AI43" i="4"/>
  <c r="AI105" i="4"/>
  <c r="AG105" i="4"/>
  <c r="AI241" i="4"/>
  <c r="AG241" i="4"/>
  <c r="AI369" i="4"/>
  <c r="AG369" i="4"/>
  <c r="AI377" i="4"/>
  <c r="AG377" i="4"/>
  <c r="AJ390" i="4"/>
  <c r="AF390" i="4"/>
  <c r="AI390" i="4"/>
  <c r="AJ458" i="4"/>
  <c r="AF458" i="4"/>
  <c r="AI458" i="4"/>
  <c r="AJ490" i="4"/>
  <c r="AF490" i="4"/>
  <c r="AI490" i="4"/>
  <c r="AI929" i="4"/>
  <c r="AG929" i="4"/>
  <c r="AI945" i="4"/>
  <c r="AG945" i="4"/>
  <c r="AI969" i="4"/>
  <c r="AG969" i="4"/>
  <c r="AK39" i="4"/>
  <c r="AI39" i="4"/>
  <c r="AH39" i="4"/>
  <c r="AI109" i="4"/>
  <c r="AG109" i="4"/>
  <c r="AH109" i="4"/>
  <c r="AJ123" i="4"/>
  <c r="AF123" i="4"/>
  <c r="AI149" i="4"/>
  <c r="AG149" i="4"/>
  <c r="AH149" i="4"/>
  <c r="AI245" i="4"/>
  <c r="AG245" i="4"/>
  <c r="AH245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I153" i="4"/>
  <c r="AG153" i="4"/>
  <c r="AH153" i="4"/>
  <c r="AJ494" i="4"/>
  <c r="AF494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69" i="4"/>
  <c r="AF169" i="4"/>
  <c r="AI169" i="4"/>
  <c r="AH454" i="4"/>
  <c r="AK454" i="4"/>
  <c r="AG454" i="4"/>
  <c r="AH482" i="4"/>
  <c r="AK482" i="4"/>
  <c r="AG482" i="4"/>
  <c r="AK69" i="4"/>
  <c r="AG69" i="4"/>
  <c r="AH69" i="4"/>
  <c r="AI361" i="4"/>
  <c r="AG361" i="4"/>
  <c r="AH361" i="4"/>
  <c r="AJ394" i="4"/>
  <c r="AF394" i="4"/>
  <c r="AI394" i="4"/>
  <c r="AJ414" i="4"/>
  <c r="AF414" i="4"/>
  <c r="AI414" i="4"/>
  <c r="W50" i="4"/>
  <c r="W253" i="4"/>
  <c r="W269" i="4"/>
  <c r="W285" i="4"/>
  <c r="W301" i="4"/>
  <c r="W317" i="4"/>
  <c r="W333" i="4"/>
  <c r="W349" i="4"/>
  <c r="K6" i="3"/>
  <c r="D7" i="3"/>
  <c r="AJ478" i="4"/>
  <c r="AH552" i="4"/>
  <c r="Z478" i="4"/>
  <c r="AJ474" i="4"/>
  <c r="AI426" i="4"/>
  <c r="AD478" i="4"/>
  <c r="AC478" i="4"/>
  <c r="AG478" i="4"/>
  <c r="AK552" i="4"/>
  <c r="AE552" i="4"/>
  <c r="AK478" i="4"/>
  <c r="AH474" i="4"/>
  <c r="AB217" i="4"/>
  <c r="AF478" i="4"/>
  <c r="AG552" i="4"/>
  <c r="AB478" i="4"/>
  <c r="AE478" i="4"/>
  <c r="AA478" i="4"/>
  <c r="AC161" i="4"/>
  <c r="AD552" i="4"/>
  <c r="Z474" i="4"/>
  <c r="AI478" i="4"/>
  <c r="AH478" i="4"/>
  <c r="AJ552" i="4"/>
  <c r="AH161" i="4"/>
  <c r="AE185" i="4"/>
  <c r="AQ185" i="4"/>
  <c r="AW185" i="4"/>
  <c r="AF486" i="4"/>
  <c r="AG538" i="4"/>
  <c r="AF229" i="4"/>
  <c r="Z538" i="4"/>
  <c r="AE486" i="4"/>
  <c r="Z135" i="4"/>
  <c r="AK486" i="4"/>
  <c r="AD42" i="4"/>
  <c r="AE538" i="4"/>
  <c r="AE229" i="4"/>
  <c r="AD486" i="4"/>
  <c r="AH538" i="4"/>
  <c r="AI229" i="4"/>
  <c r="AF538" i="4"/>
  <c r="AJ135" i="4"/>
  <c r="AH470" i="4"/>
  <c r="AG42" i="4"/>
  <c r="AC42" i="4"/>
  <c r="AA131" i="4"/>
  <c r="AD538" i="4"/>
  <c r="AB229" i="4"/>
  <c r="AA229" i="4"/>
  <c r="Z486" i="4"/>
  <c r="AL486" i="4"/>
  <c r="AR486" i="4"/>
  <c r="AA486" i="4"/>
  <c r="AM486" i="4"/>
  <c r="AA402" i="4"/>
  <c r="AH135" i="4"/>
  <c r="AK229" i="4"/>
  <c r="AG229" i="4"/>
  <c r="AA530" i="4"/>
  <c r="AH462" i="4"/>
  <c r="AI213" i="4"/>
  <c r="AI552" i="4"/>
  <c r="AJ161" i="4"/>
  <c r="AD462" i="4"/>
  <c r="AA213" i="4"/>
  <c r="AC552" i="4"/>
  <c r="AO552" i="4"/>
  <c r="AU552" i="4"/>
  <c r="AA552" i="4"/>
  <c r="AB552" i="4"/>
  <c r="AN552" i="4"/>
  <c r="AT552" i="4"/>
  <c r="AF552" i="4"/>
  <c r="AL552" i="4"/>
  <c r="AR552" i="4"/>
  <c r="G552" i="4"/>
  <c r="AG161" i="4"/>
  <c r="AG193" i="4"/>
  <c r="AI486" i="4"/>
  <c r="AJ486" i="4"/>
  <c r="AF402" i="4"/>
  <c r="AI135" i="4"/>
  <c r="AJ406" i="4"/>
  <c r="AI538" i="4"/>
  <c r="AJ229" i="4"/>
  <c r="AJ42" i="4"/>
  <c r="AF42" i="4"/>
  <c r="AB42" i="4"/>
  <c r="AE502" i="4"/>
  <c r="AB139" i="4"/>
  <c r="AC538" i="4"/>
  <c r="AA538" i="4"/>
  <c r="AB538" i="4"/>
  <c r="AN538" i="4"/>
  <c r="AT538" i="4"/>
  <c r="AD229" i="4"/>
  <c r="Z229" i="4"/>
  <c r="AC229" i="4"/>
  <c r="AO229" i="4"/>
  <c r="AU229" i="4"/>
  <c r="AE221" i="4"/>
  <c r="AB486" i="4"/>
  <c r="AS486" i="4"/>
  <c r="AC486" i="4"/>
  <c r="AD135" i="4"/>
  <c r="AC135" i="4"/>
  <c r="AO135" i="4"/>
  <c r="AU135" i="4"/>
  <c r="AE438" i="4"/>
  <c r="AA181" i="4"/>
  <c r="AM181" i="4"/>
  <c r="AS181" i="4"/>
  <c r="AH486" i="4"/>
  <c r="AD536" i="4"/>
  <c r="AK538" i="4"/>
  <c r="AJ538" i="4"/>
  <c r="AH229" i="4"/>
  <c r="W939" i="4"/>
  <c r="X939" i="4"/>
  <c r="AG462" i="4"/>
  <c r="AG520" i="4"/>
  <c r="AI937" i="4"/>
  <c r="AI474" i="4"/>
  <c r="AD161" i="4"/>
  <c r="Z462" i="4"/>
  <c r="AA462" i="4"/>
  <c r="AM462" i="4"/>
  <c r="AS462" i="4"/>
  <c r="AB213" i="4"/>
  <c r="AJ462" i="4"/>
  <c r="AE426" i="4"/>
  <c r="AI161" i="4"/>
  <c r="W637" i="4"/>
  <c r="X637" i="4"/>
  <c r="AK462" i="4"/>
  <c r="AQ462" i="4"/>
  <c r="AW462" i="4"/>
  <c r="AJ213" i="4"/>
  <c r="AF474" i="4"/>
  <c r="AD937" i="4"/>
  <c r="Z161" i="4"/>
  <c r="AE205" i="4"/>
  <c r="AB462" i="4"/>
  <c r="AN462" i="4"/>
  <c r="AT462" i="4"/>
  <c r="AC462" i="4"/>
  <c r="AO462" i="4"/>
  <c r="AU462" i="4"/>
  <c r="AE213" i="4"/>
  <c r="AF37" i="4"/>
  <c r="AF462" i="4"/>
  <c r="AK213" i="4"/>
  <c r="AA520" i="4"/>
  <c r="AD474" i="4"/>
  <c r="AP474" i="4"/>
  <c r="AV474" i="4"/>
  <c r="AC474" i="4"/>
  <c r="AO474" i="4"/>
  <c r="AU474" i="4"/>
  <c r="AK474" i="4"/>
  <c r="AH426" i="4"/>
  <c r="AB474" i="4"/>
  <c r="AN474" i="4"/>
  <c r="AT474" i="4"/>
  <c r="AE474" i="4"/>
  <c r="AA474" i="4"/>
  <c r="AG213" i="4"/>
  <c r="AM213" i="4"/>
  <c r="AS213" i="4"/>
  <c r="AJ937" i="4"/>
  <c r="AG474" i="4"/>
  <c r="AF213" i="4"/>
  <c r="AH520" i="4"/>
  <c r="AJ426" i="4"/>
  <c r="AF161" i="4"/>
  <c r="AA937" i="4"/>
  <c r="Z937" i="4"/>
  <c r="AB161" i="4"/>
  <c r="AE161" i="4"/>
  <c r="AQ161" i="4"/>
  <c r="AW161" i="4"/>
  <c r="AA161" i="4"/>
  <c r="AM161" i="4"/>
  <c r="AS161" i="4"/>
  <c r="AD213" i="4"/>
  <c r="AP213" i="4"/>
  <c r="AV213" i="4"/>
  <c r="Z213" i="4"/>
  <c r="AL213" i="4"/>
  <c r="AR213" i="4"/>
  <c r="AC213" i="4"/>
  <c r="AO213" i="4"/>
  <c r="AU213" i="4"/>
  <c r="AB189" i="4"/>
  <c r="AH213" i="4"/>
  <c r="AN213" i="4"/>
  <c r="AT213" i="4"/>
  <c r="AC520" i="4"/>
  <c r="AB520" i="4"/>
  <c r="AB426" i="4"/>
  <c r="AA426" i="4"/>
  <c r="AH937" i="4"/>
  <c r="AK937" i="4"/>
  <c r="AF520" i="4"/>
  <c r="AG165" i="4"/>
  <c r="AK426" i="4"/>
  <c r="AK418" i="4"/>
  <c r="AF135" i="4"/>
  <c r="AK438" i="4"/>
  <c r="AI536" i="4"/>
  <c r="AJ131" i="4"/>
  <c r="AF185" i="4"/>
  <c r="AK42" i="4"/>
  <c r="AH42" i="4"/>
  <c r="AI42" i="4"/>
  <c r="Z42" i="4"/>
  <c r="AL42" i="4"/>
  <c r="AR42" i="4"/>
  <c r="AE42" i="4"/>
  <c r="AQ42" i="4"/>
  <c r="AW42" i="4"/>
  <c r="AA42" i="4"/>
  <c r="Z406" i="4"/>
  <c r="AA217" i="4"/>
  <c r="AB131" i="4"/>
  <c r="AE209" i="4"/>
  <c r="AB402" i="4"/>
  <c r="AB135" i="4"/>
  <c r="AN135" i="4"/>
  <c r="AT135" i="4"/>
  <c r="AE135" i="4"/>
  <c r="AA135" i="4"/>
  <c r="AM135" i="4"/>
  <c r="AS135" i="4"/>
  <c r="AE470" i="4"/>
  <c r="AC446" i="4"/>
  <c r="AO446" i="4"/>
  <c r="AH402" i="4"/>
  <c r="AK135" i="4"/>
  <c r="AF438" i="4"/>
  <c r="AI209" i="4"/>
  <c r="AI406" i="4"/>
  <c r="AK502" i="4"/>
  <c r="AK536" i="4"/>
  <c r="AK217" i="4"/>
  <c r="AG131" i="4"/>
  <c r="AM131" i="4"/>
  <c r="AS131" i="4"/>
  <c r="AH139" i="4"/>
  <c r="AG221" i="4"/>
  <c r="AG209" i="4"/>
  <c r="AI520" i="4"/>
  <c r="AG937" i="4"/>
  <c r="AF426" i="4"/>
  <c r="AA197" i="4"/>
  <c r="AE937" i="4"/>
  <c r="AQ937" i="4"/>
  <c r="AW937" i="4"/>
  <c r="AC937" i="4"/>
  <c r="AO937" i="4"/>
  <c r="AU937" i="4"/>
  <c r="AB937" i="4"/>
  <c r="AE520" i="4"/>
  <c r="AD520" i="4"/>
  <c r="Z520" i="4"/>
  <c r="AL520" i="4"/>
  <c r="AR520" i="4"/>
  <c r="G520" i="4"/>
  <c r="AD426" i="4"/>
  <c r="Z426" i="4"/>
  <c r="AC426" i="4"/>
  <c r="AO426" i="4"/>
  <c r="AU426" i="4"/>
  <c r="AD398" i="4"/>
  <c r="AF937" i="4"/>
  <c r="AK520" i="4"/>
  <c r="AJ520" i="4"/>
  <c r="AG426" i="4"/>
  <c r="AD498" i="4"/>
  <c r="AD62" i="4"/>
  <c r="AI498" i="4"/>
  <c r="AK233" i="4"/>
  <c r="AI143" i="4"/>
  <c r="AJ189" i="4"/>
  <c r="AF147" i="4"/>
  <c r="AF466" i="4"/>
  <c r="AF442" i="4"/>
  <c r="AJ398" i="4"/>
  <c r="AB147" i="4"/>
  <c r="AB233" i="4"/>
  <c r="AC143" i="4"/>
  <c r="AO143" i="4"/>
  <c r="AU143" i="4"/>
  <c r="AB225" i="4"/>
  <c r="AA189" i="4"/>
  <c r="AD434" i="4"/>
  <c r="AC398" i="4"/>
  <c r="AH434" i="4"/>
  <c r="AF225" i="4"/>
  <c r="AI189" i="4"/>
  <c r="AJ197" i="4"/>
  <c r="AK62" i="4"/>
  <c r="AJ434" i="4"/>
  <c r="AI398" i="4"/>
  <c r="AB197" i="4"/>
  <c r="AE165" i="4"/>
  <c r="AA147" i="4"/>
  <c r="AE193" i="4"/>
  <c r="AC498" i="4"/>
  <c r="AN414" i="4"/>
  <c r="AT414" i="4"/>
  <c r="AA233" i="4"/>
  <c r="AM233" i="4"/>
  <c r="AS233" i="4"/>
  <c r="AD143" i="4"/>
  <c r="AA225" i="4"/>
  <c r="AM225" i="4"/>
  <c r="AS225" i="4"/>
  <c r="AE189" i="4"/>
  <c r="AH205" i="4"/>
  <c r="AK189" i="4"/>
  <c r="AA466" i="4"/>
  <c r="AC434" i="4"/>
  <c r="Z398" i="4"/>
  <c r="AJ62" i="4"/>
  <c r="AP62" i="4"/>
  <c r="AV62" i="4"/>
  <c r="AG398" i="4"/>
  <c r="AG37" i="4"/>
  <c r="AG470" i="4"/>
  <c r="AH446" i="4"/>
  <c r="AF181" i="4"/>
  <c r="AF502" i="4"/>
  <c r="AJ217" i="4"/>
  <c r="AI530" i="4"/>
  <c r="AF139" i="4"/>
  <c r="AJ221" i="4"/>
  <c r="Y609" i="4"/>
  <c r="AI609" i="4"/>
  <c r="AB502" i="4"/>
  <c r="AA502" i="4"/>
  <c r="AA406" i="4"/>
  <c r="AE217" i="4"/>
  <c r="AA139" i="4"/>
  <c r="AE131" i="4"/>
  <c r="AB221" i="4"/>
  <c r="AA221" i="4"/>
  <c r="AM221" i="4"/>
  <c r="AS221" i="4"/>
  <c r="AE402" i="4"/>
  <c r="AB470" i="4"/>
  <c r="AA470" i="4"/>
  <c r="AB446" i="4"/>
  <c r="AB438" i="4"/>
  <c r="AA438" i="4"/>
  <c r="AB181" i="4"/>
  <c r="AJ470" i="4"/>
  <c r="AE536" i="4"/>
  <c r="Z536" i="4"/>
  <c r="AI217" i="4"/>
  <c r="AI131" i="4"/>
  <c r="AG502" i="4"/>
  <c r="AH406" i="4"/>
  <c r="AG217" i="4"/>
  <c r="AK131" i="4"/>
  <c r="AH185" i="4"/>
  <c r="AK221" i="4"/>
  <c r="AI402" i="4"/>
  <c r="AJ402" i="4"/>
  <c r="AK470" i="4"/>
  <c r="AG446" i="4"/>
  <c r="AG438" i="4"/>
  <c r="AH438" i="4"/>
  <c r="AJ502" i="4"/>
  <c r="AF217" i="4"/>
  <c r="AH536" i="4"/>
  <c r="AG536" i="4"/>
  <c r="AF131" i="4"/>
  <c r="AF221" i="4"/>
  <c r="AF209" i="4"/>
  <c r="AD502" i="4"/>
  <c r="Z502" i="4"/>
  <c r="AL502" i="4"/>
  <c r="AR502" i="4"/>
  <c r="AC502" i="4"/>
  <c r="AD406" i="4"/>
  <c r="AE406" i="4"/>
  <c r="AD217" i="4"/>
  <c r="Z217" i="4"/>
  <c r="AL217" i="4"/>
  <c r="AR217" i="4"/>
  <c r="AC217" i="4"/>
  <c r="AO217" i="4"/>
  <c r="AU217" i="4"/>
  <c r="AE139" i="4"/>
  <c r="AD131" i="4"/>
  <c r="Z131" i="4"/>
  <c r="AC131" i="4"/>
  <c r="AQ369" i="4"/>
  <c r="AW369" i="4"/>
  <c r="AD221" i="4"/>
  <c r="AP221" i="4"/>
  <c r="AV221" i="4"/>
  <c r="Z221" i="4"/>
  <c r="AL221" i="4"/>
  <c r="AR221" i="4"/>
  <c r="AC221" i="4"/>
  <c r="AB209" i="4"/>
  <c r="AA209" i="4"/>
  <c r="AM209" i="4"/>
  <c r="AS209" i="4"/>
  <c r="AB185" i="4"/>
  <c r="AA185" i="4"/>
  <c r="AD402" i="4"/>
  <c r="AP402" i="4"/>
  <c r="AV402" i="4"/>
  <c r="Z402" i="4"/>
  <c r="AL402" i="4"/>
  <c r="AR402" i="4"/>
  <c r="AC402" i="4"/>
  <c r="AD470" i="4"/>
  <c r="Z470" i="4"/>
  <c r="AC470" i="4"/>
  <c r="AU446" i="4"/>
  <c r="AD438" i="4"/>
  <c r="Z438" i="4"/>
  <c r="AL438" i="4"/>
  <c r="AR438" i="4"/>
  <c r="AC438" i="4"/>
  <c r="AE181" i="4"/>
  <c r="AK402" i="4"/>
  <c r="AF470" i="4"/>
  <c r="AJ446" i="4"/>
  <c r="AJ438" i="4"/>
  <c r="AK181" i="4"/>
  <c r="AC536" i="4"/>
  <c r="AA536" i="4"/>
  <c r="AB536" i="4"/>
  <c r="AC530" i="4"/>
  <c r="AO530" i="4"/>
  <c r="AU530" i="4"/>
  <c r="AB530" i="4"/>
  <c r="AD418" i="4"/>
  <c r="AD37" i="4"/>
  <c r="Y1001" i="4"/>
  <c r="AJ1001" i="4"/>
  <c r="AI221" i="4"/>
  <c r="AI185" i="4"/>
  <c r="AI470" i="4"/>
  <c r="AI438" i="4"/>
  <c r="AI502" i="4"/>
  <c r="AH502" i="4"/>
  <c r="AJ536" i="4"/>
  <c r="AP536" i="4"/>
  <c r="AV536" i="4"/>
  <c r="AF536" i="4"/>
  <c r="AK406" i="4"/>
  <c r="AK530" i="4"/>
  <c r="AG402" i="4"/>
  <c r="AM402" i="4"/>
  <c r="AS402" i="4"/>
  <c r="AH217" i="4"/>
  <c r="AH131" i="4"/>
  <c r="AN131" i="4"/>
  <c r="AT131" i="4"/>
  <c r="AH221" i="4"/>
  <c r="W621" i="4"/>
  <c r="X621" i="4"/>
  <c r="W557" i="4"/>
  <c r="X557" i="4"/>
  <c r="W649" i="4"/>
  <c r="X649" i="4"/>
  <c r="AJ498" i="4"/>
  <c r="AI233" i="4"/>
  <c r="AF205" i="4"/>
  <c r="AJ143" i="4"/>
  <c r="AF189" i="4"/>
  <c r="AJ165" i="4"/>
  <c r="AH62" i="4"/>
  <c r="AI434" i="4"/>
  <c r="AF398" i="4"/>
  <c r="AJ193" i="4"/>
  <c r="AE197" i="4"/>
  <c r="AB165" i="4"/>
  <c r="AA165" i="4"/>
  <c r="AE147" i="4"/>
  <c r="AB193" i="4"/>
  <c r="AA193" i="4"/>
  <c r="AM193" i="4"/>
  <c r="AS193" i="4"/>
  <c r="AM43" i="4"/>
  <c r="AS43" i="4"/>
  <c r="Z498" i="4"/>
  <c r="AE233" i="4"/>
  <c r="AQ233" i="4"/>
  <c r="AW233" i="4"/>
  <c r="AB205" i="4"/>
  <c r="AN205" i="4"/>
  <c r="AT205" i="4"/>
  <c r="AA205" i="4"/>
  <c r="Z143" i="4"/>
  <c r="AE225" i="4"/>
  <c r="AD189" i="4"/>
  <c r="Z189" i="4"/>
  <c r="AL189" i="4"/>
  <c r="AR189" i="4"/>
  <c r="AC189" i="4"/>
  <c r="AK498" i="4"/>
  <c r="AJ233" i="4"/>
  <c r="AH143" i="4"/>
  <c r="AK225" i="4"/>
  <c r="AH189" i="4"/>
  <c r="AN189" i="4"/>
  <c r="AT189" i="4"/>
  <c r="AE62" i="4"/>
  <c r="Z62" i="4"/>
  <c r="AB466" i="4"/>
  <c r="AE442" i="4"/>
  <c r="Z434" i="4"/>
  <c r="AB398" i="4"/>
  <c r="AE398" i="4"/>
  <c r="AA398" i="4"/>
  <c r="AJ114" i="4"/>
  <c r="AI197" i="4"/>
  <c r="AG189" i="4"/>
  <c r="AK147" i="4"/>
  <c r="AH442" i="4"/>
  <c r="AH398" i="4"/>
  <c r="AK398" i="4"/>
  <c r="AH197" i="4"/>
  <c r="AG466" i="4"/>
  <c r="AK193" i="4"/>
  <c r="AF498" i="4"/>
  <c r="AH233" i="4"/>
  <c r="AI205" i="4"/>
  <c r="AJ205" i="4"/>
  <c r="AF143" i="4"/>
  <c r="AI225" i="4"/>
  <c r="AJ225" i="4"/>
  <c r="AF197" i="4"/>
  <c r="AF165" i="4"/>
  <c r="AI62" i="4"/>
  <c r="AJ147" i="4"/>
  <c r="AI466" i="4"/>
  <c r="AJ466" i="4"/>
  <c r="AI442" i="4"/>
  <c r="AJ442" i="4"/>
  <c r="AF434" i="4"/>
  <c r="AF193" i="4"/>
  <c r="AD197" i="4"/>
  <c r="Z197" i="4"/>
  <c r="AC197" i="4"/>
  <c r="AO197" i="4"/>
  <c r="AU197" i="4"/>
  <c r="AD165" i="4"/>
  <c r="Z165" i="4"/>
  <c r="AC165" i="4"/>
  <c r="AD147" i="4"/>
  <c r="Z147" i="4"/>
  <c r="AL147" i="4"/>
  <c r="AR147" i="4"/>
  <c r="AC147" i="4"/>
  <c r="AL945" i="4"/>
  <c r="AR945" i="4"/>
  <c r="D945" i="4"/>
  <c r="H945" i="4"/>
  <c r="AL241" i="4"/>
  <c r="AR241" i="4"/>
  <c r="E241" i="4"/>
  <c r="I241" i="4"/>
  <c r="AD193" i="4"/>
  <c r="AP193" i="4"/>
  <c r="AV193" i="4"/>
  <c r="Z193" i="4"/>
  <c r="AC193" i="4"/>
  <c r="AL105" i="4"/>
  <c r="AR105" i="4"/>
  <c r="D105" i="4"/>
  <c r="H105" i="4"/>
  <c r="K106" i="2"/>
  <c r="AL43" i="4"/>
  <c r="AR43" i="4"/>
  <c r="D43" i="4"/>
  <c r="H43" i="4"/>
  <c r="K44" i="2"/>
  <c r="AB498" i="4"/>
  <c r="AE498" i="4"/>
  <c r="AA498" i="4"/>
  <c r="AD233" i="4"/>
  <c r="AP233" i="4"/>
  <c r="AV233" i="4"/>
  <c r="Z233" i="4"/>
  <c r="AC233" i="4"/>
  <c r="AO233" i="4"/>
  <c r="AU233" i="4"/>
  <c r="AD205" i="4"/>
  <c r="AP205" i="4"/>
  <c r="AV205" i="4"/>
  <c r="Z205" i="4"/>
  <c r="AC205" i="4"/>
  <c r="AG63" i="4"/>
  <c r="AB143" i="4"/>
  <c r="AN143" i="4"/>
  <c r="AT143" i="4"/>
  <c r="AE143" i="4"/>
  <c r="AA143" i="4"/>
  <c r="AD225" i="4"/>
  <c r="AP225" i="4"/>
  <c r="AV225" i="4"/>
  <c r="Z225" i="4"/>
  <c r="AC225" i="4"/>
  <c r="AE201" i="4"/>
  <c r="AH498" i="4"/>
  <c r="AF233" i="4"/>
  <c r="AK205" i="4"/>
  <c r="AQ205" i="4"/>
  <c r="AW205" i="4"/>
  <c r="AK143" i="4"/>
  <c r="AH225" i="4"/>
  <c r="AC62" i="4"/>
  <c r="AO62" i="4"/>
  <c r="AU62" i="4"/>
  <c r="AA62" i="4"/>
  <c r="AB62" i="4"/>
  <c r="AN62" i="4"/>
  <c r="AT62" i="4"/>
  <c r="AQ965" i="4"/>
  <c r="AW965" i="4"/>
  <c r="AP109" i="4"/>
  <c r="AV109" i="4"/>
  <c r="AE466" i="4"/>
  <c r="AB442" i="4"/>
  <c r="AA442" i="4"/>
  <c r="AB434" i="4"/>
  <c r="AE434" i="4"/>
  <c r="AA434" i="4"/>
  <c r="AD114" i="4"/>
  <c r="AI165" i="4"/>
  <c r="AI147" i="4"/>
  <c r="AI193" i="4"/>
  <c r="AG143" i="4"/>
  <c r="Y509" i="4"/>
  <c r="AJ509" i="4"/>
  <c r="AF62" i="4"/>
  <c r="AH147" i="4"/>
  <c r="AK442" i="4"/>
  <c r="AK197" i="4"/>
  <c r="AG197" i="4"/>
  <c r="AK466" i="4"/>
  <c r="AK434" i="4"/>
  <c r="AG434" i="4"/>
  <c r="AH193" i="4"/>
  <c r="Y673" i="4"/>
  <c r="Z673" i="4"/>
  <c r="AQ494" i="4"/>
  <c r="AW494" i="4"/>
  <c r="AQ969" i="4"/>
  <c r="AW969" i="4"/>
  <c r="AQ377" i="4"/>
  <c r="AW377" i="4"/>
  <c r="AP153" i="4"/>
  <c r="AV153" i="4"/>
  <c r="AQ149" i="4"/>
  <c r="AW149" i="4"/>
  <c r="AD466" i="4"/>
  <c r="Z466" i="4"/>
  <c r="AC466" i="4"/>
  <c r="AO466" i="4"/>
  <c r="AU466" i="4"/>
  <c r="AD442" i="4"/>
  <c r="AP442" i="4"/>
  <c r="AV442" i="4"/>
  <c r="Z442" i="4"/>
  <c r="AC442" i="4"/>
  <c r="AH114" i="4"/>
  <c r="AG498" i="4"/>
  <c r="AG205" i="4"/>
  <c r="AG62" i="4"/>
  <c r="AM62" i="4"/>
  <c r="AS62" i="4"/>
  <c r="AH165" i="4"/>
  <c r="AK165" i="4"/>
  <c r="AG147" i="4"/>
  <c r="AG442" i="4"/>
  <c r="AH466" i="4"/>
  <c r="W605" i="4"/>
  <c r="AK37" i="4"/>
  <c r="AK446" i="4"/>
  <c r="AI181" i="4"/>
  <c r="AJ181" i="4"/>
  <c r="AF406" i="4"/>
  <c r="AH530" i="4"/>
  <c r="AG530" i="4"/>
  <c r="AJ139" i="4"/>
  <c r="AJ418" i="4"/>
  <c r="AJ209" i="4"/>
  <c r="AJ185" i="4"/>
  <c r="AB406" i="4"/>
  <c r="AC406" i="4"/>
  <c r="AD139" i="4"/>
  <c r="Z139" i="4"/>
  <c r="AC139" i="4"/>
  <c r="AN369" i="4"/>
  <c r="AT369" i="4"/>
  <c r="AD209" i="4"/>
  <c r="AP209" i="4"/>
  <c r="AV209" i="4"/>
  <c r="Z209" i="4"/>
  <c r="AC209" i="4"/>
  <c r="AD185" i="4"/>
  <c r="Z185" i="4"/>
  <c r="AC185" i="4"/>
  <c r="AB173" i="4"/>
  <c r="AP105" i="4"/>
  <c r="AV105" i="4"/>
  <c r="AD446" i="4"/>
  <c r="Z446" i="4"/>
  <c r="AE446" i="4"/>
  <c r="AA446" i="4"/>
  <c r="AD181" i="4"/>
  <c r="Z181" i="4"/>
  <c r="AC181" i="4"/>
  <c r="AF446" i="4"/>
  <c r="AH201" i="4"/>
  <c r="AH181" i="4"/>
  <c r="AL925" i="4"/>
  <c r="AR925" i="4"/>
  <c r="E925" i="4"/>
  <c r="I925" i="4"/>
  <c r="AE530" i="4"/>
  <c r="AD530" i="4"/>
  <c r="Z530" i="4"/>
  <c r="AE418" i="4"/>
  <c r="AE37" i="4"/>
  <c r="AQ37" i="4"/>
  <c r="AW37" i="4"/>
  <c r="AB37" i="4"/>
  <c r="AI139" i="4"/>
  <c r="AG406" i="4"/>
  <c r="AJ530" i="4"/>
  <c r="AK139" i="4"/>
  <c r="AG139" i="4"/>
  <c r="AH418" i="4"/>
  <c r="AK209" i="4"/>
  <c r="AG185" i="4"/>
  <c r="AH209" i="4"/>
  <c r="W585" i="4"/>
  <c r="X585" i="4"/>
  <c r="Y585" i="4"/>
  <c r="W713" i="4"/>
  <c r="Y705" i="4"/>
  <c r="AA705" i="4"/>
  <c r="Y689" i="4"/>
  <c r="AA689" i="4"/>
  <c r="Y665" i="4"/>
  <c r="AB665" i="4"/>
  <c r="Y641" i="4"/>
  <c r="AG641" i="4"/>
  <c r="AP482" i="4"/>
  <c r="AV482" i="4"/>
  <c r="AP554" i="4"/>
  <c r="AV554" i="4"/>
  <c r="AL554" i="4"/>
  <c r="AR554" i="4"/>
  <c r="F554" i="4"/>
  <c r="J554" i="4"/>
  <c r="X542" i="4"/>
  <c r="Y542" i="4"/>
  <c r="AF530" i="4"/>
  <c r="Y617" i="4"/>
  <c r="AA617" i="4"/>
  <c r="Y577" i="4"/>
  <c r="AA577" i="4"/>
  <c r="W589" i="4"/>
  <c r="X589" i="4"/>
  <c r="AM390" i="4"/>
  <c r="AS390" i="4"/>
  <c r="X745" i="4"/>
  <c r="Y745" i="4"/>
  <c r="AQ123" i="4"/>
  <c r="AW123" i="4"/>
  <c r="AP241" i="4"/>
  <c r="AV241" i="4"/>
  <c r="AL957" i="4"/>
  <c r="AR957" i="4"/>
  <c r="F957" i="4"/>
  <c r="J957" i="4"/>
  <c r="AF114" i="4"/>
  <c r="AE114" i="4"/>
  <c r="Y518" i="4"/>
  <c r="AA518" i="4"/>
  <c r="AB114" i="4"/>
  <c r="X540" i="4"/>
  <c r="Y540" i="4"/>
  <c r="AQ390" i="4"/>
  <c r="AW390" i="4"/>
  <c r="AK114" i="4"/>
  <c r="AC114" i="4"/>
  <c r="Z114" i="4"/>
  <c r="X625" i="4"/>
  <c r="Y625" i="4"/>
  <c r="AP949" i="4"/>
  <c r="AV949" i="4"/>
  <c r="Y697" i="4"/>
  <c r="AH697" i="4"/>
  <c r="AQ544" i="4"/>
  <c r="AW544" i="4"/>
  <c r="AQ109" i="4"/>
  <c r="AW109" i="4"/>
  <c r="AI114" i="4"/>
  <c r="AG114" i="4"/>
  <c r="AA114" i="4"/>
  <c r="W383" i="4"/>
  <c r="X383" i="4"/>
  <c r="Y383" i="4"/>
  <c r="X713" i="4"/>
  <c r="Y713" i="4"/>
  <c r="AP43" i="4"/>
  <c r="AV43" i="4"/>
  <c r="AA201" i="4"/>
  <c r="AM201" i="4"/>
  <c r="AS201" i="4"/>
  <c r="AQ949" i="4"/>
  <c r="AW949" i="4"/>
  <c r="AN458" i="4"/>
  <c r="AT458" i="4"/>
  <c r="AJ201" i="4"/>
  <c r="AI418" i="4"/>
  <c r="X729" i="4"/>
  <c r="Y729" i="4"/>
  <c r="Y569" i="4"/>
  <c r="AI569" i="4"/>
  <c r="AN43" i="4"/>
  <c r="AT43" i="4"/>
  <c r="AC63" i="4"/>
  <c r="AJ37" i="4"/>
  <c r="AL528" i="4"/>
  <c r="AR528" i="4"/>
  <c r="E528" i="4"/>
  <c r="I528" i="4"/>
  <c r="AL949" i="4"/>
  <c r="AR949" i="4"/>
  <c r="G949" i="4"/>
  <c r="AM39" i="4"/>
  <c r="AS39" i="4"/>
  <c r="AM490" i="4"/>
  <c r="AS490" i="4"/>
  <c r="AB418" i="4"/>
  <c r="AC418" i="4"/>
  <c r="AC37" i="4"/>
  <c r="Z37" i="4"/>
  <c r="Y985" i="4"/>
  <c r="AG418" i="4"/>
  <c r="Y506" i="4"/>
  <c r="AK506" i="4"/>
  <c r="AI201" i="4"/>
  <c r="AN123" i="4"/>
  <c r="AT123" i="4"/>
  <c r="AH37" i="4"/>
  <c r="AF418" i="4"/>
  <c r="Y633" i="4"/>
  <c r="AK633" i="4"/>
  <c r="X601" i="4"/>
  <c r="Y601" i="4"/>
  <c r="X534" i="4"/>
  <c r="Y534" i="4"/>
  <c r="AQ105" i="4"/>
  <c r="AW105" i="4"/>
  <c r="AB201" i="4"/>
  <c r="AI37" i="4"/>
  <c r="AP965" i="4"/>
  <c r="AV965" i="4"/>
  <c r="Z418" i="4"/>
  <c r="AA418" i="4"/>
  <c r="AA37" i="4"/>
  <c r="X524" i="4"/>
  <c r="Y524" i="4"/>
  <c r="X526" i="4"/>
  <c r="Y526" i="4"/>
  <c r="X721" i="4"/>
  <c r="Y721" i="4"/>
  <c r="X681" i="4"/>
  <c r="Y681" i="4"/>
  <c r="Y546" i="4"/>
  <c r="AK546" i="4"/>
  <c r="Y450" i="4"/>
  <c r="AG450" i="4"/>
  <c r="X753" i="4"/>
  <c r="Y753" i="4"/>
  <c r="Y737" i="4"/>
  <c r="AA737" i="4"/>
  <c r="Y561" i="4"/>
  <c r="AH561" i="4"/>
  <c r="AM414" i="4"/>
  <c r="AS414" i="4"/>
  <c r="AM394" i="4"/>
  <c r="AS394" i="4"/>
  <c r="AP528" i="4"/>
  <c r="AV528" i="4"/>
  <c r="X657" i="4"/>
  <c r="Y657" i="4"/>
  <c r="X593" i="4"/>
  <c r="Y593" i="4"/>
  <c r="Y115" i="4"/>
  <c r="AH115" i="4"/>
  <c r="Y146" i="4"/>
  <c r="Y961" i="4"/>
  <c r="AK961" i="4"/>
  <c r="AQ945" i="4"/>
  <c r="AW945" i="4"/>
  <c r="AL377" i="4"/>
  <c r="AR377" i="4"/>
  <c r="F377" i="4"/>
  <c r="J377" i="4"/>
  <c r="AP369" i="4"/>
  <c r="AV369" i="4"/>
  <c r="AL369" i="4"/>
  <c r="AR369" i="4"/>
  <c r="D369" i="4"/>
  <c r="H369" i="4"/>
  <c r="AO454" i="4"/>
  <c r="AU454" i="4"/>
  <c r="AA510" i="4"/>
  <c r="Z510" i="4"/>
  <c r="AH510" i="4"/>
  <c r="X973" i="4"/>
  <c r="Y973" i="4"/>
  <c r="AF201" i="4"/>
  <c r="AJ173" i="4"/>
  <c r="AN494" i="4"/>
  <c r="AT494" i="4"/>
  <c r="AO494" i="4"/>
  <c r="AU494" i="4"/>
  <c r="AQ478" i="4"/>
  <c r="AW478" i="4"/>
  <c r="AM478" i="4"/>
  <c r="AS478" i="4"/>
  <c r="AM123" i="4"/>
  <c r="AS123" i="4"/>
  <c r="AP969" i="4"/>
  <c r="AV969" i="4"/>
  <c r="AL969" i="4"/>
  <c r="AR969" i="4"/>
  <c r="AP929" i="4"/>
  <c r="AV929" i="4"/>
  <c r="AL929" i="4"/>
  <c r="AR929" i="4"/>
  <c r="E929" i="4"/>
  <c r="I929" i="4"/>
  <c r="AN377" i="4"/>
  <c r="AT377" i="4"/>
  <c r="AQ241" i="4"/>
  <c r="AW241" i="4"/>
  <c r="AN241" i="4"/>
  <c r="AT241" i="4"/>
  <c r="AA173" i="4"/>
  <c r="AD63" i="4"/>
  <c r="AD201" i="4"/>
  <c r="Z201" i="4"/>
  <c r="AC201" i="4"/>
  <c r="AK201" i="4"/>
  <c r="AQ153" i="4"/>
  <c r="AW153" i="4"/>
  <c r="AQ933" i="4"/>
  <c r="AW933" i="4"/>
  <c r="AQ925" i="4"/>
  <c r="AW925" i="4"/>
  <c r="AP925" i="4"/>
  <c r="AV925" i="4"/>
  <c r="AP245" i="4"/>
  <c r="AV245" i="4"/>
  <c r="AP39" i="4"/>
  <c r="AV39" i="4"/>
  <c r="Z173" i="4"/>
  <c r="AE173" i="4"/>
  <c r="AQ173" i="4"/>
  <c r="AW173" i="4"/>
  <c r="AI173" i="4"/>
  <c r="AF173" i="4"/>
  <c r="AD173" i="4"/>
  <c r="AC173" i="4"/>
  <c r="AH173" i="4"/>
  <c r="AG173" i="4"/>
  <c r="AJ510" i="4"/>
  <c r="AQ929" i="4"/>
  <c r="AW929" i="4"/>
  <c r="AN105" i="4"/>
  <c r="AT105" i="4"/>
  <c r="AH63" i="4"/>
  <c r="Z63" i="4"/>
  <c r="AA63" i="4"/>
  <c r="AG510" i="4"/>
  <c r="AP945" i="4"/>
  <c r="AV945" i="4"/>
  <c r="AJ63" i="4"/>
  <c r="AF63" i="4"/>
  <c r="AB63" i="4"/>
  <c r="AD510" i="4"/>
  <c r="AE510" i="4"/>
  <c r="AF510" i="4"/>
  <c r="AL965" i="4"/>
  <c r="AR965" i="4"/>
  <c r="G965" i="4"/>
  <c r="AL245" i="4"/>
  <c r="AR245" i="4"/>
  <c r="AL109" i="4"/>
  <c r="AR109" i="4"/>
  <c r="G109" i="4"/>
  <c r="AN390" i="4"/>
  <c r="AT390" i="4"/>
  <c r="AK510" i="4"/>
  <c r="AM494" i="4"/>
  <c r="AS494" i="4"/>
  <c r="AP377" i="4"/>
  <c r="AV377" i="4"/>
  <c r="AK63" i="4"/>
  <c r="AI63" i="4"/>
  <c r="AE63" i="4"/>
  <c r="AQ63" i="4"/>
  <c r="AW63" i="4"/>
  <c r="AB510" i="4"/>
  <c r="AN510" i="4"/>
  <c r="AT510" i="4"/>
  <c r="AC510" i="4"/>
  <c r="AI510" i="4"/>
  <c r="I6" i="3"/>
  <c r="J6" i="3"/>
  <c r="H6" i="3"/>
  <c r="F6" i="3"/>
  <c r="AL482" i="4"/>
  <c r="AR482" i="4"/>
  <c r="AP544" i="4"/>
  <c r="AV544" i="4"/>
  <c r="AL544" i="4"/>
  <c r="AR544" i="4"/>
  <c r="E544" i="4"/>
  <c r="I544" i="4"/>
  <c r="AL153" i="4"/>
  <c r="AR153" i="4"/>
  <c r="D153" i="4"/>
  <c r="H153" i="4"/>
  <c r="K154" i="2"/>
  <c r="AQ957" i="4"/>
  <c r="AW957" i="4"/>
  <c r="AP957" i="4"/>
  <c r="AV957" i="4"/>
  <c r="AP933" i="4"/>
  <c r="AV933" i="4"/>
  <c r="AL933" i="4"/>
  <c r="AR933" i="4"/>
  <c r="D933" i="4"/>
  <c r="H933" i="4"/>
  <c r="AN490" i="4"/>
  <c r="AT490" i="4"/>
  <c r="AQ490" i="4"/>
  <c r="AW490" i="4"/>
  <c r="X927" i="4"/>
  <c r="AK72" i="4"/>
  <c r="AJ72" i="4"/>
  <c r="AI72" i="4"/>
  <c r="W9" i="4"/>
  <c r="X9" i="4"/>
  <c r="Y9" i="4"/>
  <c r="Y107" i="4"/>
  <c r="AD107" i="4"/>
  <c r="Y91" i="4"/>
  <c r="AD91" i="4"/>
  <c r="Y75" i="4"/>
  <c r="AD75" i="4"/>
  <c r="Y19" i="4"/>
  <c r="Z19" i="4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D80" i="4"/>
  <c r="AF99" i="4"/>
  <c r="AF65" i="4"/>
  <c r="AG168" i="4"/>
  <c r="AH128" i="4"/>
  <c r="Y17" i="4"/>
  <c r="AK17" i="4"/>
  <c r="W514" i="4"/>
  <c r="X514" i="4"/>
  <c r="W941" i="4"/>
  <c r="X941" i="4"/>
  <c r="AF151" i="4"/>
  <c r="AF83" i="4"/>
  <c r="AG200" i="4"/>
  <c r="AI184" i="4"/>
  <c r="AF168" i="4"/>
  <c r="AJ128" i="4"/>
  <c r="AK112" i="4"/>
  <c r="AG176" i="4"/>
  <c r="AI160" i="4"/>
  <c r="AH136" i="4"/>
  <c r="X485" i="4"/>
  <c r="Y485" i="4"/>
  <c r="AO123" i="4"/>
  <c r="AU123" i="4"/>
  <c r="AN969" i="4"/>
  <c r="AT969" i="4"/>
  <c r="AN945" i="4"/>
  <c r="AT945" i="4"/>
  <c r="AN929" i="4"/>
  <c r="AT929" i="4"/>
  <c r="AK151" i="4"/>
  <c r="AI99" i="4"/>
  <c r="AI83" i="4"/>
  <c r="AI65" i="4"/>
  <c r="AQ414" i="4"/>
  <c r="AW414" i="4"/>
  <c r="AQ394" i="4"/>
  <c r="AW394" i="4"/>
  <c r="AN169" i="4"/>
  <c r="AT169" i="4"/>
  <c r="AM169" i="4"/>
  <c r="AS169" i="4"/>
  <c r="W551" i="4"/>
  <c r="X551" i="4"/>
  <c r="Y551" i="4"/>
  <c r="AQ528" i="4"/>
  <c r="AW528" i="4"/>
  <c r="AQ554" i="4"/>
  <c r="AW554" i="4"/>
  <c r="AQ245" i="4"/>
  <c r="AW245" i="4"/>
  <c r="AP149" i="4"/>
  <c r="AV149" i="4"/>
  <c r="AL149" i="4"/>
  <c r="AR149" i="4"/>
  <c r="F149" i="4"/>
  <c r="J149" i="4"/>
  <c r="M150" i="2"/>
  <c r="AL39" i="4"/>
  <c r="AR39" i="4"/>
  <c r="F39" i="4"/>
  <c r="J39" i="4"/>
  <c r="M40" i="2"/>
  <c r="AQ458" i="4"/>
  <c r="AW458" i="4"/>
  <c r="AM458" i="4"/>
  <c r="AS458" i="4"/>
  <c r="AF72" i="4"/>
  <c r="AH72" i="4"/>
  <c r="AG184" i="4"/>
  <c r="AJ144" i="4"/>
  <c r="AJ112" i="4"/>
  <c r="X493" i="4"/>
  <c r="X461" i="4"/>
  <c r="Y461" i="4"/>
  <c r="AI461" i="4"/>
  <c r="AI59" i="4"/>
  <c r="AG59" i="4"/>
  <c r="AF59" i="4"/>
  <c r="AG88" i="4"/>
  <c r="AH88" i="4"/>
  <c r="AF88" i="4"/>
  <c r="AK88" i="4"/>
  <c r="AI88" i="4"/>
  <c r="AJ88" i="4"/>
  <c r="X11" i="4"/>
  <c r="Y11" i="4"/>
  <c r="W541" i="4"/>
  <c r="X541" i="4"/>
  <c r="Y541" i="4"/>
  <c r="W525" i="4"/>
  <c r="X525" i="4"/>
  <c r="Y525" i="4"/>
  <c r="W972" i="4"/>
  <c r="X972" i="4"/>
  <c r="Y972" i="4"/>
  <c r="W964" i="4"/>
  <c r="X964" i="4"/>
  <c r="Y964" i="4"/>
  <c r="W956" i="4"/>
  <c r="X956" i="4"/>
  <c r="Y956" i="4"/>
  <c r="W948" i="4"/>
  <c r="X948" i="4"/>
  <c r="Y948" i="4"/>
  <c r="W940" i="4"/>
  <c r="X940" i="4"/>
  <c r="Y940" i="4"/>
  <c r="W932" i="4"/>
  <c r="X932" i="4"/>
  <c r="Y932" i="4"/>
  <c r="W924" i="4"/>
  <c r="X924" i="4"/>
  <c r="Y924" i="4"/>
  <c r="W535" i="4"/>
  <c r="X535" i="4"/>
  <c r="Y535" i="4"/>
  <c r="AH151" i="4"/>
  <c r="AH99" i="4"/>
  <c r="AH83" i="4"/>
  <c r="AH65" i="4"/>
  <c r="AF192" i="4"/>
  <c r="AI176" i="4"/>
  <c r="AF160" i="4"/>
  <c r="AK136" i="4"/>
  <c r="AH120" i="4"/>
  <c r="W8" i="4"/>
  <c r="X8" i="4"/>
  <c r="Y8" i="4"/>
  <c r="Y909" i="4"/>
  <c r="AC909" i="4"/>
  <c r="Y893" i="4"/>
  <c r="AH893" i="4"/>
  <c r="Y877" i="4"/>
  <c r="AD877" i="4"/>
  <c r="Y861" i="4"/>
  <c r="Y837" i="4"/>
  <c r="Z837" i="4"/>
  <c r="Y821" i="4"/>
  <c r="AH821" i="4"/>
  <c r="Y805" i="4"/>
  <c r="AB805" i="4"/>
  <c r="Y789" i="4"/>
  <c r="Y773" i="4"/>
  <c r="Y757" i="4"/>
  <c r="AH757" i="4"/>
  <c r="Y741" i="4"/>
  <c r="AB741" i="4"/>
  <c r="Y725" i="4"/>
  <c r="Y709" i="4"/>
  <c r="AB709" i="4"/>
  <c r="Y693" i="4"/>
  <c r="AH693" i="4"/>
  <c r="Y685" i="4"/>
  <c r="AE685" i="4"/>
  <c r="Y669" i="4"/>
  <c r="AD669" i="4"/>
  <c r="Y653" i="4"/>
  <c r="AB653" i="4"/>
  <c r="Y573" i="4"/>
  <c r="AA573" i="4"/>
  <c r="Y967" i="4"/>
  <c r="Z967" i="4"/>
  <c r="Y959" i="4"/>
  <c r="AA959" i="4"/>
  <c r="Y947" i="4"/>
  <c r="AD947" i="4"/>
  <c r="Y931" i="4"/>
  <c r="AE931" i="4"/>
  <c r="AH501" i="4"/>
  <c r="Z513" i="4"/>
  <c r="AD513" i="4"/>
  <c r="AC513" i="4"/>
  <c r="AB513" i="4"/>
  <c r="AA513" i="4"/>
  <c r="AM513" i="4"/>
  <c r="AS513" i="4"/>
  <c r="AE513" i="4"/>
  <c r="Z477" i="4"/>
  <c r="AD477" i="4"/>
  <c r="AC477" i="4"/>
  <c r="AB477" i="4"/>
  <c r="AA477" i="4"/>
  <c r="AM477" i="4"/>
  <c r="AS477" i="4"/>
  <c r="AE477" i="4"/>
  <c r="AB469" i="4"/>
  <c r="AA469" i="4"/>
  <c r="AM469" i="4"/>
  <c r="AS469" i="4"/>
  <c r="AE469" i="4"/>
  <c r="Z469" i="4"/>
  <c r="AD469" i="4"/>
  <c r="AC469" i="4"/>
  <c r="X497" i="4"/>
  <c r="Y497" i="4"/>
  <c r="X481" i="4"/>
  <c r="Y481" i="4"/>
  <c r="X465" i="4"/>
  <c r="Y465" i="4"/>
  <c r="AG192" i="4"/>
  <c r="AG160" i="4"/>
  <c r="AJ120" i="4"/>
  <c r="W499" i="4"/>
  <c r="X499" i="4"/>
  <c r="Y499" i="4"/>
  <c r="W491" i="4"/>
  <c r="X491" i="4"/>
  <c r="Y491" i="4"/>
  <c r="W483" i="4"/>
  <c r="X483" i="4"/>
  <c r="Y483" i="4"/>
  <c r="W475" i="4"/>
  <c r="X475" i="4"/>
  <c r="Y475" i="4"/>
  <c r="W467" i="4"/>
  <c r="X467" i="4"/>
  <c r="Y467" i="4"/>
  <c r="W459" i="4"/>
  <c r="X459" i="4"/>
  <c r="Y459" i="4"/>
  <c r="W53" i="4"/>
  <c r="X53" i="4"/>
  <c r="Y53" i="4"/>
  <c r="W45" i="4"/>
  <c r="X45" i="4"/>
  <c r="Y45" i="4"/>
  <c r="AF501" i="4"/>
  <c r="AJ513" i="4"/>
  <c r="AK513" i="4"/>
  <c r="AH513" i="4"/>
  <c r="AJ477" i="4"/>
  <c r="AK477" i="4"/>
  <c r="AH477" i="4"/>
  <c r="AJ469" i="4"/>
  <c r="AK469" i="4"/>
  <c r="AH469" i="4"/>
  <c r="X489" i="4"/>
  <c r="Y489" i="4"/>
  <c r="X473" i="4"/>
  <c r="Y473" i="4"/>
  <c r="W372" i="4"/>
  <c r="X372" i="4"/>
  <c r="W364" i="4"/>
  <c r="X364" i="4"/>
  <c r="W244" i="4"/>
  <c r="X244" i="4"/>
  <c r="AI151" i="4"/>
  <c r="AG151" i="4"/>
  <c r="AK99" i="4"/>
  <c r="AG99" i="4"/>
  <c r="AK83" i="4"/>
  <c r="AG83" i="4"/>
  <c r="AK65" i="4"/>
  <c r="AG65" i="4"/>
  <c r="AN394" i="4"/>
  <c r="AT394" i="4"/>
  <c r="AL454" i="4"/>
  <c r="AR454" i="4"/>
  <c r="G454" i="4"/>
  <c r="AQ169" i="4"/>
  <c r="AW169" i="4"/>
  <c r="W150" i="4"/>
  <c r="X150" i="4"/>
  <c r="Y150" i="4"/>
  <c r="W108" i="4"/>
  <c r="X108" i="4"/>
  <c r="Y108" i="4"/>
  <c r="W920" i="4"/>
  <c r="X920" i="4"/>
  <c r="Y920" i="4"/>
  <c r="W918" i="4"/>
  <c r="X918" i="4"/>
  <c r="Y918" i="4"/>
  <c r="W916" i="4"/>
  <c r="X916" i="4"/>
  <c r="Y916" i="4"/>
  <c r="W914" i="4"/>
  <c r="X914" i="4"/>
  <c r="Y914" i="4"/>
  <c r="W912" i="4"/>
  <c r="X912" i="4"/>
  <c r="W910" i="4"/>
  <c r="X910" i="4"/>
  <c r="W908" i="4"/>
  <c r="X908" i="4"/>
  <c r="W906" i="4"/>
  <c r="X906" i="4"/>
  <c r="W904" i="4"/>
  <c r="X904" i="4"/>
  <c r="W902" i="4"/>
  <c r="X902" i="4"/>
  <c r="W900" i="4"/>
  <c r="X900" i="4"/>
  <c r="W898" i="4"/>
  <c r="X898" i="4"/>
  <c r="W896" i="4"/>
  <c r="X896" i="4"/>
  <c r="W894" i="4"/>
  <c r="X894" i="4"/>
  <c r="W892" i="4"/>
  <c r="X892" i="4"/>
  <c r="W890" i="4"/>
  <c r="X890" i="4"/>
  <c r="W888" i="4"/>
  <c r="X888" i="4"/>
  <c r="W886" i="4"/>
  <c r="X886" i="4"/>
  <c r="W884" i="4"/>
  <c r="X884" i="4"/>
  <c r="W882" i="4"/>
  <c r="X882" i="4"/>
  <c r="W880" i="4"/>
  <c r="X880" i="4"/>
  <c r="W878" i="4"/>
  <c r="X878" i="4"/>
  <c r="W876" i="4"/>
  <c r="X876" i="4"/>
  <c r="W874" i="4"/>
  <c r="X874" i="4"/>
  <c r="W872" i="4"/>
  <c r="X872" i="4"/>
  <c r="W870" i="4"/>
  <c r="X870" i="4"/>
  <c r="W868" i="4"/>
  <c r="X868" i="4"/>
  <c r="W866" i="4"/>
  <c r="X866" i="4"/>
  <c r="W864" i="4"/>
  <c r="X864" i="4"/>
  <c r="W862" i="4"/>
  <c r="X862" i="4"/>
  <c r="W860" i="4"/>
  <c r="X860" i="4"/>
  <c r="W858" i="4"/>
  <c r="X858" i="4"/>
  <c r="W856" i="4"/>
  <c r="X856" i="4"/>
  <c r="W854" i="4"/>
  <c r="X854" i="4"/>
  <c r="W852" i="4"/>
  <c r="X852" i="4"/>
  <c r="W850" i="4"/>
  <c r="X850" i="4"/>
  <c r="W848" i="4"/>
  <c r="X848" i="4"/>
  <c r="W846" i="4"/>
  <c r="X846" i="4"/>
  <c r="W844" i="4"/>
  <c r="X844" i="4"/>
  <c r="W842" i="4"/>
  <c r="X842" i="4"/>
  <c r="W840" i="4"/>
  <c r="X840" i="4"/>
  <c r="W838" i="4"/>
  <c r="X838" i="4"/>
  <c r="W836" i="4"/>
  <c r="X836" i="4"/>
  <c r="W834" i="4"/>
  <c r="X834" i="4"/>
  <c r="W832" i="4"/>
  <c r="X832" i="4"/>
  <c r="W830" i="4"/>
  <c r="X830" i="4"/>
  <c r="W828" i="4"/>
  <c r="X828" i="4"/>
  <c r="W826" i="4"/>
  <c r="X826" i="4"/>
  <c r="W824" i="4"/>
  <c r="X824" i="4"/>
  <c r="W822" i="4"/>
  <c r="X822" i="4"/>
  <c r="W820" i="4"/>
  <c r="X820" i="4"/>
  <c r="W818" i="4"/>
  <c r="X818" i="4"/>
  <c r="W816" i="4"/>
  <c r="X816" i="4"/>
  <c r="W814" i="4"/>
  <c r="X814" i="4"/>
  <c r="W812" i="4"/>
  <c r="X812" i="4"/>
  <c r="W810" i="4"/>
  <c r="X810" i="4"/>
  <c r="W808" i="4"/>
  <c r="X808" i="4"/>
  <c r="W806" i="4"/>
  <c r="X806" i="4"/>
  <c r="W804" i="4"/>
  <c r="X804" i="4"/>
  <c r="W802" i="4"/>
  <c r="X802" i="4"/>
  <c r="W800" i="4"/>
  <c r="X800" i="4"/>
  <c r="W798" i="4"/>
  <c r="X798" i="4"/>
  <c r="W796" i="4"/>
  <c r="X796" i="4"/>
  <c r="W794" i="4"/>
  <c r="X794" i="4"/>
  <c r="W792" i="4"/>
  <c r="X792" i="4"/>
  <c r="W790" i="4"/>
  <c r="X790" i="4"/>
  <c r="W788" i="4"/>
  <c r="X788" i="4"/>
  <c r="W786" i="4"/>
  <c r="X786" i="4"/>
  <c r="W784" i="4"/>
  <c r="X784" i="4"/>
  <c r="W782" i="4"/>
  <c r="X782" i="4"/>
  <c r="W780" i="4"/>
  <c r="X780" i="4"/>
  <c r="W778" i="4"/>
  <c r="X778" i="4"/>
  <c r="W776" i="4"/>
  <c r="X776" i="4"/>
  <c r="W774" i="4"/>
  <c r="X774" i="4"/>
  <c r="W772" i="4"/>
  <c r="X772" i="4"/>
  <c r="W770" i="4"/>
  <c r="X770" i="4"/>
  <c r="W768" i="4"/>
  <c r="X768" i="4"/>
  <c r="W766" i="4"/>
  <c r="X766" i="4"/>
  <c r="W764" i="4"/>
  <c r="X764" i="4"/>
  <c r="W762" i="4"/>
  <c r="X762" i="4"/>
  <c r="W760" i="4"/>
  <c r="X760" i="4"/>
  <c r="W758" i="4"/>
  <c r="X758" i="4"/>
  <c r="W756" i="4"/>
  <c r="X756" i="4"/>
  <c r="W754" i="4"/>
  <c r="X754" i="4"/>
  <c r="W752" i="4"/>
  <c r="X752" i="4"/>
  <c r="W750" i="4"/>
  <c r="X750" i="4"/>
  <c r="W748" i="4"/>
  <c r="X748" i="4"/>
  <c r="W746" i="4"/>
  <c r="X746" i="4"/>
  <c r="W744" i="4"/>
  <c r="X744" i="4"/>
  <c r="W742" i="4"/>
  <c r="X742" i="4"/>
  <c r="W740" i="4"/>
  <c r="X740" i="4"/>
  <c r="W738" i="4"/>
  <c r="X738" i="4"/>
  <c r="W736" i="4"/>
  <c r="X736" i="4"/>
  <c r="W734" i="4"/>
  <c r="X734" i="4"/>
  <c r="W732" i="4"/>
  <c r="X732" i="4"/>
  <c r="W730" i="4"/>
  <c r="X730" i="4"/>
  <c r="W728" i="4"/>
  <c r="X728" i="4"/>
  <c r="W726" i="4"/>
  <c r="X726" i="4"/>
  <c r="W724" i="4"/>
  <c r="X724" i="4"/>
  <c r="W722" i="4"/>
  <c r="X722" i="4"/>
  <c r="W720" i="4"/>
  <c r="X720" i="4"/>
  <c r="W718" i="4"/>
  <c r="X718" i="4"/>
  <c r="W716" i="4"/>
  <c r="X716" i="4"/>
  <c r="W714" i="4"/>
  <c r="X714" i="4"/>
  <c r="W712" i="4"/>
  <c r="X712" i="4"/>
  <c r="W710" i="4"/>
  <c r="X710" i="4"/>
  <c r="W708" i="4"/>
  <c r="X708" i="4"/>
  <c r="W706" i="4"/>
  <c r="X706" i="4"/>
  <c r="W704" i="4"/>
  <c r="X704" i="4"/>
  <c r="W702" i="4"/>
  <c r="X702" i="4"/>
  <c r="W700" i="4"/>
  <c r="X700" i="4"/>
  <c r="W698" i="4"/>
  <c r="X698" i="4"/>
  <c r="W696" i="4"/>
  <c r="X696" i="4"/>
  <c r="W694" i="4"/>
  <c r="X694" i="4"/>
  <c r="W692" i="4"/>
  <c r="X692" i="4"/>
  <c r="W690" i="4"/>
  <c r="X690" i="4"/>
  <c r="W688" i="4"/>
  <c r="X688" i="4"/>
  <c r="W686" i="4"/>
  <c r="X686" i="4"/>
  <c r="W684" i="4"/>
  <c r="X684" i="4"/>
  <c r="W682" i="4"/>
  <c r="X682" i="4"/>
  <c r="W680" i="4"/>
  <c r="X680" i="4"/>
  <c r="W678" i="4"/>
  <c r="X678" i="4"/>
  <c r="W676" i="4"/>
  <c r="X676" i="4"/>
  <c r="W674" i="4"/>
  <c r="X674" i="4"/>
  <c r="W672" i="4"/>
  <c r="X672" i="4"/>
  <c r="W670" i="4"/>
  <c r="X670" i="4"/>
  <c r="W668" i="4"/>
  <c r="X668" i="4"/>
  <c r="W666" i="4"/>
  <c r="X666" i="4"/>
  <c r="W664" i="4"/>
  <c r="X664" i="4"/>
  <c r="W662" i="4"/>
  <c r="X662" i="4"/>
  <c r="W660" i="4"/>
  <c r="X660" i="4"/>
  <c r="W658" i="4"/>
  <c r="X658" i="4"/>
  <c r="W656" i="4"/>
  <c r="X656" i="4"/>
  <c r="W654" i="4"/>
  <c r="X654" i="4"/>
  <c r="W652" i="4"/>
  <c r="X652" i="4"/>
  <c r="W650" i="4"/>
  <c r="X650" i="4"/>
  <c r="W648" i="4"/>
  <c r="X648" i="4"/>
  <c r="W646" i="4"/>
  <c r="X646" i="4"/>
  <c r="W644" i="4"/>
  <c r="X644" i="4"/>
  <c r="W642" i="4"/>
  <c r="X642" i="4"/>
  <c r="W640" i="4"/>
  <c r="X640" i="4"/>
  <c r="W638" i="4"/>
  <c r="X638" i="4"/>
  <c r="W636" i="4"/>
  <c r="X636" i="4"/>
  <c r="W634" i="4"/>
  <c r="X634" i="4"/>
  <c r="W632" i="4"/>
  <c r="X632" i="4"/>
  <c r="W630" i="4"/>
  <c r="X630" i="4"/>
  <c r="W628" i="4"/>
  <c r="X628" i="4"/>
  <c r="W626" i="4"/>
  <c r="X626" i="4"/>
  <c r="W624" i="4"/>
  <c r="X624" i="4"/>
  <c r="W622" i="4"/>
  <c r="X622" i="4"/>
  <c r="W620" i="4"/>
  <c r="X620" i="4"/>
  <c r="W618" i="4"/>
  <c r="X618" i="4"/>
  <c r="W616" i="4"/>
  <c r="X616" i="4"/>
  <c r="W614" i="4"/>
  <c r="X614" i="4"/>
  <c r="W612" i="4"/>
  <c r="X612" i="4"/>
  <c r="W610" i="4"/>
  <c r="X610" i="4"/>
  <c r="W608" i="4"/>
  <c r="X608" i="4"/>
  <c r="W606" i="4"/>
  <c r="X606" i="4"/>
  <c r="W604" i="4"/>
  <c r="X604" i="4"/>
  <c r="W602" i="4"/>
  <c r="X602" i="4"/>
  <c r="W600" i="4"/>
  <c r="X600" i="4"/>
  <c r="W598" i="4"/>
  <c r="X598" i="4"/>
  <c r="W596" i="4"/>
  <c r="X596" i="4"/>
  <c r="W594" i="4"/>
  <c r="X594" i="4"/>
  <c r="W592" i="4"/>
  <c r="X592" i="4"/>
  <c r="W590" i="4"/>
  <c r="X590" i="4"/>
  <c r="W588" i="4"/>
  <c r="X588" i="4"/>
  <c r="W586" i="4"/>
  <c r="X586" i="4"/>
  <c r="W584" i="4"/>
  <c r="X584" i="4"/>
  <c r="W582" i="4"/>
  <c r="X582" i="4"/>
  <c r="W580" i="4"/>
  <c r="X580" i="4"/>
  <c r="W578" i="4"/>
  <c r="X578" i="4"/>
  <c r="W576" i="4"/>
  <c r="X576" i="4"/>
  <c r="W574" i="4"/>
  <c r="X574" i="4"/>
  <c r="W572" i="4"/>
  <c r="X572" i="4"/>
  <c r="W570" i="4"/>
  <c r="X570" i="4"/>
  <c r="W568" i="4"/>
  <c r="X568" i="4"/>
  <c r="W566" i="4"/>
  <c r="X566" i="4"/>
  <c r="W564" i="4"/>
  <c r="X564" i="4"/>
  <c r="W562" i="4"/>
  <c r="X562" i="4"/>
  <c r="W560" i="4"/>
  <c r="X560" i="4"/>
  <c r="W558" i="4"/>
  <c r="X558" i="4"/>
  <c r="W549" i="4"/>
  <c r="X549" i="4"/>
  <c r="W533" i="4"/>
  <c r="X533" i="4"/>
  <c r="W517" i="4"/>
  <c r="X517" i="4"/>
  <c r="W968" i="4"/>
  <c r="X968" i="4"/>
  <c r="W960" i="4"/>
  <c r="X960" i="4"/>
  <c r="W952" i="4"/>
  <c r="X952" i="4"/>
  <c r="W944" i="4"/>
  <c r="X944" i="4"/>
  <c r="W936" i="4"/>
  <c r="X936" i="4"/>
  <c r="W928" i="4"/>
  <c r="X928" i="4"/>
  <c r="W543" i="4"/>
  <c r="X543" i="4"/>
  <c r="W527" i="4"/>
  <c r="X527" i="4"/>
  <c r="W376" i="4"/>
  <c r="X376" i="4"/>
  <c r="W368" i="4"/>
  <c r="X368" i="4"/>
  <c r="W360" i="4"/>
  <c r="X360" i="4"/>
  <c r="W76" i="4"/>
  <c r="X76" i="4"/>
  <c r="Y76" i="4"/>
  <c r="W100" i="4"/>
  <c r="X100" i="4"/>
  <c r="Y100" i="4"/>
  <c r="AH100" i="4"/>
  <c r="W57" i="4"/>
  <c r="X57" i="4"/>
  <c r="Y57" i="4"/>
  <c r="AH57" i="4"/>
  <c r="W49" i="4"/>
  <c r="X49" i="4"/>
  <c r="Y49" i="4"/>
  <c r="W334" i="4"/>
  <c r="X334" i="4"/>
  <c r="Y334" i="4"/>
  <c r="AH334" i="4"/>
  <c r="W318" i="4"/>
  <c r="X318" i="4"/>
  <c r="Y318" i="4"/>
  <c r="W302" i="4"/>
  <c r="X302" i="4"/>
  <c r="Y302" i="4"/>
  <c r="AH302" i="4"/>
  <c r="W286" i="4"/>
  <c r="X286" i="4"/>
  <c r="Y286" i="4"/>
  <c r="W270" i="4"/>
  <c r="X270" i="4"/>
  <c r="Y270" i="4"/>
  <c r="AH270" i="4"/>
  <c r="W254" i="4"/>
  <c r="X254" i="4"/>
  <c r="Y254" i="4"/>
  <c r="W206" i="4"/>
  <c r="X206" i="4"/>
  <c r="Y206" i="4"/>
  <c r="AH206" i="4"/>
  <c r="W190" i="4"/>
  <c r="X190" i="4"/>
  <c r="Y190" i="4"/>
  <c r="W174" i="4"/>
  <c r="X174" i="4"/>
  <c r="Y174" i="4"/>
  <c r="AH174" i="4"/>
  <c r="W158" i="4"/>
  <c r="X158" i="4"/>
  <c r="Y158" i="4"/>
  <c r="W451" i="4"/>
  <c r="X451" i="4"/>
  <c r="Y451" i="4"/>
  <c r="AH451" i="4"/>
  <c r="W443" i="4"/>
  <c r="X443" i="4"/>
  <c r="Y443" i="4"/>
  <c r="W435" i="4"/>
  <c r="X435" i="4"/>
  <c r="Y435" i="4"/>
  <c r="AH435" i="4"/>
  <c r="W427" i="4"/>
  <c r="X427" i="4"/>
  <c r="Y427" i="4"/>
  <c r="AI513" i="4"/>
  <c r="AF513" i="4"/>
  <c r="AI477" i="4"/>
  <c r="AF477" i="4"/>
  <c r="AI469" i="4"/>
  <c r="AF469" i="4"/>
  <c r="H7" i="3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/>
  <c r="AS5" i="4"/>
  <c r="AI5" i="4"/>
  <c r="AH5" i="4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W326" i="4"/>
  <c r="X326" i="4"/>
  <c r="Y326" i="4"/>
  <c r="W10" i="4"/>
  <c r="X10" i="4"/>
  <c r="Y10" i="4"/>
  <c r="AK501" i="4"/>
  <c r="AJ501" i="4"/>
  <c r="W16" i="4"/>
  <c r="X16" i="4"/>
  <c r="Y16" i="4"/>
  <c r="W6" i="4"/>
  <c r="X6" i="4"/>
  <c r="Y6" i="4"/>
  <c r="AH12" i="4"/>
  <c r="Y917" i="4"/>
  <c r="AI917" i="4"/>
  <c r="Y901" i="4"/>
  <c r="Z901" i="4"/>
  <c r="Y885" i="4"/>
  <c r="AK885" i="4"/>
  <c r="Y869" i="4"/>
  <c r="AG869" i="4"/>
  <c r="Y853" i="4"/>
  <c r="AI853" i="4"/>
  <c r="Y845" i="4"/>
  <c r="Z845" i="4"/>
  <c r="Y829" i="4"/>
  <c r="AJ829" i="4"/>
  <c r="Y813" i="4"/>
  <c r="AG813" i="4"/>
  <c r="Y797" i="4"/>
  <c r="AJ797" i="4"/>
  <c r="Y781" i="4"/>
  <c r="Z781" i="4"/>
  <c r="Y765" i="4"/>
  <c r="AF765" i="4"/>
  <c r="Y749" i="4"/>
  <c r="Z749" i="4"/>
  <c r="Y733" i="4"/>
  <c r="AI733" i="4"/>
  <c r="Y717" i="4"/>
  <c r="Z717" i="4"/>
  <c r="Y701" i="4"/>
  <c r="AI701" i="4"/>
  <c r="Y677" i="4"/>
  <c r="AE677" i="4"/>
  <c r="Y661" i="4"/>
  <c r="AI661" i="4"/>
  <c r="Y645" i="4"/>
  <c r="Z645" i="4"/>
  <c r="Y997" i="4"/>
  <c r="AA997" i="4"/>
  <c r="Y993" i="4"/>
  <c r="AB993" i="4"/>
  <c r="Y989" i="4"/>
  <c r="AA989" i="4"/>
  <c r="Y981" i="4"/>
  <c r="AB981" i="4"/>
  <c r="Y977" i="4"/>
  <c r="AD977" i="4"/>
  <c r="Y382" i="4"/>
  <c r="AC382" i="4"/>
  <c r="Y1000" i="4"/>
  <c r="AB1000" i="4"/>
  <c r="Y996" i="4"/>
  <c r="AC996" i="4"/>
  <c r="Y992" i="4"/>
  <c r="AE992" i="4"/>
  <c r="Y988" i="4"/>
  <c r="AB988" i="4"/>
  <c r="Y984" i="4"/>
  <c r="AB984" i="4"/>
  <c r="Y980" i="4"/>
  <c r="AC980" i="4"/>
  <c r="Y976" i="4"/>
  <c r="AE976" i="4"/>
  <c r="Y553" i="4"/>
  <c r="AB553" i="4"/>
  <c r="Y537" i="4"/>
  <c r="AB537" i="4"/>
  <c r="Y521" i="4"/>
  <c r="AC521" i="4"/>
  <c r="Y966" i="4"/>
  <c r="AA966" i="4"/>
  <c r="Y958" i="4"/>
  <c r="Z958" i="4"/>
  <c r="Y950" i="4"/>
  <c r="AE950" i="4"/>
  <c r="Y938" i="4"/>
  <c r="AA938" i="4"/>
  <c r="Y930" i="4"/>
  <c r="AC930" i="4"/>
  <c r="Y555" i="4"/>
  <c r="AA555" i="4"/>
  <c r="Y531" i="4"/>
  <c r="AC531" i="4"/>
  <c r="Y378" i="4"/>
  <c r="AA378" i="4"/>
  <c r="Y370" i="4"/>
  <c r="AC370" i="4"/>
  <c r="Y362" i="4"/>
  <c r="AC362" i="4"/>
  <c r="Y358" i="4"/>
  <c r="AC358" i="4"/>
  <c r="Y246" i="4"/>
  <c r="AA246" i="4"/>
  <c r="Y242" i="4"/>
  <c r="AA242" i="4"/>
  <c r="Y238" i="4"/>
  <c r="AA238" i="4"/>
  <c r="Y234" i="4"/>
  <c r="AA234" i="4"/>
  <c r="Y152" i="4"/>
  <c r="AC152" i="4"/>
  <c r="Y148" i="4"/>
  <c r="AC148" i="4"/>
  <c r="Y110" i="4"/>
  <c r="AC110" i="4"/>
  <c r="Y106" i="4"/>
  <c r="AC106" i="4"/>
  <c r="Y157" i="4"/>
  <c r="AA157" i="4"/>
  <c r="Y127" i="4"/>
  <c r="AA127" i="4"/>
  <c r="Y422" i="4"/>
  <c r="AA422" i="4"/>
  <c r="Y386" i="4"/>
  <c r="AC386" i="4"/>
  <c r="Y236" i="4"/>
  <c r="AA236" i="4"/>
  <c r="Y354" i="4"/>
  <c r="Y346" i="4"/>
  <c r="Y338" i="4"/>
  <c r="Y226" i="4"/>
  <c r="AA226" i="4"/>
  <c r="Y218" i="4"/>
  <c r="Y210" i="4"/>
  <c r="Y352" i="4"/>
  <c r="AK352" i="4"/>
  <c r="Y344" i="4"/>
  <c r="AE344" i="4"/>
  <c r="Y336" i="4"/>
  <c r="AE336" i="4"/>
  <c r="Y328" i="4"/>
  <c r="AF328" i="4"/>
  <c r="Y320" i="4"/>
  <c r="Y312" i="4"/>
  <c r="AF312" i="4"/>
  <c r="Y304" i="4"/>
  <c r="AJ304" i="4"/>
  <c r="Y296" i="4"/>
  <c r="Y288" i="4"/>
  <c r="AF288" i="4"/>
  <c r="Y280" i="4"/>
  <c r="AI280" i="4"/>
  <c r="Y272" i="4"/>
  <c r="AI272" i="4"/>
  <c r="Y264" i="4"/>
  <c r="Y256" i="4"/>
  <c r="AA256" i="4"/>
  <c r="Y248" i="4"/>
  <c r="AI248" i="4"/>
  <c r="Y228" i="4"/>
  <c r="AJ228" i="4"/>
  <c r="Y212" i="4"/>
  <c r="Y196" i="4"/>
  <c r="Y180" i="4"/>
  <c r="AH180" i="4"/>
  <c r="Y164" i="4"/>
  <c r="AF164" i="4"/>
  <c r="Y140" i="4"/>
  <c r="AB140" i="4"/>
  <c r="Y124" i="4"/>
  <c r="AE124" i="4"/>
  <c r="Y350" i="4"/>
  <c r="AB350" i="4"/>
  <c r="Y342" i="4"/>
  <c r="Z342" i="4"/>
  <c r="Y230" i="4"/>
  <c r="Y222" i="4"/>
  <c r="Y214" i="4"/>
  <c r="AD214" i="4"/>
  <c r="Y102" i="4"/>
  <c r="Y94" i="4"/>
  <c r="AK94" i="4"/>
  <c r="Y90" i="4"/>
  <c r="AD90" i="4"/>
  <c r="Y86" i="4"/>
  <c r="AD86" i="4"/>
  <c r="Y82" i="4"/>
  <c r="AE82" i="4"/>
  <c r="Y78" i="4"/>
  <c r="AK78" i="4"/>
  <c r="Y74" i="4"/>
  <c r="AF74" i="4"/>
  <c r="Y70" i="4"/>
  <c r="AD70" i="4"/>
  <c r="Y15" i="4"/>
  <c r="Y395" i="4"/>
  <c r="AF395" i="4"/>
  <c r="Y387" i="4"/>
  <c r="AD387" i="4"/>
  <c r="Y507" i="4"/>
  <c r="Z507" i="4"/>
  <c r="Y55" i="4"/>
  <c r="Y47" i="4"/>
  <c r="AF47" i="4"/>
  <c r="Y232" i="4"/>
  <c r="AD232" i="4"/>
  <c r="AB501" i="4"/>
  <c r="AA501" i="4"/>
  <c r="AE501" i="4"/>
  <c r="AQ501" i="4"/>
  <c r="Z501" i="4"/>
  <c r="AD501" i="4"/>
  <c r="AC501" i="4"/>
  <c r="AW501" i="4"/>
  <c r="X66" i="4"/>
  <c r="Y66" i="4"/>
  <c r="X138" i="4"/>
  <c r="Y138" i="4"/>
  <c r="W519" i="4"/>
  <c r="X519" i="4"/>
  <c r="Y519" i="4"/>
  <c r="W380" i="4"/>
  <c r="X380" i="4"/>
  <c r="W20" i="4"/>
  <c r="X20" i="4"/>
  <c r="AP130" i="4"/>
  <c r="AV130" i="4"/>
  <c r="W915" i="4"/>
  <c r="X915" i="4"/>
  <c r="W907" i="4"/>
  <c r="X907" i="4"/>
  <c r="W899" i="4"/>
  <c r="X899" i="4"/>
  <c r="Y899" i="4"/>
  <c r="W891" i="4"/>
  <c r="X891" i="4"/>
  <c r="W883" i="4"/>
  <c r="X883" i="4"/>
  <c r="W875" i="4"/>
  <c r="X875" i="4"/>
  <c r="W867" i="4"/>
  <c r="X867" i="4"/>
  <c r="Y867" i="4"/>
  <c r="W859" i="4"/>
  <c r="X859" i="4"/>
  <c r="W851" i="4"/>
  <c r="X851" i="4"/>
  <c r="W843" i="4"/>
  <c r="X843" i="4"/>
  <c r="W835" i="4"/>
  <c r="X835" i="4"/>
  <c r="Y835" i="4"/>
  <c r="W827" i="4"/>
  <c r="X827" i="4"/>
  <c r="W819" i="4"/>
  <c r="X819" i="4"/>
  <c r="W811" i="4"/>
  <c r="X811" i="4"/>
  <c r="W803" i="4"/>
  <c r="X803" i="4"/>
  <c r="Y803" i="4"/>
  <c r="W795" i="4"/>
  <c r="X795" i="4"/>
  <c r="W787" i="4"/>
  <c r="X787" i="4"/>
  <c r="W779" i="4"/>
  <c r="X779" i="4"/>
  <c r="W771" i="4"/>
  <c r="W763" i="4"/>
  <c r="X763" i="4"/>
  <c r="W755" i="4"/>
  <c r="X755" i="4"/>
  <c r="W747" i="4"/>
  <c r="X747" i="4"/>
  <c r="W739" i="4"/>
  <c r="X739" i="4"/>
  <c r="Y739" i="4"/>
  <c r="W731" i="4"/>
  <c r="X731" i="4"/>
  <c r="W723" i="4"/>
  <c r="X723" i="4"/>
  <c r="W715" i="4"/>
  <c r="X715" i="4"/>
  <c r="W707" i="4"/>
  <c r="X707" i="4"/>
  <c r="Y707" i="4"/>
  <c r="W699" i="4"/>
  <c r="X699" i="4"/>
  <c r="W691" i="4"/>
  <c r="X691" i="4"/>
  <c r="W683" i="4"/>
  <c r="X683" i="4"/>
  <c r="W675" i="4"/>
  <c r="X675" i="4"/>
  <c r="Y675" i="4"/>
  <c r="W667" i="4"/>
  <c r="X667" i="4"/>
  <c r="W659" i="4"/>
  <c r="X659" i="4"/>
  <c r="W651" i="4"/>
  <c r="X651" i="4"/>
  <c r="W639" i="4"/>
  <c r="X639" i="4"/>
  <c r="Y639" i="4"/>
  <c r="W623" i="4"/>
  <c r="X623" i="4"/>
  <c r="W607" i="4"/>
  <c r="X607" i="4"/>
  <c r="W591" i="4"/>
  <c r="X591" i="4"/>
  <c r="W575" i="4"/>
  <c r="X575" i="4"/>
  <c r="Y575" i="4"/>
  <c r="W559" i="4"/>
  <c r="X559" i="4"/>
  <c r="W995" i="4"/>
  <c r="X995" i="4"/>
  <c r="W987" i="4"/>
  <c r="X987" i="4"/>
  <c r="W979" i="4"/>
  <c r="X979" i="4"/>
  <c r="Y979" i="4"/>
  <c r="W647" i="4"/>
  <c r="X647" i="4"/>
  <c r="W627" i="4"/>
  <c r="X627" i="4"/>
  <c r="W611" i="4"/>
  <c r="X611" i="4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/>
  <c r="Y330" i="4"/>
  <c r="W314" i="4"/>
  <c r="X314" i="4"/>
  <c r="W298" i="4"/>
  <c r="W282" i="4"/>
  <c r="X282" i="4"/>
  <c r="W266" i="4"/>
  <c r="X266" i="4"/>
  <c r="Y266" i="4"/>
  <c r="W250" i="4"/>
  <c r="X250" i="4"/>
  <c r="W194" i="4"/>
  <c r="X194" i="4"/>
  <c r="Y194" i="4"/>
  <c r="W178" i="4"/>
  <c r="X178" i="4"/>
  <c r="W162" i="4"/>
  <c r="X162" i="4"/>
  <c r="Y162" i="4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/>
  <c r="W447" i="4"/>
  <c r="X447" i="4"/>
  <c r="W439" i="4"/>
  <c r="X439" i="4"/>
  <c r="W431" i="4"/>
  <c r="X431" i="4"/>
  <c r="Y431" i="4"/>
  <c r="W423" i="4"/>
  <c r="X423" i="4"/>
  <c r="W415" i="4"/>
  <c r="X415" i="4"/>
  <c r="W407" i="4"/>
  <c r="X407" i="4"/>
  <c r="W399" i="4"/>
  <c r="X399" i="4"/>
  <c r="Y399" i="4"/>
  <c r="AG501" i="4"/>
  <c r="AI501" i="4"/>
  <c r="AJ12" i="4"/>
  <c r="AK12" i="4"/>
  <c r="Z12" i="4"/>
  <c r="AD12" i="4"/>
  <c r="AC12" i="4"/>
  <c r="AB12" i="4"/>
  <c r="AA12" i="4"/>
  <c r="AE12" i="4"/>
  <c r="X13" i="4"/>
  <c r="Y13" i="4"/>
  <c r="X7" i="4"/>
  <c r="Y7" i="4"/>
  <c r="X122" i="4"/>
  <c r="Y122" i="4"/>
  <c r="AI12" i="4"/>
  <c r="AF12" i="4"/>
  <c r="AG12" i="4"/>
  <c r="X457" i="4"/>
  <c r="Y457" i="4"/>
  <c r="X441" i="4"/>
  <c r="Y441" i="4"/>
  <c r="X425" i="4"/>
  <c r="Y425" i="4"/>
  <c r="X409" i="4"/>
  <c r="Y409" i="4"/>
  <c r="X393" i="4"/>
  <c r="Y393" i="4"/>
  <c r="X68" i="4"/>
  <c r="Y68" i="4"/>
  <c r="X32" i="4"/>
  <c r="Y32" i="4"/>
  <c r="AD140" i="4"/>
  <c r="AF216" i="4"/>
  <c r="AJ216" i="4"/>
  <c r="AI216" i="4"/>
  <c r="AH216" i="4"/>
  <c r="AG216" i="4"/>
  <c r="AK216" i="4"/>
  <c r="Z216" i="4"/>
  <c r="AD216" i="4"/>
  <c r="AC216" i="4"/>
  <c r="AE216" i="4"/>
  <c r="AQ216" i="4"/>
  <c r="AW216" i="4"/>
  <c r="AB216" i="4"/>
  <c r="AA216" i="4"/>
  <c r="Z200" i="4"/>
  <c r="AD200" i="4"/>
  <c r="AC200" i="4"/>
  <c r="AE200" i="4"/>
  <c r="AB200" i="4"/>
  <c r="AA200" i="4"/>
  <c r="Z184" i="4"/>
  <c r="AD184" i="4"/>
  <c r="AC184" i="4"/>
  <c r="AB184" i="4"/>
  <c r="AA184" i="4"/>
  <c r="AE184" i="4"/>
  <c r="Z168" i="4"/>
  <c r="AD168" i="4"/>
  <c r="AC168" i="4"/>
  <c r="AB168" i="4"/>
  <c r="AA168" i="4"/>
  <c r="AE168" i="4"/>
  <c r="Z144" i="4"/>
  <c r="AD144" i="4"/>
  <c r="AC144" i="4"/>
  <c r="AB144" i="4"/>
  <c r="AA144" i="4"/>
  <c r="AE144" i="4"/>
  <c r="Z128" i="4"/>
  <c r="AD128" i="4"/>
  <c r="AC128" i="4"/>
  <c r="AE128" i="4"/>
  <c r="AB128" i="4"/>
  <c r="AA128" i="4"/>
  <c r="Z112" i="4"/>
  <c r="AD112" i="4"/>
  <c r="AC112" i="4"/>
  <c r="AB112" i="4"/>
  <c r="AA112" i="4"/>
  <c r="AE112" i="4"/>
  <c r="X14" i="4"/>
  <c r="Y14" i="4"/>
  <c r="X505" i="4"/>
  <c r="Y505" i="4"/>
  <c r="X445" i="4"/>
  <c r="Y445" i="4"/>
  <c r="X429" i="4"/>
  <c r="Y429" i="4"/>
  <c r="X413" i="4"/>
  <c r="Y413" i="4"/>
  <c r="X397" i="4"/>
  <c r="Y397" i="4"/>
  <c r="X381" i="4"/>
  <c r="Y381" i="4"/>
  <c r="X348" i="4"/>
  <c r="Y348" i="4"/>
  <c r="X142" i="4"/>
  <c r="Y142" i="4"/>
  <c r="X126" i="4"/>
  <c r="Y126" i="4"/>
  <c r="X61" i="4"/>
  <c r="Y61" i="4"/>
  <c r="X391" i="4"/>
  <c r="Y391" i="4"/>
  <c r="X503" i="4"/>
  <c r="Y503" i="4"/>
  <c r="X922" i="4"/>
  <c r="Y922" i="4"/>
  <c r="AF332" i="4"/>
  <c r="AJ332" i="4"/>
  <c r="AI332" i="4"/>
  <c r="AH332" i="4"/>
  <c r="AG332" i="4"/>
  <c r="AK332" i="4"/>
  <c r="Z332" i="4"/>
  <c r="AD332" i="4"/>
  <c r="AC332" i="4"/>
  <c r="AB332" i="4"/>
  <c r="AA332" i="4"/>
  <c r="AE332" i="4"/>
  <c r="AF324" i="4"/>
  <c r="AJ324" i="4"/>
  <c r="AI324" i="4"/>
  <c r="AH324" i="4"/>
  <c r="AG324" i="4"/>
  <c r="AK324" i="4"/>
  <c r="Z324" i="4"/>
  <c r="AD324" i="4"/>
  <c r="AC324" i="4"/>
  <c r="AE324" i="4"/>
  <c r="AQ324" i="4"/>
  <c r="AW324" i="4"/>
  <c r="AB324" i="4"/>
  <c r="AA324" i="4"/>
  <c r="AF316" i="4"/>
  <c r="AJ316" i="4"/>
  <c r="AI316" i="4"/>
  <c r="AH316" i="4"/>
  <c r="AG316" i="4"/>
  <c r="AK316" i="4"/>
  <c r="Z316" i="4"/>
  <c r="AD316" i="4"/>
  <c r="AC316" i="4"/>
  <c r="AB316" i="4"/>
  <c r="AA316" i="4"/>
  <c r="AE316" i="4"/>
  <c r="AF308" i="4"/>
  <c r="AJ308" i="4"/>
  <c r="AI308" i="4"/>
  <c r="AH308" i="4"/>
  <c r="AG308" i="4"/>
  <c r="AK308" i="4"/>
  <c r="Z308" i="4"/>
  <c r="AD308" i="4"/>
  <c r="AC308" i="4"/>
  <c r="AE308" i="4"/>
  <c r="AQ308" i="4"/>
  <c r="AW308" i="4"/>
  <c r="AB308" i="4"/>
  <c r="AA308" i="4"/>
  <c r="AF300" i="4"/>
  <c r="AJ300" i="4"/>
  <c r="AI300" i="4"/>
  <c r="AH300" i="4"/>
  <c r="AG300" i="4"/>
  <c r="AK300" i="4"/>
  <c r="Z300" i="4"/>
  <c r="AD300" i="4"/>
  <c r="AC300" i="4"/>
  <c r="AB300" i="4"/>
  <c r="AA300" i="4"/>
  <c r="AE300" i="4"/>
  <c r="AF292" i="4"/>
  <c r="AJ292" i="4"/>
  <c r="AI292" i="4"/>
  <c r="AH292" i="4"/>
  <c r="AG292" i="4"/>
  <c r="AK292" i="4"/>
  <c r="Z292" i="4"/>
  <c r="AD292" i="4"/>
  <c r="AC292" i="4"/>
  <c r="AE292" i="4"/>
  <c r="AQ292" i="4"/>
  <c r="AW292" i="4"/>
  <c r="AB292" i="4"/>
  <c r="AA292" i="4"/>
  <c r="AF284" i="4"/>
  <c r="AJ284" i="4"/>
  <c r="AI284" i="4"/>
  <c r="AH284" i="4"/>
  <c r="AG284" i="4"/>
  <c r="AK284" i="4"/>
  <c r="Z284" i="4"/>
  <c r="AD284" i="4"/>
  <c r="AC284" i="4"/>
  <c r="AB284" i="4"/>
  <c r="AA284" i="4"/>
  <c r="AE284" i="4"/>
  <c r="AF276" i="4"/>
  <c r="AJ276" i="4"/>
  <c r="AI276" i="4"/>
  <c r="AH276" i="4"/>
  <c r="AG276" i="4"/>
  <c r="AK276" i="4"/>
  <c r="Z276" i="4"/>
  <c r="AD276" i="4"/>
  <c r="AC276" i="4"/>
  <c r="AE276" i="4"/>
  <c r="AQ276" i="4"/>
  <c r="AW276" i="4"/>
  <c r="AB276" i="4"/>
  <c r="AA276" i="4"/>
  <c r="AF268" i="4"/>
  <c r="AJ268" i="4"/>
  <c r="AI268" i="4"/>
  <c r="AH268" i="4"/>
  <c r="AG268" i="4"/>
  <c r="AK268" i="4"/>
  <c r="Z268" i="4"/>
  <c r="AD268" i="4"/>
  <c r="AC268" i="4"/>
  <c r="AB268" i="4"/>
  <c r="AA268" i="4"/>
  <c r="AE268" i="4"/>
  <c r="AF260" i="4"/>
  <c r="AJ260" i="4"/>
  <c r="AI260" i="4"/>
  <c r="AH260" i="4"/>
  <c r="AG260" i="4"/>
  <c r="AK260" i="4"/>
  <c r="Z260" i="4"/>
  <c r="AD260" i="4"/>
  <c r="AC260" i="4"/>
  <c r="AE260" i="4"/>
  <c r="AQ260" i="4"/>
  <c r="AW260" i="4"/>
  <c r="AB260" i="4"/>
  <c r="AA260" i="4"/>
  <c r="AF252" i="4"/>
  <c r="AJ252" i="4"/>
  <c r="AI252" i="4"/>
  <c r="AH252" i="4"/>
  <c r="AG252" i="4"/>
  <c r="AK252" i="4"/>
  <c r="Z252" i="4"/>
  <c r="AD252" i="4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/>
  <c r="AV220" i="4"/>
  <c r="AC220" i="4"/>
  <c r="AO220" i="4"/>
  <c r="AU220" i="4"/>
  <c r="Z220" i="4"/>
  <c r="AF204" i="4"/>
  <c r="AJ204" i="4"/>
  <c r="AI204" i="4"/>
  <c r="AH204" i="4"/>
  <c r="AG204" i="4"/>
  <c r="AK204" i="4"/>
  <c r="AB204" i="4"/>
  <c r="AA204" i="4"/>
  <c r="AE204" i="4"/>
  <c r="AD204" i="4"/>
  <c r="AP204" i="4"/>
  <c r="AV204" i="4"/>
  <c r="AC204" i="4"/>
  <c r="AO204" i="4"/>
  <c r="AU204" i="4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AG30" i="4"/>
  <c r="AK30" i="4"/>
  <c r="AH30" i="4"/>
  <c r="AI30" i="4"/>
  <c r="AF30" i="4"/>
  <c r="AJ30" i="4"/>
  <c r="AC30" i="4"/>
  <c r="AB30" i="4"/>
  <c r="AA30" i="4"/>
  <c r="AE30" i="4"/>
  <c r="AQ30" i="4"/>
  <c r="AW30" i="4"/>
  <c r="Z30" i="4"/>
  <c r="AD30" i="4"/>
  <c r="AC28" i="4"/>
  <c r="AB28" i="4"/>
  <c r="AA28" i="4"/>
  <c r="AE28" i="4"/>
  <c r="Z28" i="4"/>
  <c r="AD28" i="4"/>
  <c r="AB51" i="4"/>
  <c r="AA51" i="4"/>
  <c r="AE51" i="4"/>
  <c r="Z51" i="4"/>
  <c r="AD51" i="4"/>
  <c r="AC51" i="4"/>
  <c r="AB18" i="4"/>
  <c r="AA18" i="4"/>
  <c r="AE18" i="4"/>
  <c r="AD18" i="4"/>
  <c r="AC18" i="4"/>
  <c r="Z18" i="4"/>
  <c r="W419" i="4"/>
  <c r="W411" i="4"/>
  <c r="W403" i="4"/>
  <c r="W84" i="4"/>
  <c r="W92" i="4"/>
  <c r="W511" i="4"/>
  <c r="AJ36" i="4"/>
  <c r="AI36" i="4"/>
  <c r="X449" i="4"/>
  <c r="Y449" i="4"/>
  <c r="X433" i="4"/>
  <c r="Y433" i="4"/>
  <c r="X417" i="4"/>
  <c r="Y417" i="4"/>
  <c r="X401" i="4"/>
  <c r="Y401" i="4"/>
  <c r="X385" i="4"/>
  <c r="Y385" i="4"/>
  <c r="X40" i="4"/>
  <c r="Y40" i="4"/>
  <c r="AG26" i="4"/>
  <c r="AK26" i="4"/>
  <c r="AH26" i="4"/>
  <c r="AI26" i="4"/>
  <c r="AF26" i="4"/>
  <c r="AJ26" i="4"/>
  <c r="AA26" i="4"/>
  <c r="AE26" i="4"/>
  <c r="Z26" i="4"/>
  <c r="AD26" i="4"/>
  <c r="AC26" i="4"/>
  <c r="AB26" i="4"/>
  <c r="AG22" i="4"/>
  <c r="AK22" i="4"/>
  <c r="AH22" i="4"/>
  <c r="AI22" i="4"/>
  <c r="AF22" i="4"/>
  <c r="AJ22" i="4"/>
  <c r="AA22" i="4"/>
  <c r="AE22" i="4"/>
  <c r="Z22" i="4"/>
  <c r="AD22" i="4"/>
  <c r="AC22" i="4"/>
  <c r="AB22" i="4"/>
  <c r="AA36" i="4"/>
  <c r="AE36" i="4"/>
  <c r="Z36" i="4"/>
  <c r="AD36" i="4"/>
  <c r="AC36" i="4"/>
  <c r="AB36" i="4"/>
  <c r="X98" i="4"/>
  <c r="Y98" i="4"/>
  <c r="X453" i="4"/>
  <c r="Y453" i="4"/>
  <c r="X437" i="4"/>
  <c r="Y437" i="4"/>
  <c r="X421" i="4"/>
  <c r="Y421" i="4"/>
  <c r="X405" i="4"/>
  <c r="Y405" i="4"/>
  <c r="X389" i="4"/>
  <c r="Y389" i="4"/>
  <c r="X356" i="4"/>
  <c r="Y356" i="4"/>
  <c r="X340" i="4"/>
  <c r="Y340" i="4"/>
  <c r="X134" i="4"/>
  <c r="Y134" i="4"/>
  <c r="X118" i="4"/>
  <c r="Y118" i="4"/>
  <c r="X24" i="4"/>
  <c r="Y24" i="4"/>
  <c r="X4" i="4"/>
  <c r="Y4" i="4"/>
  <c r="AG34" i="4"/>
  <c r="AK34" i="4"/>
  <c r="AH34" i="4"/>
  <c r="AI34" i="4"/>
  <c r="AF34" i="4"/>
  <c r="AJ34" i="4"/>
  <c r="AC34" i="4"/>
  <c r="AB34" i="4"/>
  <c r="AA34" i="4"/>
  <c r="AE34" i="4"/>
  <c r="Z34" i="4"/>
  <c r="AD34" i="4"/>
  <c r="AG38" i="4"/>
  <c r="AK38" i="4"/>
  <c r="AH38" i="4"/>
  <c r="AI38" i="4"/>
  <c r="AF38" i="4"/>
  <c r="AJ38" i="4"/>
  <c r="AC38" i="4"/>
  <c r="AB38" i="4"/>
  <c r="AA38" i="4"/>
  <c r="AE38" i="4"/>
  <c r="Z38" i="4"/>
  <c r="AD38" i="4"/>
  <c r="AF224" i="4"/>
  <c r="AJ224" i="4"/>
  <c r="AI224" i="4"/>
  <c r="AH224" i="4"/>
  <c r="AG224" i="4"/>
  <c r="AK224" i="4"/>
  <c r="Z224" i="4"/>
  <c r="AL224" i="4"/>
  <c r="AR224" i="4"/>
  <c r="AD224" i="4"/>
  <c r="AC224" i="4"/>
  <c r="AB224" i="4"/>
  <c r="AA224" i="4"/>
  <c r="AE224" i="4"/>
  <c r="AF208" i="4"/>
  <c r="AJ208" i="4"/>
  <c r="AI208" i="4"/>
  <c r="AH208" i="4"/>
  <c r="AG208" i="4"/>
  <c r="AK208" i="4"/>
  <c r="Z208" i="4"/>
  <c r="AL208" i="4"/>
  <c r="AR208" i="4"/>
  <c r="AD208" i="4"/>
  <c r="AC208" i="4"/>
  <c r="AB208" i="4"/>
  <c r="AA208" i="4"/>
  <c r="AE208" i="4"/>
  <c r="Z192" i="4"/>
  <c r="AD192" i="4"/>
  <c r="AC192" i="4"/>
  <c r="AB192" i="4"/>
  <c r="AA192" i="4"/>
  <c r="AE192" i="4"/>
  <c r="Z176" i="4"/>
  <c r="AD176" i="4"/>
  <c r="AC176" i="4"/>
  <c r="AB176" i="4"/>
  <c r="AA176" i="4"/>
  <c r="AE176" i="4"/>
  <c r="Z160" i="4"/>
  <c r="AD160" i="4"/>
  <c r="AC160" i="4"/>
  <c r="AB160" i="4"/>
  <c r="AA160" i="4"/>
  <c r="AE160" i="4"/>
  <c r="AB136" i="4"/>
  <c r="AA136" i="4"/>
  <c r="AE136" i="4"/>
  <c r="AD136" i="4"/>
  <c r="AC136" i="4"/>
  <c r="Z136" i="4"/>
  <c r="AB120" i="4"/>
  <c r="AA120" i="4"/>
  <c r="AE120" i="4"/>
  <c r="Z120" i="4"/>
  <c r="AD120" i="4"/>
  <c r="AC120" i="4"/>
  <c r="AB59" i="4"/>
  <c r="AA59" i="4"/>
  <c r="AE59" i="4"/>
  <c r="AD59" i="4"/>
  <c r="AC59" i="4"/>
  <c r="Z59" i="4"/>
  <c r="AC88" i="4"/>
  <c r="AB88" i="4"/>
  <c r="AE88" i="4"/>
  <c r="Z88" i="4"/>
  <c r="AA88" i="4"/>
  <c r="AD88" i="4"/>
  <c r="AC72" i="4"/>
  <c r="AB72" i="4"/>
  <c r="AE72" i="4"/>
  <c r="Z72" i="4"/>
  <c r="AA72" i="4"/>
  <c r="AD72" i="4"/>
  <c r="AQ486" i="4"/>
  <c r="AW486" i="4"/>
  <c r="AP454" i="4"/>
  <c r="AV454" i="4"/>
  <c r="W635" i="4"/>
  <c r="X635" i="4"/>
  <c r="W619" i="4"/>
  <c r="X619" i="4"/>
  <c r="W603" i="4"/>
  <c r="X603" i="4"/>
  <c r="W587" i="4"/>
  <c r="X587" i="4"/>
  <c r="W595" i="4"/>
  <c r="X595" i="4"/>
  <c r="Y595" i="4"/>
  <c r="W579" i="4"/>
  <c r="X579" i="4"/>
  <c r="W563" i="4"/>
  <c r="X563" i="4"/>
  <c r="W322" i="4"/>
  <c r="W306" i="4"/>
  <c r="W290" i="4"/>
  <c r="W274" i="4"/>
  <c r="W258" i="4"/>
  <c r="W202" i="4"/>
  <c r="W186" i="4"/>
  <c r="W170" i="4"/>
  <c r="W495" i="4"/>
  <c r="W487" i="4"/>
  <c r="W479" i="4"/>
  <c r="W471" i="4"/>
  <c r="W463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/>
  <c r="X253" i="4"/>
  <c r="Y253" i="4"/>
  <c r="X508" i="4"/>
  <c r="Y508" i="4"/>
  <c r="X444" i="4"/>
  <c r="Y444" i="4"/>
  <c r="X347" i="4"/>
  <c r="Y347" i="4"/>
  <c r="X283" i="4"/>
  <c r="Y283" i="4"/>
  <c r="X215" i="4"/>
  <c r="Y215" i="4"/>
  <c r="X56" i="4"/>
  <c r="Y56" i="4"/>
  <c r="X333" i="4"/>
  <c r="Y333" i="4"/>
  <c r="X301" i="4"/>
  <c r="Y301" i="4"/>
  <c r="X269" i="4"/>
  <c r="Y269" i="4"/>
  <c r="X50" i="4"/>
  <c r="Y50" i="4"/>
  <c r="X492" i="4"/>
  <c r="Y492" i="4"/>
  <c r="X460" i="4"/>
  <c r="Y460" i="4"/>
  <c r="X428" i="4"/>
  <c r="Y428" i="4"/>
  <c r="X396" i="4"/>
  <c r="Y396" i="4"/>
  <c r="X331" i="4"/>
  <c r="Y331" i="4"/>
  <c r="X299" i="4"/>
  <c r="Y299" i="4"/>
  <c r="X267" i="4"/>
  <c r="Y267" i="4"/>
  <c r="X231" i="4"/>
  <c r="Y231" i="4"/>
  <c r="X199" i="4"/>
  <c r="Y199" i="4"/>
  <c r="X167" i="4"/>
  <c r="Y167" i="4"/>
  <c r="X117" i="4"/>
  <c r="Y117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AB705" i="4"/>
  <c r="AC705" i="4"/>
  <c r="AA665" i="4"/>
  <c r="Z550" i="4"/>
  <c r="AB550" i="4"/>
  <c r="AD550" i="4"/>
  <c r="AA550" i="4"/>
  <c r="AE550" i="4"/>
  <c r="AC550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E893" i="4"/>
  <c r="Z151" i="4"/>
  <c r="AB151" i="4"/>
  <c r="AD151" i="4"/>
  <c r="AP151" i="4"/>
  <c r="AV151" i="4"/>
  <c r="AC151" i="4"/>
  <c r="AA151" i="4"/>
  <c r="AE151" i="4"/>
  <c r="Z99" i="4"/>
  <c r="AB99" i="4"/>
  <c r="AD99" i="4"/>
  <c r="AP99" i="4"/>
  <c r="AV99" i="4"/>
  <c r="AA99" i="4"/>
  <c r="AC99" i="4"/>
  <c r="AE99" i="4"/>
  <c r="Z83" i="4"/>
  <c r="AB83" i="4"/>
  <c r="AD83" i="4"/>
  <c r="AP83" i="4"/>
  <c r="AV83" i="4"/>
  <c r="AA83" i="4"/>
  <c r="AC83" i="4"/>
  <c r="AE83" i="4"/>
  <c r="Z65" i="4"/>
  <c r="AB65" i="4"/>
  <c r="AD65" i="4"/>
  <c r="AP65" i="4"/>
  <c r="AV65" i="4"/>
  <c r="AA65" i="4"/>
  <c r="AC65" i="4"/>
  <c r="AE65" i="4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AT1001" i="4"/>
  <c r="AV1001" i="4"/>
  <c r="AS1001" i="4"/>
  <c r="AP165" i="4"/>
  <c r="AV165" i="4"/>
  <c r="AN104" i="4"/>
  <c r="AT104" i="4"/>
  <c r="AP104" i="4"/>
  <c r="AV104" i="4"/>
  <c r="AO104" i="4"/>
  <c r="AU104" i="4"/>
  <c r="AO969" i="4"/>
  <c r="AU969" i="4"/>
  <c r="AO945" i="4"/>
  <c r="AU945" i="4"/>
  <c r="AO929" i="4"/>
  <c r="AU929" i="4"/>
  <c r="AO377" i="4"/>
  <c r="AU377" i="4"/>
  <c r="AM369" i="4"/>
  <c r="AS369" i="4"/>
  <c r="AO241" i="4"/>
  <c r="AU241" i="4"/>
  <c r="AO105" i="4"/>
  <c r="AU105" i="4"/>
  <c r="AQ43" i="4"/>
  <c r="AW43" i="4"/>
  <c r="AP414" i="4"/>
  <c r="AV414" i="4"/>
  <c r="AL414" i="4"/>
  <c r="AR414" i="4"/>
  <c r="AP394" i="4"/>
  <c r="AV394" i="4"/>
  <c r="AL394" i="4"/>
  <c r="AR394" i="4"/>
  <c r="AQ482" i="4"/>
  <c r="AW482" i="4"/>
  <c r="AM482" i="4"/>
  <c r="AS482" i="4"/>
  <c r="AN454" i="4"/>
  <c r="AT454" i="4"/>
  <c r="AO169" i="4"/>
  <c r="AU169" i="4"/>
  <c r="W240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I665" i="4"/>
  <c r="AG577" i="4"/>
  <c r="AG550" i="4"/>
  <c r="AI550" i="4"/>
  <c r="AH550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/>
  <c r="AN544" i="4"/>
  <c r="AT544" i="4"/>
  <c r="AO528" i="4"/>
  <c r="AU528" i="4"/>
  <c r="AM554" i="4"/>
  <c r="AS554" i="4"/>
  <c r="AN554" i="4"/>
  <c r="AT554" i="4"/>
  <c r="AM153" i="4"/>
  <c r="AS153" i="4"/>
  <c r="AO965" i="4"/>
  <c r="AU965" i="4"/>
  <c r="AN965" i="4"/>
  <c r="AT965" i="4"/>
  <c r="AM957" i="4"/>
  <c r="AS957" i="4"/>
  <c r="AO949" i="4"/>
  <c r="AU949" i="4"/>
  <c r="AN949" i="4"/>
  <c r="AT949" i="4"/>
  <c r="AO933" i="4"/>
  <c r="AU933" i="4"/>
  <c r="AN933" i="4"/>
  <c r="AT933" i="4"/>
  <c r="AM925" i="4"/>
  <c r="AS925" i="4"/>
  <c r="AM245" i="4"/>
  <c r="AS245" i="4"/>
  <c r="AO149" i="4"/>
  <c r="AU149" i="4"/>
  <c r="AN149" i="4"/>
  <c r="AT149" i="4"/>
  <c r="AM109" i="4"/>
  <c r="AS109" i="4"/>
  <c r="AN39" i="4"/>
  <c r="AT39" i="4"/>
  <c r="AP490" i="4"/>
  <c r="AV490" i="4"/>
  <c r="AL490" i="4"/>
  <c r="AR490" i="4"/>
  <c r="AO458" i="4"/>
  <c r="AU458" i="4"/>
  <c r="AP390" i="4"/>
  <c r="AV390" i="4"/>
  <c r="AL390" i="4"/>
  <c r="AR390" i="4"/>
  <c r="AQ361" i="4"/>
  <c r="AW361" i="4"/>
  <c r="AO361" i="4"/>
  <c r="AU361" i="4"/>
  <c r="AN361" i="4"/>
  <c r="AT361" i="4"/>
  <c r="AO69" i="4"/>
  <c r="AU69" i="4"/>
  <c r="AP69" i="4"/>
  <c r="AV69" i="4"/>
  <c r="AL69" i="4"/>
  <c r="AR69" i="4"/>
  <c r="AO130" i="4"/>
  <c r="AU130" i="4"/>
  <c r="AL130" i="4"/>
  <c r="AR130" i="4"/>
  <c r="X349" i="4"/>
  <c r="X285" i="4"/>
  <c r="X476" i="4"/>
  <c r="X412" i="4"/>
  <c r="X315" i="4"/>
  <c r="X251" i="4"/>
  <c r="X183" i="4"/>
  <c r="X133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357" i="4"/>
  <c r="Y357" i="4"/>
  <c r="X325" i="4"/>
  <c r="Y325" i="4"/>
  <c r="X293" i="4"/>
  <c r="Y293" i="4"/>
  <c r="X261" i="4"/>
  <c r="Y261" i="4"/>
  <c r="X500" i="4"/>
  <c r="Y500" i="4"/>
  <c r="X468" i="4"/>
  <c r="Y468" i="4"/>
  <c r="X436" i="4"/>
  <c r="Y436" i="4"/>
  <c r="X404" i="4"/>
  <c r="Y404" i="4"/>
  <c r="X355" i="4"/>
  <c r="Y355" i="4"/>
  <c r="X323" i="4"/>
  <c r="Y323" i="4"/>
  <c r="X291" i="4"/>
  <c r="Y291" i="4"/>
  <c r="X259" i="4"/>
  <c r="Y259" i="4"/>
  <c r="X207" i="4"/>
  <c r="Y207" i="4"/>
  <c r="X175" i="4"/>
  <c r="Y175" i="4"/>
  <c r="X141" i="4"/>
  <c r="Y141" i="4"/>
  <c r="X48" i="4"/>
  <c r="Y48" i="4"/>
  <c r="X998" i="4"/>
  <c r="Y998" i="4"/>
  <c r="X990" i="4"/>
  <c r="Y990" i="4"/>
  <c r="X982" i="4"/>
  <c r="Y982" i="4"/>
  <c r="X974" i="4"/>
  <c r="Y974" i="4"/>
  <c r="X529" i="4"/>
  <c r="Y529" i="4"/>
  <c r="X962" i="4"/>
  <c r="Y962" i="4"/>
  <c r="X946" i="4"/>
  <c r="Y946" i="4"/>
  <c r="X934" i="4"/>
  <c r="Y934" i="4"/>
  <c r="X547" i="4"/>
  <c r="Y547" i="4"/>
  <c r="X523" i="4"/>
  <c r="Y523" i="4"/>
  <c r="X374" i="4"/>
  <c r="Y374" i="4"/>
  <c r="X512" i="4"/>
  <c r="Y512" i="4"/>
  <c r="X496" i="4"/>
  <c r="Y496" i="4"/>
  <c r="X480" i="4"/>
  <c r="Y480" i="4"/>
  <c r="X464" i="4"/>
  <c r="Y464" i="4"/>
  <c r="X448" i="4"/>
  <c r="Y448" i="4"/>
  <c r="X432" i="4"/>
  <c r="Y432" i="4"/>
  <c r="X416" i="4"/>
  <c r="Y416" i="4"/>
  <c r="X400" i="4"/>
  <c r="Y400" i="4"/>
  <c r="X384" i="4"/>
  <c r="Y384" i="4"/>
  <c r="X343" i="4"/>
  <c r="Y343" i="4"/>
  <c r="X327" i="4"/>
  <c r="Y327" i="4"/>
  <c r="X311" i="4"/>
  <c r="Y311" i="4"/>
  <c r="X295" i="4"/>
  <c r="Y295" i="4"/>
  <c r="X279" i="4"/>
  <c r="Y279" i="4"/>
  <c r="X263" i="4"/>
  <c r="Y263" i="4"/>
  <c r="X247" i="4"/>
  <c r="Y247" i="4"/>
  <c r="X219" i="4"/>
  <c r="Y219" i="4"/>
  <c r="X203" i="4"/>
  <c r="Y203" i="4"/>
  <c r="X187" i="4"/>
  <c r="Y187" i="4"/>
  <c r="X171" i="4"/>
  <c r="Y171" i="4"/>
  <c r="X145" i="4"/>
  <c r="Y145" i="4"/>
  <c r="X129" i="4"/>
  <c r="Y129" i="4"/>
  <c r="X113" i="4"/>
  <c r="Y113" i="4"/>
  <c r="X52" i="4"/>
  <c r="Y52" i="4"/>
  <c r="AP494" i="4"/>
  <c r="AV494" i="4"/>
  <c r="AL494" i="4"/>
  <c r="AR494" i="4"/>
  <c r="AP406" i="4"/>
  <c r="AV406" i="4"/>
  <c r="AL104" i="4"/>
  <c r="AR104" i="4"/>
  <c r="AQ104" i="4"/>
  <c r="AW104" i="4"/>
  <c r="AM104" i="4"/>
  <c r="AS104" i="4"/>
  <c r="AP139" i="4"/>
  <c r="AV139" i="4"/>
  <c r="AP123" i="4"/>
  <c r="AV123" i="4"/>
  <c r="AL123" i="4"/>
  <c r="AR123" i="4"/>
  <c r="AM969" i="4"/>
  <c r="AS969" i="4"/>
  <c r="AM945" i="4"/>
  <c r="AS945" i="4"/>
  <c r="AM929" i="4"/>
  <c r="AS929" i="4"/>
  <c r="AM377" i="4"/>
  <c r="AS377" i="4"/>
  <c r="AO369" i="4"/>
  <c r="AU369" i="4"/>
  <c r="AM241" i="4"/>
  <c r="AS241" i="4"/>
  <c r="AM105" i="4"/>
  <c r="AS105" i="4"/>
  <c r="AO43" i="4"/>
  <c r="AU43" i="4"/>
  <c r="AO414" i="4"/>
  <c r="AU414" i="4"/>
  <c r="AO394" i="4"/>
  <c r="AU394" i="4"/>
  <c r="AN482" i="4"/>
  <c r="AT482" i="4"/>
  <c r="AQ454" i="4"/>
  <c r="AW454" i="4"/>
  <c r="AM454" i="4"/>
  <c r="AS454" i="4"/>
  <c r="AP169" i="4"/>
  <c r="AV169" i="4"/>
  <c r="AL169" i="4"/>
  <c r="AR169" i="4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05" i="4"/>
  <c r="AJ705" i="4"/>
  <c r="AF705" i="4"/>
  <c r="AJ697" i="4"/>
  <c r="AK665" i="4"/>
  <c r="AJ665" i="4"/>
  <c r="AF665" i="4"/>
  <c r="AK577" i="4"/>
  <c r="AK561" i="4"/>
  <c r="AK550" i="4"/>
  <c r="AJ550" i="4"/>
  <c r="AF550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/>
  <c r="AM528" i="4"/>
  <c r="AS528" i="4"/>
  <c r="AN528" i="4"/>
  <c r="AT528" i="4"/>
  <c r="AO554" i="4"/>
  <c r="AU554" i="4"/>
  <c r="AO153" i="4"/>
  <c r="AU153" i="4"/>
  <c r="AN153" i="4"/>
  <c r="AT153" i="4"/>
  <c r="AM552" i="4"/>
  <c r="AS552" i="4"/>
  <c r="AM965" i="4"/>
  <c r="AS965" i="4"/>
  <c r="AO957" i="4"/>
  <c r="AU957" i="4"/>
  <c r="AN957" i="4"/>
  <c r="AT957" i="4"/>
  <c r="AM949" i="4"/>
  <c r="AS949" i="4"/>
  <c r="AM933" i="4"/>
  <c r="AS933" i="4"/>
  <c r="AO925" i="4"/>
  <c r="AU925" i="4"/>
  <c r="AN925" i="4"/>
  <c r="AT925" i="4"/>
  <c r="AO245" i="4"/>
  <c r="AU245" i="4"/>
  <c r="AN245" i="4"/>
  <c r="AT245" i="4"/>
  <c r="AM149" i="4"/>
  <c r="AS149" i="4"/>
  <c r="AO109" i="4"/>
  <c r="AU109" i="4"/>
  <c r="AN109" i="4"/>
  <c r="AT109" i="4"/>
  <c r="AO39" i="4"/>
  <c r="AU39" i="4"/>
  <c r="AQ39" i="4"/>
  <c r="AW39" i="4"/>
  <c r="AO490" i="4"/>
  <c r="AU490" i="4"/>
  <c r="AP458" i="4"/>
  <c r="AV458" i="4"/>
  <c r="AL458" i="4"/>
  <c r="AR458" i="4"/>
  <c r="AO390" i="4"/>
  <c r="AU390" i="4"/>
  <c r="AM361" i="4"/>
  <c r="AS361" i="4"/>
  <c r="AP361" i="4"/>
  <c r="AV361" i="4"/>
  <c r="AL361" i="4"/>
  <c r="AR361" i="4"/>
  <c r="AQ69" i="4"/>
  <c r="AW69" i="4"/>
  <c r="AM69" i="4"/>
  <c r="AS69" i="4"/>
  <c r="AN69" i="4"/>
  <c r="AT69" i="4"/>
  <c r="AQ130" i="4"/>
  <c r="AW130" i="4"/>
  <c r="AM130" i="4"/>
  <c r="AS130" i="4"/>
  <c r="AN130" i="4"/>
  <c r="AT130" i="4"/>
  <c r="W154" i="4"/>
  <c r="J7" i="3"/>
  <c r="K7" i="3"/>
  <c r="D8" i="3"/>
  <c r="AM520" i="4"/>
  <c r="AS520" i="4"/>
  <c r="AM442" i="4"/>
  <c r="AS442" i="4"/>
  <c r="AO498" i="4"/>
  <c r="AU498" i="4"/>
  <c r="AN520" i="4"/>
  <c r="AT520" i="4"/>
  <c r="AL462" i="4"/>
  <c r="AR462" i="4"/>
  <c r="AL478" i="4"/>
  <c r="AR478" i="4"/>
  <c r="AP478" i="4"/>
  <c r="AV478" i="4"/>
  <c r="AG661" i="4"/>
  <c r="Z234" i="4"/>
  <c r="AD693" i="4"/>
  <c r="AF561" i="4"/>
  <c r="AF697" i="4"/>
  <c r="AK697" i="4"/>
  <c r="AG697" i="4"/>
  <c r="AH829" i="4"/>
  <c r="AF127" i="4"/>
  <c r="AD950" i="4"/>
  <c r="AD19" i="4"/>
  <c r="Z757" i="4"/>
  <c r="AQ552" i="4"/>
  <c r="AW552" i="4"/>
  <c r="AH765" i="4"/>
  <c r="AH885" i="4"/>
  <c r="AB386" i="4"/>
  <c r="AE106" i="4"/>
  <c r="Z531" i="4"/>
  <c r="AJ661" i="4"/>
  <c r="AM530" i="4"/>
  <c r="AS530" i="4"/>
  <c r="AL406" i="4"/>
  <c r="AR406" i="4"/>
  <c r="AP498" i="4"/>
  <c r="AV498" i="4"/>
  <c r="AN217" i="4"/>
  <c r="AT217" i="4"/>
  <c r="AM42" i="4"/>
  <c r="AS42" i="4"/>
  <c r="AN161" i="4"/>
  <c r="AT161" i="4"/>
  <c r="AL474" i="4"/>
  <c r="AR474" i="4"/>
  <c r="D474" i="4"/>
  <c r="H474" i="4"/>
  <c r="AP135" i="4"/>
  <c r="AV135" i="4"/>
  <c r="AO478" i="4"/>
  <c r="AU478" i="4"/>
  <c r="AO538" i="4"/>
  <c r="AU538" i="4"/>
  <c r="AN478" i="4"/>
  <c r="AT478" i="4"/>
  <c r="AP398" i="4"/>
  <c r="AV398" i="4"/>
  <c r="AL135" i="4"/>
  <c r="AR135" i="4"/>
  <c r="F135" i="4"/>
  <c r="J135" i="4"/>
  <c r="M136" i="2"/>
  <c r="AF641" i="4"/>
  <c r="AF673" i="4"/>
  <c r="AJ917" i="4"/>
  <c r="AE757" i="4"/>
  <c r="AD821" i="4"/>
  <c r="Z893" i="4"/>
  <c r="AL173" i="4"/>
  <c r="AR173" i="4"/>
  <c r="AN233" i="4"/>
  <c r="AT233" i="4"/>
  <c r="AI717" i="4"/>
  <c r="AE521" i="4"/>
  <c r="AG673" i="4"/>
  <c r="D554" i="4"/>
  <c r="H554" i="4"/>
  <c r="AN114" i="4"/>
  <c r="AT114" i="4"/>
  <c r="AM470" i="4"/>
  <c r="AS470" i="4"/>
  <c r="AN446" i="4"/>
  <c r="AT446" i="4"/>
  <c r="AO536" i="4"/>
  <c r="AU536" i="4"/>
  <c r="AP426" i="4"/>
  <c r="AV426" i="4"/>
  <c r="AP229" i="4"/>
  <c r="AV229" i="4"/>
  <c r="AP42" i="4"/>
  <c r="AV42" i="4"/>
  <c r="AG701" i="4"/>
  <c r="AH733" i="4"/>
  <c r="AH797" i="4"/>
  <c r="AH853" i="4"/>
  <c r="AH917" i="4"/>
  <c r="AH127" i="4"/>
  <c r="Z127" i="4"/>
  <c r="AE148" i="4"/>
  <c r="AA358" i="4"/>
  <c r="AA531" i="4"/>
  <c r="AK733" i="4"/>
  <c r="Z1001" i="4"/>
  <c r="AQ151" i="4"/>
  <c r="AW151" i="4"/>
  <c r="AE829" i="4"/>
  <c r="AP418" i="4"/>
  <c r="AV418" i="4"/>
  <c r="AM937" i="4"/>
  <c r="AS937" i="4"/>
  <c r="AP552" i="4"/>
  <c r="AV552" i="4"/>
  <c r="AK673" i="4"/>
  <c r="AC246" i="4"/>
  <c r="AE996" i="4"/>
  <c r="AG617" i="4"/>
  <c r="AH673" i="4"/>
  <c r="AL83" i="4"/>
  <c r="AR83" i="4"/>
  <c r="G83" i="4"/>
  <c r="AB617" i="4"/>
  <c r="AC673" i="4"/>
  <c r="AI509" i="4"/>
  <c r="AL37" i="4"/>
  <c r="AR37" i="4"/>
  <c r="D37" i="4"/>
  <c r="H37" i="4"/>
  <c r="K38" i="2"/>
  <c r="AO418" i="4"/>
  <c r="AU418" i="4"/>
  <c r="AJ617" i="4"/>
  <c r="AJ673" i="4"/>
  <c r="AJ737" i="4"/>
  <c r="Z157" i="4"/>
  <c r="AD110" i="4"/>
  <c r="AB958" i="4"/>
  <c r="AE980" i="4"/>
  <c r="AI673" i="4"/>
  <c r="AG689" i="4"/>
  <c r="AH737" i="4"/>
  <c r="AE1001" i="4"/>
  <c r="Y559" i="4"/>
  <c r="AN65" i="4"/>
  <c r="AT65" i="4"/>
  <c r="Z91" i="4"/>
  <c r="AE693" i="4"/>
  <c r="Z693" i="4"/>
  <c r="AD757" i="4"/>
  <c r="AE821" i="4"/>
  <c r="Z821" i="4"/>
  <c r="AD893" i="4"/>
  <c r="AC617" i="4"/>
  <c r="AB673" i="4"/>
  <c r="AD509" i="4"/>
  <c r="AP509" i="4"/>
  <c r="AV509" i="4"/>
  <c r="AO161" i="4"/>
  <c r="AU161" i="4"/>
  <c r="AP462" i="4"/>
  <c r="AV462" i="4"/>
  <c r="AP538" i="4"/>
  <c r="AV538" i="4"/>
  <c r="AQ229" i="4"/>
  <c r="AW229" i="4"/>
  <c r="AL538" i="4"/>
  <c r="AR538" i="4"/>
  <c r="D538" i="4"/>
  <c r="H538" i="4"/>
  <c r="AH661" i="4"/>
  <c r="AH701" i="4"/>
  <c r="AG733" i="4"/>
  <c r="AG765" i="4"/>
  <c r="AG797" i="4"/>
  <c r="AG829" i="4"/>
  <c r="AG853" i="4"/>
  <c r="AG885" i="4"/>
  <c r="AG917" i="4"/>
  <c r="AH386" i="4"/>
  <c r="AA386" i="4"/>
  <c r="AG127" i="4"/>
  <c r="AD127" i="4"/>
  <c r="AC127" i="4"/>
  <c r="AD106" i="4"/>
  <c r="AA106" i="4"/>
  <c r="AD148" i="4"/>
  <c r="AA148" i="4"/>
  <c r="AB242" i="4"/>
  <c r="AD358" i="4"/>
  <c r="AE370" i="4"/>
  <c r="AB531" i="4"/>
  <c r="Z930" i="4"/>
  <c r="AA950" i="4"/>
  <c r="AD966" i="4"/>
  <c r="AD976" i="4"/>
  <c r="AC984" i="4"/>
  <c r="AJ701" i="4"/>
  <c r="AF885" i="4"/>
  <c r="AM83" i="4"/>
  <c r="AS83" i="4"/>
  <c r="AM151" i="4"/>
  <c r="AS151" i="4"/>
  <c r="AK82" i="4"/>
  <c r="AQ82" i="4"/>
  <c r="AW82" i="4"/>
  <c r="AB509" i="4"/>
  <c r="AL185" i="4"/>
  <c r="AR185" i="4"/>
  <c r="D185" i="4"/>
  <c r="H185" i="4"/>
  <c r="AO209" i="4"/>
  <c r="AU209" i="4"/>
  <c r="AP189" i="4"/>
  <c r="AV189" i="4"/>
  <c r="AO486" i="4"/>
  <c r="AU486" i="4"/>
  <c r="AM538" i="4"/>
  <c r="AS538" i="4"/>
  <c r="AP161" i="4"/>
  <c r="AV161" i="4"/>
  <c r="AQ538" i="4"/>
  <c r="AW538" i="4"/>
  <c r="AL229" i="4"/>
  <c r="AR229" i="4"/>
  <c r="G229" i="4"/>
  <c r="AO181" i="4"/>
  <c r="AU181" i="4"/>
  <c r="AP446" i="4"/>
  <c r="AV446" i="4"/>
  <c r="AO520" i="4"/>
  <c r="AU520" i="4"/>
  <c r="AQ426" i="4"/>
  <c r="AW426" i="4"/>
  <c r="AN42" i="4"/>
  <c r="AT42" i="4"/>
  <c r="AP486" i="4"/>
  <c r="AV486" i="4"/>
  <c r="AI845" i="4"/>
  <c r="AK422" i="4"/>
  <c r="AG561" i="4"/>
  <c r="AI705" i="4"/>
  <c r="Y859" i="4"/>
  <c r="AC91" i="4"/>
  <c r="AC665" i="4"/>
  <c r="AO114" i="4"/>
  <c r="AU114" i="4"/>
  <c r="AQ114" i="4"/>
  <c r="AW114" i="4"/>
  <c r="AL181" i="4"/>
  <c r="AR181" i="4"/>
  <c r="F181" i="4"/>
  <c r="J181" i="4"/>
  <c r="M182" i="2"/>
  <c r="AM446" i="4"/>
  <c r="AS446" i="4"/>
  <c r="AK518" i="4"/>
  <c r="AJ569" i="4"/>
  <c r="AF617" i="4"/>
  <c r="AK617" i="4"/>
  <c r="AJ689" i="4"/>
  <c r="AI645" i="4"/>
  <c r="AI781" i="4"/>
  <c r="AI901" i="4"/>
  <c r="AH157" i="4"/>
  <c r="AA362" i="4"/>
  <c r="AB378" i="4"/>
  <c r="AC555" i="4"/>
  <c r="AB938" i="4"/>
  <c r="AD981" i="4"/>
  <c r="AI518" i="4"/>
  <c r="AH617" i="4"/>
  <c r="AI641" i="4"/>
  <c r="AG737" i="4"/>
  <c r="AK813" i="4"/>
  <c r="Y731" i="4"/>
  <c r="AE19" i="4"/>
  <c r="AL65" i="4"/>
  <c r="AR65" i="4"/>
  <c r="E65" i="4"/>
  <c r="I65" i="4"/>
  <c r="L66" i="2"/>
  <c r="AM99" i="4"/>
  <c r="AS99" i="4"/>
  <c r="AC693" i="4"/>
  <c r="AA693" i="4"/>
  <c r="AB693" i="4"/>
  <c r="AN693" i="4"/>
  <c r="AT693" i="4"/>
  <c r="AC757" i="4"/>
  <c r="AA757" i="4"/>
  <c r="AB757" i="4"/>
  <c r="AN757" i="4"/>
  <c r="AT757" i="4"/>
  <c r="AC821" i="4"/>
  <c r="AA821" i="4"/>
  <c r="AB821" i="4"/>
  <c r="AN821" i="4"/>
  <c r="AT821" i="4"/>
  <c r="AC893" i="4"/>
  <c r="AA893" i="4"/>
  <c r="AB893" i="4"/>
  <c r="AN893" i="4"/>
  <c r="AT893" i="4"/>
  <c r="AN139" i="4"/>
  <c r="AT139" i="4"/>
  <c r="AN229" i="4"/>
  <c r="AT229" i="4"/>
  <c r="AN486" i="4"/>
  <c r="AT486" i="4"/>
  <c r="AM229" i="4"/>
  <c r="AS229" i="4"/>
  <c r="AM37" i="4"/>
  <c r="AS37" i="4"/>
  <c r="AL418" i="4"/>
  <c r="AR418" i="4"/>
  <c r="G418" i="4"/>
  <c r="AO37" i="4"/>
  <c r="AU37" i="4"/>
  <c r="AN470" i="4"/>
  <c r="AT470" i="4"/>
  <c r="AQ474" i="4"/>
  <c r="AW474" i="4"/>
  <c r="AP530" i="4"/>
  <c r="AV530" i="4"/>
  <c r="AL139" i="4"/>
  <c r="AR139" i="4"/>
  <c r="F139" i="4"/>
  <c r="J139" i="4"/>
  <c r="M140" i="2"/>
  <c r="AO147" i="4"/>
  <c r="AU147" i="4"/>
  <c r="AQ520" i="4"/>
  <c r="AW520" i="4"/>
  <c r="AM217" i="4"/>
  <c r="AS217" i="4"/>
  <c r="AN937" i="4"/>
  <c r="AT937" i="4"/>
  <c r="AQ502" i="4"/>
  <c r="AW502" i="4"/>
  <c r="AO42" i="4"/>
  <c r="AU42" i="4"/>
  <c r="AH1001" i="4"/>
  <c r="AP201" i="4"/>
  <c r="AV201" i="4"/>
  <c r="AM114" i="4"/>
  <c r="AS114" i="4"/>
  <c r="AQ209" i="4"/>
  <c r="AW209" i="4"/>
  <c r="AM139" i="4"/>
  <c r="AS139" i="4"/>
  <c r="AP185" i="4"/>
  <c r="AV185" i="4"/>
  <c r="AQ165" i="4"/>
  <c r="AW165" i="4"/>
  <c r="AO442" i="4"/>
  <c r="AU442" i="4"/>
  <c r="AL466" i="4"/>
  <c r="AR466" i="4"/>
  <c r="D466" i="4"/>
  <c r="H466" i="4"/>
  <c r="AM197" i="4"/>
  <c r="AS197" i="4"/>
  <c r="AO225" i="4"/>
  <c r="AU225" i="4"/>
  <c r="AQ143" i="4"/>
  <c r="AW143" i="4"/>
  <c r="AL197" i="4"/>
  <c r="AR197" i="4"/>
  <c r="G197" i="4"/>
  <c r="AL193" i="4"/>
  <c r="AR193" i="4"/>
  <c r="AP466" i="4"/>
  <c r="AV466" i="4"/>
  <c r="AP147" i="4"/>
  <c r="AV147" i="4"/>
  <c r="AO205" i="4"/>
  <c r="AU205" i="4"/>
  <c r="AQ62" i="4"/>
  <c r="AW62" i="4"/>
  <c r="AO189" i="4"/>
  <c r="AU189" i="4"/>
  <c r="AO434" i="4"/>
  <c r="AU434" i="4"/>
  <c r="AN536" i="4"/>
  <c r="AT536" i="4"/>
  <c r="AM536" i="4"/>
  <c r="AS536" i="4"/>
  <c r="AN438" i="4"/>
  <c r="AT438" i="4"/>
  <c r="AQ221" i="4"/>
  <c r="AW221" i="4"/>
  <c r="AM438" i="4"/>
  <c r="AS438" i="4"/>
  <c r="AQ217" i="4"/>
  <c r="AW217" i="4"/>
  <c r="AL398" i="4"/>
  <c r="AR398" i="4"/>
  <c r="F398" i="4"/>
  <c r="J398" i="4"/>
  <c r="AP434" i="4"/>
  <c r="AV434" i="4"/>
  <c r="AP197" i="4"/>
  <c r="AV197" i="4"/>
  <c r="AL442" i="4"/>
  <c r="AR442" i="4"/>
  <c r="G442" i="4"/>
  <c r="AL426" i="4"/>
  <c r="AR426" i="4"/>
  <c r="E426" i="4"/>
  <c r="I426" i="4"/>
  <c r="AQ470" i="4"/>
  <c r="AW470" i="4"/>
  <c r="AQ135" i="4"/>
  <c r="AW135" i="4"/>
  <c r="AQ438" i="4"/>
  <c r="AW438" i="4"/>
  <c r="AL161" i="4"/>
  <c r="AR161" i="4"/>
  <c r="E161" i="4"/>
  <c r="I161" i="4"/>
  <c r="L162" i="2"/>
  <c r="AM474" i="4"/>
  <c r="AS474" i="4"/>
  <c r="AN426" i="4"/>
  <c r="AT426" i="4"/>
  <c r="AQ213" i="4"/>
  <c r="AW213" i="4"/>
  <c r="AD781" i="4"/>
  <c r="AD901" i="4"/>
  <c r="Y939" i="4"/>
  <c r="AP937" i="4"/>
  <c r="AV937" i="4"/>
  <c r="F43" i="4"/>
  <c r="J43" i="4"/>
  <c r="M44" i="2"/>
  <c r="AN63" i="4"/>
  <c r="AT63" i="4"/>
  <c r="AL143" i="4"/>
  <c r="AR143" i="4"/>
  <c r="E143" i="4"/>
  <c r="I143" i="4"/>
  <c r="L144" i="2"/>
  <c r="AP37" i="4"/>
  <c r="AV37" i="4"/>
  <c r="AN530" i="4"/>
  <c r="AT530" i="4"/>
  <c r="AF518" i="4"/>
  <c r="AF577" i="4"/>
  <c r="AJ609" i="4"/>
  <c r="AJ633" i="4"/>
  <c r="AK641" i="4"/>
  <c r="AF737" i="4"/>
  <c r="AK737" i="4"/>
  <c r="AI677" i="4"/>
  <c r="AI749" i="4"/>
  <c r="AI813" i="4"/>
  <c r="AI869" i="4"/>
  <c r="Z236" i="4"/>
  <c r="AJ422" i="4"/>
  <c r="Z422" i="4"/>
  <c r="AF157" i="4"/>
  <c r="AL157" i="4"/>
  <c r="AR157" i="4"/>
  <c r="AA110" i="4"/>
  <c r="AE152" i="4"/>
  <c r="Z238" i="4"/>
  <c r="AB246" i="4"/>
  <c r="AD362" i="4"/>
  <c r="AC378" i="4"/>
  <c r="Z555" i="4"/>
  <c r="AC938" i="4"/>
  <c r="AB382" i="4"/>
  <c r="Z993" i="4"/>
  <c r="AH577" i="4"/>
  <c r="AI633" i="4"/>
  <c r="AH689" i="4"/>
  <c r="AI737" i="4"/>
  <c r="AK645" i="4"/>
  <c r="AK677" i="4"/>
  <c r="AF717" i="4"/>
  <c r="AK781" i="4"/>
  <c r="AF845" i="4"/>
  <c r="AK901" i="4"/>
  <c r="Y667" i="4"/>
  <c r="Y795" i="4"/>
  <c r="AH795" i="4"/>
  <c r="AD609" i="4"/>
  <c r="Y637" i="4"/>
  <c r="AL63" i="4"/>
  <c r="AR63" i="4"/>
  <c r="D63" i="4"/>
  <c r="H63" i="4"/>
  <c r="K64" i="2"/>
  <c r="AM63" i="4"/>
  <c r="AS63" i="4"/>
  <c r="AJ518" i="4"/>
  <c r="AJ561" i="4"/>
  <c r="AF569" i="4"/>
  <c r="AK569" i="4"/>
  <c r="AJ577" i="4"/>
  <c r="AF609" i="4"/>
  <c r="AK609" i="4"/>
  <c r="AF633" i="4"/>
  <c r="AJ641" i="4"/>
  <c r="AF689" i="4"/>
  <c r="AK689" i="4"/>
  <c r="AI765" i="4"/>
  <c r="AI797" i="4"/>
  <c r="AI829" i="4"/>
  <c r="AI885" i="4"/>
  <c r="AF386" i="4"/>
  <c r="AG386" i="4"/>
  <c r="AM386" i="4"/>
  <c r="AS386" i="4"/>
  <c r="AE386" i="4"/>
  <c r="AK127" i="4"/>
  <c r="AJ127" i="4"/>
  <c r="AI127" i="4"/>
  <c r="AB127" i="4"/>
  <c r="AN127" i="4"/>
  <c r="AT127" i="4"/>
  <c r="AE127" i="4"/>
  <c r="AQ127" i="4"/>
  <c r="AW127" i="4"/>
  <c r="AB106" i="4"/>
  <c r="Z106" i="4"/>
  <c r="AB148" i="4"/>
  <c r="Z148" i="4"/>
  <c r="AC242" i="4"/>
  <c r="AE358" i="4"/>
  <c r="AD370" i="4"/>
  <c r="AA370" i="4"/>
  <c r="AD531" i="4"/>
  <c r="AE531" i="4"/>
  <c r="AB930" i="4"/>
  <c r="AE966" i="4"/>
  <c r="AA976" i="4"/>
  <c r="Z984" i="4"/>
  <c r="AH518" i="4"/>
  <c r="AG518" i="4"/>
  <c r="AM518" i="4"/>
  <c r="AS518" i="4"/>
  <c r="AI577" i="4"/>
  <c r="AH641" i="4"/>
  <c r="AI689" i="4"/>
  <c r="F945" i="4"/>
  <c r="J945" i="4"/>
  <c r="AN466" i="4"/>
  <c r="AT466" i="4"/>
  <c r="AN442" i="4"/>
  <c r="AT442" i="4"/>
  <c r="AL434" i="4"/>
  <c r="AR434" i="4"/>
  <c r="AO131" i="4"/>
  <c r="AU131" i="4"/>
  <c r="AM502" i="4"/>
  <c r="AS502" i="4"/>
  <c r="AM466" i="4"/>
  <c r="AS466" i="4"/>
  <c r="AO398" i="4"/>
  <c r="AU398" i="4"/>
  <c r="AM189" i="4"/>
  <c r="AS189" i="4"/>
  <c r="AP520" i="4"/>
  <c r="AV520" i="4"/>
  <c r="AQ536" i="4"/>
  <c r="AW536" i="4"/>
  <c r="AN402" i="4"/>
  <c r="AT402" i="4"/>
  <c r="AL937" i="4"/>
  <c r="AR937" i="4"/>
  <c r="AC537" i="4"/>
  <c r="Z537" i="4"/>
  <c r="AA992" i="4"/>
  <c r="AD992" i="4"/>
  <c r="AC1000" i="4"/>
  <c r="Z1000" i="4"/>
  <c r="Z977" i="4"/>
  <c r="AE977" i="4"/>
  <c r="AB989" i="4"/>
  <c r="AC989" i="4"/>
  <c r="AB997" i="4"/>
  <c r="AC997" i="4"/>
  <c r="AF853" i="4"/>
  <c r="AK853" i="4"/>
  <c r="AJ19" i="4"/>
  <c r="AP19" i="4"/>
  <c r="AV19" i="4"/>
  <c r="AB19" i="4"/>
  <c r="AA19" i="4"/>
  <c r="AC19" i="4"/>
  <c r="AI91" i="4"/>
  <c r="AB91" i="4"/>
  <c r="AA91" i="4"/>
  <c r="AE91" i="4"/>
  <c r="AL446" i="4"/>
  <c r="AR446" i="4"/>
  <c r="D446" i="4"/>
  <c r="H446" i="4"/>
  <c r="AO502" i="4"/>
  <c r="AU502" i="4"/>
  <c r="AB609" i="4"/>
  <c r="Z609" i="4"/>
  <c r="AL609" i="4"/>
  <c r="AR609" i="4"/>
  <c r="AE609" i="4"/>
  <c r="AG609" i="4"/>
  <c r="AH609" i="4"/>
  <c r="AB573" i="4"/>
  <c r="AC573" i="4"/>
  <c r="AA773" i="4"/>
  <c r="Z773" i="4"/>
  <c r="E482" i="4"/>
  <c r="I482" i="4"/>
  <c r="D482" i="4"/>
  <c r="H482" i="4"/>
  <c r="AQ510" i="4"/>
  <c r="AW510" i="4"/>
  <c r="AB561" i="4"/>
  <c r="AN561" i="4"/>
  <c r="AT561" i="4"/>
  <c r="AI561" i="4"/>
  <c r="AB633" i="4"/>
  <c r="AG633" i="4"/>
  <c r="AH633" i="4"/>
  <c r="AB569" i="4"/>
  <c r="AG569" i="4"/>
  <c r="AH569" i="4"/>
  <c r="AC697" i="4"/>
  <c r="AI697" i="4"/>
  <c r="G957" i="4"/>
  <c r="E957" i="4"/>
  <c r="I957" i="4"/>
  <c r="Z617" i="4"/>
  <c r="AD617" i="4"/>
  <c r="AP617" i="4"/>
  <c r="AV617" i="4"/>
  <c r="AE617" i="4"/>
  <c r="AQ617" i="4"/>
  <c r="AW617" i="4"/>
  <c r="AI617" i="4"/>
  <c r="Z665" i="4"/>
  <c r="AL665" i="4"/>
  <c r="AR665" i="4"/>
  <c r="AD665" i="4"/>
  <c r="AE665" i="4"/>
  <c r="AQ665" i="4"/>
  <c r="AW665" i="4"/>
  <c r="AG665" i="4"/>
  <c r="AM665" i="4"/>
  <c r="AS665" i="4"/>
  <c r="AH665" i="4"/>
  <c r="AN665" i="4"/>
  <c r="AT665" i="4"/>
  <c r="Z705" i="4"/>
  <c r="AD705" i="4"/>
  <c r="AP705" i="4"/>
  <c r="AV705" i="4"/>
  <c r="AE705" i="4"/>
  <c r="AG705" i="4"/>
  <c r="AM705" i="4"/>
  <c r="AS705" i="4"/>
  <c r="AH705" i="4"/>
  <c r="AN705" i="4"/>
  <c r="AT705" i="4"/>
  <c r="AQ418" i="4"/>
  <c r="AW418" i="4"/>
  <c r="AQ442" i="4"/>
  <c r="AW442" i="4"/>
  <c r="AL62" i="4"/>
  <c r="AR62" i="4"/>
  <c r="F62" i="4"/>
  <c r="J62" i="4"/>
  <c r="M63" i="2"/>
  <c r="AP181" i="4"/>
  <c r="AV181" i="4"/>
  <c r="AQ446" i="4"/>
  <c r="AW446" i="4"/>
  <c r="AO406" i="4"/>
  <c r="AU406" i="4"/>
  <c r="AM147" i="4"/>
  <c r="AS147" i="4"/>
  <c r="AN165" i="4"/>
  <c r="AT165" i="4"/>
  <c r="AN147" i="4"/>
  <c r="AT147" i="4"/>
  <c r="AM165" i="4"/>
  <c r="AS165" i="4"/>
  <c r="AM426" i="4"/>
  <c r="AS426" i="4"/>
  <c r="Y621" i="4"/>
  <c r="AN418" i="4"/>
  <c r="AT418" i="4"/>
  <c r="AN209" i="4"/>
  <c r="AT209" i="4"/>
  <c r="AO139" i="4"/>
  <c r="AU139" i="4"/>
  <c r="AN406" i="4"/>
  <c r="AT406" i="4"/>
  <c r="AL225" i="4"/>
  <c r="AR225" i="4"/>
  <c r="AL165" i="4"/>
  <c r="AR165" i="4"/>
  <c r="AN197" i="4"/>
  <c r="AT197" i="4"/>
  <c r="AM398" i="4"/>
  <c r="AS398" i="4"/>
  <c r="AL498" i="4"/>
  <c r="AR498" i="4"/>
  <c r="E498" i="4"/>
  <c r="I498" i="4"/>
  <c r="AL205" i="4"/>
  <c r="AR205" i="4"/>
  <c r="AO185" i="4"/>
  <c r="AU185" i="4"/>
  <c r="AP438" i="4"/>
  <c r="AV438" i="4"/>
  <c r="AO470" i="4"/>
  <c r="AU470" i="4"/>
  <c r="AP470" i="4"/>
  <c r="AV470" i="4"/>
  <c r="AO221" i="4"/>
  <c r="AU221" i="4"/>
  <c r="AP131" i="4"/>
  <c r="AV131" i="4"/>
  <c r="AP217" i="4"/>
  <c r="AV217" i="4"/>
  <c r="AL209" i="4"/>
  <c r="AR209" i="4"/>
  <c r="G209" i="4"/>
  <c r="AL131" i="4"/>
  <c r="AR131" i="4"/>
  <c r="AP502" i="4"/>
  <c r="AV502" i="4"/>
  <c r="AO402" i="4"/>
  <c r="AU402" i="4"/>
  <c r="AN181" i="4"/>
  <c r="AT181" i="4"/>
  <c r="AM406" i="4"/>
  <c r="AS406" i="4"/>
  <c r="AP143" i="4"/>
  <c r="AV143" i="4"/>
  <c r="Y647" i="4"/>
  <c r="Y623" i="4"/>
  <c r="AJ623" i="4"/>
  <c r="Y699" i="4"/>
  <c r="Y763" i="4"/>
  <c r="AG763" i="4"/>
  <c r="Y827" i="4"/>
  <c r="AH827" i="4"/>
  <c r="Y891" i="4"/>
  <c r="AG891" i="4"/>
  <c r="AM143" i="4"/>
  <c r="AS143" i="4"/>
  <c r="AM498" i="4"/>
  <c r="AS498" i="4"/>
  <c r="AQ402" i="4"/>
  <c r="AW402" i="4"/>
  <c r="AN502" i="4"/>
  <c r="AT502" i="4"/>
  <c r="AQ193" i="4"/>
  <c r="AW193" i="4"/>
  <c r="AN225" i="4"/>
  <c r="AT225" i="4"/>
  <c r="AB236" i="4"/>
  <c r="AC236" i="4"/>
  <c r="AI422" i="4"/>
  <c r="AD422" i="4"/>
  <c r="AC422" i="4"/>
  <c r="AG157" i="4"/>
  <c r="AM157" i="4"/>
  <c r="AS157" i="4"/>
  <c r="AD157" i="4"/>
  <c r="AC157" i="4"/>
  <c r="AE110" i="4"/>
  <c r="AD152" i="4"/>
  <c r="AA152" i="4"/>
  <c r="AB238" i="4"/>
  <c r="AC238" i="4"/>
  <c r="Z246" i="4"/>
  <c r="AE362" i="4"/>
  <c r="Z378" i="4"/>
  <c r="AB555" i="4"/>
  <c r="Z938" i="4"/>
  <c r="AE958" i="4"/>
  <c r="AD521" i="4"/>
  <c r="AA521" i="4"/>
  <c r="AE553" i="4"/>
  <c r="AD980" i="4"/>
  <c r="AA980" i="4"/>
  <c r="AE988" i="4"/>
  <c r="AD996" i="4"/>
  <c r="AA996" i="4"/>
  <c r="AJ382" i="4"/>
  <c r="AA382" i="4"/>
  <c r="AE981" i="4"/>
  <c r="Z981" i="4"/>
  <c r="AE993" i="4"/>
  <c r="AF645" i="4"/>
  <c r="AL645" i="4"/>
  <c r="AR645" i="4"/>
  <c r="AK717" i="4"/>
  <c r="AK749" i="4"/>
  <c r="AF781" i="4"/>
  <c r="AK845" i="4"/>
  <c r="AK869" i="4"/>
  <c r="AF901" i="4"/>
  <c r="AL901" i="4"/>
  <c r="AR901" i="4"/>
  <c r="Y611" i="4"/>
  <c r="Y987" i="4"/>
  <c r="Y591" i="4"/>
  <c r="AH591" i="4"/>
  <c r="Y651" i="4"/>
  <c r="Y683" i="4"/>
  <c r="Y715" i="4"/>
  <c r="Y747" i="4"/>
  <c r="Y779" i="4"/>
  <c r="AH779" i="4"/>
  <c r="Y811" i="4"/>
  <c r="Y843" i="4"/>
  <c r="AF843" i="4"/>
  <c r="Y875" i="4"/>
  <c r="AI875" i="4"/>
  <c r="Y907" i="4"/>
  <c r="AH907" i="4"/>
  <c r="AC653" i="4"/>
  <c r="AC709" i="4"/>
  <c r="Y380" i="4"/>
  <c r="AK380" i="4"/>
  <c r="AA561" i="4"/>
  <c r="AB697" i="4"/>
  <c r="AD645" i="4"/>
  <c r="AG747" i="4"/>
  <c r="Z947" i="4"/>
  <c r="AA947" i="4"/>
  <c r="AA930" i="4"/>
  <c r="AE930" i="4"/>
  <c r="AD930" i="4"/>
  <c r="AC950" i="4"/>
  <c r="Z950" i="4"/>
  <c r="AB950" i="4"/>
  <c r="AC966" i="4"/>
  <c r="Z966" i="4"/>
  <c r="AB966" i="4"/>
  <c r="AA537" i="4"/>
  <c r="AE537" i="4"/>
  <c r="AD537" i="4"/>
  <c r="AC976" i="4"/>
  <c r="AB976" i="4"/>
  <c r="Z976" i="4"/>
  <c r="AA984" i="4"/>
  <c r="AE984" i="4"/>
  <c r="AD984" i="4"/>
  <c r="AC992" i="4"/>
  <c r="AB992" i="4"/>
  <c r="Z992" i="4"/>
  <c r="AA1000" i="4"/>
  <c r="AE1000" i="4"/>
  <c r="AD1000" i="4"/>
  <c r="AB977" i="4"/>
  <c r="AA977" i="4"/>
  <c r="AC977" i="4"/>
  <c r="Z989" i="4"/>
  <c r="AD989" i="4"/>
  <c r="AE989" i="4"/>
  <c r="Z997" i="4"/>
  <c r="AD997" i="4"/>
  <c r="AE997" i="4"/>
  <c r="AK661" i="4"/>
  <c r="AF661" i="4"/>
  <c r="AJ733" i="4"/>
  <c r="AF733" i="4"/>
  <c r="AJ765" i="4"/>
  <c r="AK765" i="4"/>
  <c r="AN498" i="4"/>
  <c r="AT498" i="4"/>
  <c r="AD1001" i="4"/>
  <c r="AP1001" i="4"/>
  <c r="AM65" i="4"/>
  <c r="AS65" i="4"/>
  <c r="AO99" i="4"/>
  <c r="AU99" i="4"/>
  <c r="AL99" i="4"/>
  <c r="AR99" i="4"/>
  <c r="F99" i="4"/>
  <c r="J99" i="4"/>
  <c r="M100" i="2"/>
  <c r="AN151" i="4"/>
  <c r="AT151" i="4"/>
  <c r="AA837" i="4"/>
  <c r="AD909" i="4"/>
  <c r="AL201" i="4"/>
  <c r="AR201" i="4"/>
  <c r="AM510" i="4"/>
  <c r="AS510" i="4"/>
  <c r="AN434" i="4"/>
  <c r="AT434" i="4"/>
  <c r="AJ107" i="4"/>
  <c r="AP107" i="4"/>
  <c r="AV107" i="4"/>
  <c r="Z107" i="4"/>
  <c r="AA107" i="4"/>
  <c r="F937" i="4"/>
  <c r="J937" i="4"/>
  <c r="AB641" i="4"/>
  <c r="AC641" i="4"/>
  <c r="AO641" i="4"/>
  <c r="AU641" i="4"/>
  <c r="AQ434" i="4"/>
  <c r="AW434" i="4"/>
  <c r="F105" i="4"/>
  <c r="J105" i="4"/>
  <c r="M106" i="2"/>
  <c r="E105" i="4"/>
  <c r="I105" i="4"/>
  <c r="L106" i="2"/>
  <c r="D241" i="4"/>
  <c r="H241" i="4"/>
  <c r="F241" i="4"/>
  <c r="J241" i="4"/>
  <c r="AF1001" i="4"/>
  <c r="AG1001" i="4"/>
  <c r="AB1001" i="4"/>
  <c r="AN1001" i="4"/>
  <c r="AA1001" i="4"/>
  <c r="AM1001" i="4"/>
  <c r="AC1001" i="4"/>
  <c r="AO438" i="4"/>
  <c r="AU438" i="4"/>
  <c r="AN221" i="4"/>
  <c r="AT221" i="4"/>
  <c r="AQ189" i="4"/>
  <c r="AW189" i="4"/>
  <c r="AK701" i="4"/>
  <c r="AF701" i="4"/>
  <c r="AK797" i="4"/>
  <c r="AF797" i="4"/>
  <c r="AK829" i="4"/>
  <c r="AF829" i="4"/>
  <c r="Z853" i="4"/>
  <c r="AJ853" i="4"/>
  <c r="AB885" i="4"/>
  <c r="AJ885" i="4"/>
  <c r="AE917" i="4"/>
  <c r="AK917" i="4"/>
  <c r="AF917" i="4"/>
  <c r="G105" i="4"/>
  <c r="G241" i="4"/>
  <c r="Z959" i="4"/>
  <c r="AB959" i="4"/>
  <c r="Y557" i="4"/>
  <c r="Z557" i="4"/>
  <c r="AI1001" i="4"/>
  <c r="AK1001" i="4"/>
  <c r="Z737" i="4"/>
  <c r="AB737" i="4"/>
  <c r="AN737" i="4"/>
  <c r="AT737" i="4"/>
  <c r="AC737" i="4"/>
  <c r="AO65" i="4"/>
  <c r="AU65" i="4"/>
  <c r="AQ201" i="4"/>
  <c r="AW201" i="4"/>
  <c r="AO193" i="4"/>
  <c r="AU193" i="4"/>
  <c r="AQ225" i="4"/>
  <c r="AW225" i="4"/>
  <c r="AQ181" i="4"/>
  <c r="AW181" i="4"/>
  <c r="AL470" i="4"/>
  <c r="AR470" i="4"/>
  <c r="D470" i="4"/>
  <c r="H470" i="4"/>
  <c r="AN185" i="4"/>
  <c r="AT185" i="4"/>
  <c r="AQ139" i="4"/>
  <c r="AW139" i="4"/>
  <c r="AQ406" i="4"/>
  <c r="AW406" i="4"/>
  <c r="AL536" i="4"/>
  <c r="AR536" i="4"/>
  <c r="E536" i="4"/>
  <c r="I536" i="4"/>
  <c r="AQ131" i="4"/>
  <c r="AW131" i="4"/>
  <c r="AC569" i="4"/>
  <c r="AC609" i="4"/>
  <c r="AA609" i="4"/>
  <c r="AA633" i="4"/>
  <c r="AA673" i="4"/>
  <c r="AA853" i="4"/>
  <c r="AG387" i="4"/>
  <c r="AJ90" i="4"/>
  <c r="AP90" i="4"/>
  <c r="AV90" i="4"/>
  <c r="AG342" i="4"/>
  <c r="AD82" i="4"/>
  <c r="AD288" i="4"/>
  <c r="AE509" i="4"/>
  <c r="AG509" i="4"/>
  <c r="AF509" i="4"/>
  <c r="E454" i="4"/>
  <c r="I454" i="4"/>
  <c r="E945" i="4"/>
  <c r="I945" i="4"/>
  <c r="E43" i="4"/>
  <c r="I43" i="4"/>
  <c r="L44" i="2"/>
  <c r="AN173" i="4"/>
  <c r="AT173" i="4"/>
  <c r="Y649" i="4"/>
  <c r="AC649" i="4"/>
  <c r="AN398" i="4"/>
  <c r="AT398" i="4"/>
  <c r="AM185" i="4"/>
  <c r="AS185" i="4"/>
  <c r="AQ530" i="4"/>
  <c r="AW530" i="4"/>
  <c r="AM205" i="4"/>
  <c r="AS205" i="4"/>
  <c r="AQ466" i="4"/>
  <c r="AW466" i="4"/>
  <c r="AQ197" i="4"/>
  <c r="AW197" i="4"/>
  <c r="AQ498" i="4"/>
  <c r="AW498" i="4"/>
  <c r="AP114" i="4"/>
  <c r="AV114" i="4"/>
  <c r="AQ398" i="4"/>
  <c r="AW398" i="4"/>
  <c r="AN193" i="4"/>
  <c r="AT193" i="4"/>
  <c r="AQ147" i="4"/>
  <c r="AW147" i="4"/>
  <c r="AO165" i="4"/>
  <c r="AU165" i="4"/>
  <c r="X771" i="4"/>
  <c r="AC561" i="4"/>
  <c r="AC633" i="4"/>
  <c r="AO633" i="4"/>
  <c r="AU633" i="4"/>
  <c r="AE673" i="4"/>
  <c r="AD673" i="4"/>
  <c r="AD717" i="4"/>
  <c r="AK350" i="4"/>
  <c r="AP72" i="4"/>
  <c r="AV72" i="4"/>
  <c r="AN72" i="4"/>
  <c r="AT72" i="4"/>
  <c r="Y282" i="4"/>
  <c r="AG282" i="4"/>
  <c r="AM128" i="4"/>
  <c r="AS128" i="4"/>
  <c r="AC509" i="4"/>
  <c r="Z509" i="4"/>
  <c r="AA509" i="4"/>
  <c r="AK509" i="4"/>
  <c r="AH509" i="4"/>
  <c r="AN509" i="4"/>
  <c r="AT509" i="4"/>
  <c r="G544" i="4"/>
  <c r="G945" i="4"/>
  <c r="G43" i="4"/>
  <c r="AH645" i="4"/>
  <c r="AG645" i="4"/>
  <c r="AH677" i="4"/>
  <c r="AG677" i="4"/>
  <c r="AH717" i="4"/>
  <c r="AG717" i="4"/>
  <c r="AH749" i="4"/>
  <c r="AG749" i="4"/>
  <c r="AH781" i="4"/>
  <c r="AG781" i="4"/>
  <c r="AH813" i="4"/>
  <c r="AH845" i="4"/>
  <c r="AG845" i="4"/>
  <c r="AH869" i="4"/>
  <c r="AH901" i="4"/>
  <c r="AG901" i="4"/>
  <c r="AD236" i="4"/>
  <c r="AE236" i="4"/>
  <c r="AF422" i="4"/>
  <c r="AH422" i="4"/>
  <c r="AG422" i="4"/>
  <c r="AB422" i="4"/>
  <c r="AE422" i="4"/>
  <c r="AK157" i="4"/>
  <c r="AJ157" i="4"/>
  <c r="AI157" i="4"/>
  <c r="AB157" i="4"/>
  <c r="AN157" i="4"/>
  <c r="AT157" i="4"/>
  <c r="AE157" i="4"/>
  <c r="AB110" i="4"/>
  <c r="Z110" i="4"/>
  <c r="AB152" i="4"/>
  <c r="Z152" i="4"/>
  <c r="AD238" i="4"/>
  <c r="AE238" i="4"/>
  <c r="AD246" i="4"/>
  <c r="AE246" i="4"/>
  <c r="AB362" i="4"/>
  <c r="Z362" i="4"/>
  <c r="AD378" i="4"/>
  <c r="AE378" i="4"/>
  <c r="AD555" i="4"/>
  <c r="AE555" i="4"/>
  <c r="AD938" i="4"/>
  <c r="AE938" i="4"/>
  <c r="Z521" i="4"/>
  <c r="AB521" i="4"/>
  <c r="Z980" i="4"/>
  <c r="AB980" i="4"/>
  <c r="Z996" i="4"/>
  <c r="AB996" i="4"/>
  <c r="AG382" i="4"/>
  <c r="AD382" i="4"/>
  <c r="AC981" i="4"/>
  <c r="AA981" i="4"/>
  <c r="AC993" i="4"/>
  <c r="AJ645" i="4"/>
  <c r="AJ717" i="4"/>
  <c r="AJ781" i="4"/>
  <c r="AJ845" i="4"/>
  <c r="AJ901" i="4"/>
  <c r="AJ70" i="4"/>
  <c r="AP70" i="4"/>
  <c r="AV70" i="4"/>
  <c r="AJ86" i="4"/>
  <c r="AP86" i="4"/>
  <c r="AV86" i="4"/>
  <c r="AK214" i="4"/>
  <c r="AK226" i="4"/>
  <c r="AO136" i="4"/>
  <c r="AU136" i="4"/>
  <c r="AQ136" i="4"/>
  <c r="AW136" i="4"/>
  <c r="Y178" i="4"/>
  <c r="AF178" i="4"/>
  <c r="AE350" i="4"/>
  <c r="AQ350" i="4"/>
  <c r="AW350" i="4"/>
  <c r="G149" i="4"/>
  <c r="D965" i="4"/>
  <c r="H965" i="4"/>
  <c r="D377" i="4"/>
  <c r="H377" i="4"/>
  <c r="AL233" i="4"/>
  <c r="AR233" i="4"/>
  <c r="AM434" i="4"/>
  <c r="AS434" i="4"/>
  <c r="AN201" i="4"/>
  <c r="AT201" i="4"/>
  <c r="Z653" i="4"/>
  <c r="AE653" i="4"/>
  <c r="AG685" i="4"/>
  <c r="AB685" i="4"/>
  <c r="AI709" i="4"/>
  <c r="AE709" i="4"/>
  <c r="AH741" i="4"/>
  <c r="AN741" i="4"/>
  <c r="AT741" i="4"/>
  <c r="AE741" i="4"/>
  <c r="AB773" i="4"/>
  <c r="AD773" i="4"/>
  <c r="AC773" i="4"/>
  <c r="AH805" i="4"/>
  <c r="AN805" i="4"/>
  <c r="AT805" i="4"/>
  <c r="AE805" i="4"/>
  <c r="AB837" i="4"/>
  <c r="AD837" i="4"/>
  <c r="AC837" i="4"/>
  <c r="AH877" i="4"/>
  <c r="Z877" i="4"/>
  <c r="AA877" i="4"/>
  <c r="AB909" i="4"/>
  <c r="Z909" i="4"/>
  <c r="AA909" i="4"/>
  <c r="AH80" i="4"/>
  <c r="AB80" i="4"/>
  <c r="D969" i="4"/>
  <c r="H969" i="4"/>
  <c r="E969" i="4"/>
  <c r="I969" i="4"/>
  <c r="Z561" i="4"/>
  <c r="AL561" i="4"/>
  <c r="AR561" i="4"/>
  <c r="AD561" i="4"/>
  <c r="AP561" i="4"/>
  <c r="AV561" i="4"/>
  <c r="AE561" i="4"/>
  <c r="AQ561" i="4"/>
  <c r="AW561" i="4"/>
  <c r="E462" i="4"/>
  <c r="I462" i="4"/>
  <c r="D462" i="4"/>
  <c r="H462" i="4"/>
  <c r="Z633" i="4"/>
  <c r="AD633" i="4"/>
  <c r="AP633" i="4"/>
  <c r="AV633" i="4"/>
  <c r="AE633" i="4"/>
  <c r="F528" i="4"/>
  <c r="J528" i="4"/>
  <c r="D528" i="4"/>
  <c r="H528" i="4"/>
  <c r="Z569" i="4"/>
  <c r="AA569" i="4"/>
  <c r="Z697" i="4"/>
  <c r="AA697" i="4"/>
  <c r="AM697" i="4"/>
  <c r="AS697" i="4"/>
  <c r="Z518" i="4"/>
  <c r="AB518" i="4"/>
  <c r="AC518" i="4"/>
  <c r="Z577" i="4"/>
  <c r="AB577" i="4"/>
  <c r="AC577" i="4"/>
  <c r="AO577" i="4"/>
  <c r="AU577" i="4"/>
  <c r="Z641" i="4"/>
  <c r="AA641" i="4"/>
  <c r="AM641" i="4"/>
  <c r="AS641" i="4"/>
  <c r="Z689" i="4"/>
  <c r="AB689" i="4"/>
  <c r="AC689" i="4"/>
  <c r="G925" i="4"/>
  <c r="D925" i="4"/>
  <c r="H925" i="4"/>
  <c r="X605" i="4"/>
  <c r="Y605" i="4"/>
  <c r="AB17" i="4"/>
  <c r="AE55" i="4"/>
  <c r="AH55" i="4"/>
  <c r="Z15" i="4"/>
  <c r="AI15" i="4"/>
  <c r="AD74" i="4"/>
  <c r="AK74" i="4"/>
  <c r="AA102" i="4"/>
  <c r="AH102" i="4"/>
  <c r="AJ102" i="4"/>
  <c r="AC222" i="4"/>
  <c r="AH222" i="4"/>
  <c r="AF196" i="4"/>
  <c r="AB196" i="4"/>
  <c r="AJ320" i="4"/>
  <c r="AH320" i="4"/>
  <c r="AB218" i="4"/>
  <c r="AK218" i="4"/>
  <c r="AE338" i="4"/>
  <c r="AJ338" i="4"/>
  <c r="AD354" i="4"/>
  <c r="AI354" i="4"/>
  <c r="AB661" i="4"/>
  <c r="AD661" i="4"/>
  <c r="Z701" i="4"/>
  <c r="AA701" i="4"/>
  <c r="AM701" i="4"/>
  <c r="AS701" i="4"/>
  <c r="AB733" i="4"/>
  <c r="AD733" i="4"/>
  <c r="Z765" i="4"/>
  <c r="AL765" i="4"/>
  <c r="AR765" i="4"/>
  <c r="AA765" i="4"/>
  <c r="AB797" i="4"/>
  <c r="AD797" i="4"/>
  <c r="AB829" i="4"/>
  <c r="Z829" i="4"/>
  <c r="Z885" i="4"/>
  <c r="AC885" i="4"/>
  <c r="AB917" i="4"/>
  <c r="Z917" i="4"/>
  <c r="F925" i="4"/>
  <c r="J925" i="4"/>
  <c r="G528" i="4"/>
  <c r="F969" i="4"/>
  <c r="J969" i="4"/>
  <c r="F462" i="4"/>
  <c r="J462" i="4"/>
  <c r="AH947" i="4"/>
  <c r="AB947" i="4"/>
  <c r="AC947" i="4"/>
  <c r="AE947" i="4"/>
  <c r="AH573" i="4"/>
  <c r="Z573" i="4"/>
  <c r="AD573" i="4"/>
  <c r="AE573" i="4"/>
  <c r="AQ88" i="4"/>
  <c r="AW88" i="4"/>
  <c r="AO59" i="4"/>
  <c r="AU59" i="4"/>
  <c r="AM176" i="4"/>
  <c r="AS176" i="4"/>
  <c r="AO184" i="4"/>
  <c r="AU184" i="4"/>
  <c r="AO200" i="4"/>
  <c r="AU200" i="4"/>
  <c r="AL200" i="4"/>
  <c r="AR200" i="4"/>
  <c r="E200" i="4"/>
  <c r="I200" i="4"/>
  <c r="AA387" i="4"/>
  <c r="AA222" i="4"/>
  <c r="AD124" i="4"/>
  <c r="AD164" i="4"/>
  <c r="AH228" i="4"/>
  <c r="AA304" i="4"/>
  <c r="AE218" i="4"/>
  <c r="AE506" i="4"/>
  <c r="AQ506" i="4"/>
  <c r="AW506" i="4"/>
  <c r="AG506" i="4"/>
  <c r="AJ506" i="4"/>
  <c r="AD115" i="4"/>
  <c r="AA55" i="4"/>
  <c r="AB74" i="4"/>
  <c r="AE90" i="4"/>
  <c r="AC342" i="4"/>
  <c r="AH124" i="4"/>
  <c r="AI164" i="4"/>
  <c r="AC228" i="4"/>
  <c r="AJ256" i="4"/>
  <c r="AI288" i="4"/>
  <c r="AC320" i="4"/>
  <c r="AB336" i="4"/>
  <c r="AB338" i="4"/>
  <c r="AF506" i="4"/>
  <c r="AA506" i="4"/>
  <c r="AM506" i="4"/>
  <c r="AS506" i="4"/>
  <c r="AB506" i="4"/>
  <c r="AH506" i="4"/>
  <c r="AC115" i="4"/>
  <c r="AB450" i="4"/>
  <c r="AD506" i="4"/>
  <c r="AP506" i="4"/>
  <c r="AV506" i="4"/>
  <c r="AF450" i="4"/>
  <c r="Z506" i="4"/>
  <c r="AL506" i="4"/>
  <c r="AR506" i="4"/>
  <c r="AI506" i="4"/>
  <c r="AE661" i="4"/>
  <c r="Z661" i="4"/>
  <c r="AL661" i="4"/>
  <c r="AR661" i="4"/>
  <c r="AC701" i="4"/>
  <c r="AB701" i="4"/>
  <c r="AN701" i="4"/>
  <c r="AT701" i="4"/>
  <c r="AE733" i="4"/>
  <c r="Z733" i="4"/>
  <c r="AL733" i="4"/>
  <c r="AR733" i="4"/>
  <c r="AC765" i="4"/>
  <c r="AB765" i="4"/>
  <c r="AE797" i="4"/>
  <c r="Z797" i="4"/>
  <c r="AD829" i="4"/>
  <c r="AC853" i="4"/>
  <c r="AB853" i="4"/>
  <c r="AA885" i="4"/>
  <c r="AD917" i="4"/>
  <c r="AI55" i="4"/>
  <c r="AH15" i="4"/>
  <c r="AJ74" i="4"/>
  <c r="AJ82" i="4"/>
  <c r="AK90" i="4"/>
  <c r="AK102" i="4"/>
  <c r="AJ354" i="4"/>
  <c r="AM160" i="4"/>
  <c r="AS160" i="4"/>
  <c r="AG15" i="4"/>
  <c r="AF82" i="4"/>
  <c r="AG222" i="4"/>
  <c r="AG218" i="4"/>
  <c r="AH232" i="4"/>
  <c r="AD55" i="4"/>
  <c r="AA15" i="4"/>
  <c r="AM15" i="4"/>
  <c r="AS15" i="4"/>
  <c r="AE74" i="4"/>
  <c r="AB90" i="4"/>
  <c r="Z102" i="4"/>
  <c r="Z222" i="4"/>
  <c r="AJ124" i="4"/>
  <c r="AB164" i="4"/>
  <c r="AD196" i="4"/>
  <c r="AI196" i="4"/>
  <c r="AA228" i="4"/>
  <c r="Z256" i="4"/>
  <c r="AG272" i="4"/>
  <c r="AB288" i="4"/>
  <c r="AC304" i="4"/>
  <c r="AH304" i="4"/>
  <c r="AA320" i="4"/>
  <c r="AD336" i="4"/>
  <c r="AA352" i="4"/>
  <c r="AD338" i="4"/>
  <c r="AB354" i="4"/>
  <c r="D957" i="4"/>
  <c r="H957" i="4"/>
  <c r="E554" i="4"/>
  <c r="I554" i="4"/>
  <c r="D949" i="4"/>
  <c r="H949" i="4"/>
  <c r="E377" i="4"/>
  <c r="I377" i="4"/>
  <c r="AD845" i="4"/>
  <c r="AG507" i="4"/>
  <c r="AP160" i="4"/>
  <c r="AV160" i="4"/>
  <c r="AL51" i="4"/>
  <c r="AR51" i="4"/>
  <c r="E51" i="4"/>
  <c r="I51" i="4"/>
  <c r="L52" i="2"/>
  <c r="G554" i="4"/>
  <c r="F109" i="4"/>
  <c r="J109" i="4"/>
  <c r="M110" i="2"/>
  <c r="F949" i="4"/>
  <c r="J949" i="4"/>
  <c r="F965" i="4"/>
  <c r="J965" i="4"/>
  <c r="G377" i="4"/>
  <c r="Y589" i="4"/>
  <c r="AK589" i="4"/>
  <c r="AO63" i="4"/>
  <c r="AU63" i="4"/>
  <c r="AL510" i="4"/>
  <c r="AR510" i="4"/>
  <c r="F510" i="4"/>
  <c r="J510" i="4"/>
  <c r="AP173" i="4"/>
  <c r="AV173" i="4"/>
  <c r="AO201" i="4"/>
  <c r="AU201" i="4"/>
  <c r="AN37" i="4"/>
  <c r="AT37" i="4"/>
  <c r="AL530" i="4"/>
  <c r="AR530" i="4"/>
  <c r="D530" i="4"/>
  <c r="H530" i="4"/>
  <c r="AK681" i="4"/>
  <c r="AJ681" i="4"/>
  <c r="AB585" i="4"/>
  <c r="AA585" i="4"/>
  <c r="AC585" i="4"/>
  <c r="AG585" i="4"/>
  <c r="AH585" i="4"/>
  <c r="AJ585" i="4"/>
  <c r="AI585" i="4"/>
  <c r="AK585" i="4"/>
  <c r="AF585" i="4"/>
  <c r="AL114" i="4"/>
  <c r="AR114" i="4"/>
  <c r="F114" i="4"/>
  <c r="J114" i="4"/>
  <c r="M115" i="2"/>
  <c r="AE518" i="4"/>
  <c r="AD518" i="4"/>
  <c r="AE569" i="4"/>
  <c r="AQ569" i="4"/>
  <c r="AW569" i="4"/>
  <c r="AD569" i="4"/>
  <c r="AE577" i="4"/>
  <c r="AQ577" i="4"/>
  <c r="AW577" i="4"/>
  <c r="AD577" i="4"/>
  <c r="AE585" i="4"/>
  <c r="AD585" i="4"/>
  <c r="Z585" i="4"/>
  <c r="AE641" i="4"/>
  <c r="AD641" i="4"/>
  <c r="AE689" i="4"/>
  <c r="AD689" i="4"/>
  <c r="AE697" i="4"/>
  <c r="AD697" i="4"/>
  <c r="AE737" i="4"/>
  <c r="AD737" i="4"/>
  <c r="AC661" i="4"/>
  <c r="AA661" i="4"/>
  <c r="AM661" i="4"/>
  <c r="AS661" i="4"/>
  <c r="AE701" i="4"/>
  <c r="AD701" i="4"/>
  <c r="AP701" i="4"/>
  <c r="AV701" i="4"/>
  <c r="AC733" i="4"/>
  <c r="AA733" i="4"/>
  <c r="AE765" i="4"/>
  <c r="AD765" i="4"/>
  <c r="AC797" i="4"/>
  <c r="AA797" i="4"/>
  <c r="AC829" i="4"/>
  <c r="AA829" i="4"/>
  <c r="AE853" i="4"/>
  <c r="AD853" i="4"/>
  <c r="AP853" i="4"/>
  <c r="AV853" i="4"/>
  <c r="AE885" i="4"/>
  <c r="AD885" i="4"/>
  <c r="AC917" i="4"/>
  <c r="AA917" i="4"/>
  <c r="AF55" i="4"/>
  <c r="AG55" i="4"/>
  <c r="AF387" i="4"/>
  <c r="AK15" i="4"/>
  <c r="AI74" i="4"/>
  <c r="AI82" i="4"/>
  <c r="AI90" i="4"/>
  <c r="AI102" i="4"/>
  <c r="AH342" i="4"/>
  <c r="AJ218" i="4"/>
  <c r="AK338" i="4"/>
  <c r="AK354" i="4"/>
  <c r="AJ15" i="4"/>
  <c r="Z80" i="4"/>
  <c r="AP88" i="4"/>
  <c r="AV88" i="4"/>
  <c r="AN88" i="4"/>
  <c r="AT88" i="4"/>
  <c r="AL59" i="4"/>
  <c r="AR59" i="4"/>
  <c r="G59" i="4"/>
  <c r="AP59" i="4"/>
  <c r="AV59" i="4"/>
  <c r="AP136" i="4"/>
  <c r="AV136" i="4"/>
  <c r="AO192" i="4"/>
  <c r="AU192" i="4"/>
  <c r="AJ387" i="4"/>
  <c r="AG74" i="4"/>
  <c r="AG82" i="4"/>
  <c r="AH90" i="4"/>
  <c r="AN90" i="4"/>
  <c r="AT90" i="4"/>
  <c r="AF222" i="4"/>
  <c r="AF342" i="4"/>
  <c r="AL342" i="4"/>
  <c r="AR342" i="4"/>
  <c r="AF218" i="4"/>
  <c r="AI338" i="4"/>
  <c r="AQ128" i="4"/>
  <c r="AW128" i="4"/>
  <c r="AP128" i="4"/>
  <c r="AV128" i="4"/>
  <c r="AP144" i="4"/>
  <c r="AV144" i="4"/>
  <c r="AA232" i="4"/>
  <c r="Z387" i="4"/>
  <c r="AL387" i="4"/>
  <c r="AR387" i="4"/>
  <c r="AB15" i="4"/>
  <c r="AB82" i="4"/>
  <c r="AB102" i="4"/>
  <c r="AB342" i="4"/>
  <c r="AN342" i="4"/>
  <c r="AT342" i="4"/>
  <c r="AF124" i="4"/>
  <c r="AA124" i="4"/>
  <c r="AE164" i="4"/>
  <c r="AG164" i="4"/>
  <c r="AE196" i="4"/>
  <c r="AG196" i="4"/>
  <c r="Z228" i="4"/>
  <c r="AK228" i="4"/>
  <c r="AK256" i="4"/>
  <c r="AE272" i="4"/>
  <c r="AF272" i="4"/>
  <c r="AE288" i="4"/>
  <c r="AG288" i="4"/>
  <c r="Z304" i="4"/>
  <c r="AK304" i="4"/>
  <c r="Z320" i="4"/>
  <c r="AK320" i="4"/>
  <c r="AD352" i="4"/>
  <c r="AD218" i="4"/>
  <c r="AP218" i="4"/>
  <c r="AV218" i="4"/>
  <c r="Z17" i="4"/>
  <c r="AA17" i="4"/>
  <c r="AI17" i="4"/>
  <c r="F544" i="4"/>
  <c r="J544" i="4"/>
  <c r="G969" i="4"/>
  <c r="E949" i="4"/>
  <c r="I949" i="4"/>
  <c r="E965" i="4"/>
  <c r="I965" i="4"/>
  <c r="G482" i="4"/>
  <c r="AP510" i="4"/>
  <c r="AV510" i="4"/>
  <c r="Z115" i="4"/>
  <c r="AI115" i="4"/>
  <c r="AK450" i="4"/>
  <c r="AE450" i="4"/>
  <c r="AE961" i="4"/>
  <c r="AQ961" i="4"/>
  <c r="AW961" i="4"/>
  <c r="AH961" i="4"/>
  <c r="AB961" i="4"/>
  <c r="AC973" i="4"/>
  <c r="AK973" i="4"/>
  <c r="AB973" i="4"/>
  <c r="AA973" i="4"/>
  <c r="AJ961" i="4"/>
  <c r="AC961" i="4"/>
  <c r="Y927" i="4"/>
  <c r="AI927" i="4"/>
  <c r="AD713" i="4"/>
  <c r="AJ713" i="4"/>
  <c r="AK713" i="4"/>
  <c r="AJ745" i="4"/>
  <c r="AK745" i="4"/>
  <c r="Z729" i="4"/>
  <c r="AD729" i="4"/>
  <c r="AE729" i="4"/>
  <c r="AG729" i="4"/>
  <c r="AH729" i="4"/>
  <c r="AK729" i="4"/>
  <c r="AF729" i="4"/>
  <c r="AB729" i="4"/>
  <c r="AA729" i="4"/>
  <c r="AC729" i="4"/>
  <c r="AI729" i="4"/>
  <c r="AJ729" i="4"/>
  <c r="AB753" i="4"/>
  <c r="AA753" i="4"/>
  <c r="AC753" i="4"/>
  <c r="AI753" i="4"/>
  <c r="AJ753" i="4"/>
  <c r="Z753" i="4"/>
  <c r="AD753" i="4"/>
  <c r="AE753" i="4"/>
  <c r="AG753" i="4"/>
  <c r="AH753" i="4"/>
  <c r="AK753" i="4"/>
  <c r="AF753" i="4"/>
  <c r="AB721" i="4"/>
  <c r="AA721" i="4"/>
  <c r="AC721" i="4"/>
  <c r="AG721" i="4"/>
  <c r="AH721" i="4"/>
  <c r="AK721" i="4"/>
  <c r="AF721" i="4"/>
  <c r="Z721" i="4"/>
  <c r="AD721" i="4"/>
  <c r="AE721" i="4"/>
  <c r="AQ721" i="4"/>
  <c r="AW721" i="4"/>
  <c r="AI721" i="4"/>
  <c r="AJ721" i="4"/>
  <c r="Z657" i="4"/>
  <c r="AK657" i="4"/>
  <c r="AF657" i="4"/>
  <c r="AE657" i="4"/>
  <c r="AQ657" i="4"/>
  <c r="AW657" i="4"/>
  <c r="AJ657" i="4"/>
  <c r="Z601" i="4"/>
  <c r="AD601" i="4"/>
  <c r="AE601" i="4"/>
  <c r="AI601" i="4"/>
  <c r="AB601" i="4"/>
  <c r="AA601" i="4"/>
  <c r="AC601" i="4"/>
  <c r="AG601" i="4"/>
  <c r="AH601" i="4"/>
  <c r="AK601" i="4"/>
  <c r="AF601" i="4"/>
  <c r="AJ601" i="4"/>
  <c r="Z625" i="4"/>
  <c r="AK625" i="4"/>
  <c r="Z540" i="4"/>
  <c r="AD540" i="4"/>
  <c r="AE540" i="4"/>
  <c r="AI540" i="4"/>
  <c r="AB540" i="4"/>
  <c r="AA540" i="4"/>
  <c r="AC540" i="4"/>
  <c r="AG540" i="4"/>
  <c r="AH540" i="4"/>
  <c r="AK540" i="4"/>
  <c r="AF540" i="4"/>
  <c r="AJ540" i="4"/>
  <c r="Z593" i="4"/>
  <c r="AD593" i="4"/>
  <c r="AE593" i="4"/>
  <c r="AG593" i="4"/>
  <c r="AH593" i="4"/>
  <c r="AB593" i="4"/>
  <c r="AA593" i="4"/>
  <c r="AC593" i="4"/>
  <c r="AI593" i="4"/>
  <c r="AJ593" i="4"/>
  <c r="AK593" i="4"/>
  <c r="AF593" i="4"/>
  <c r="Z524" i="4"/>
  <c r="AD524" i="4"/>
  <c r="AE524" i="4"/>
  <c r="AG524" i="4"/>
  <c r="AH524" i="4"/>
  <c r="AB524" i="4"/>
  <c r="AA524" i="4"/>
  <c r="AC524" i="4"/>
  <c r="AI524" i="4"/>
  <c r="AJ524" i="4"/>
  <c r="AK524" i="4"/>
  <c r="AF524" i="4"/>
  <c r="Z534" i="4"/>
  <c r="AK534" i="4"/>
  <c r="AG542" i="4"/>
  <c r="AB542" i="4"/>
  <c r="AA542" i="4"/>
  <c r="AM542" i="4"/>
  <c r="AS542" i="4"/>
  <c r="AC542" i="4"/>
  <c r="AJ542" i="4"/>
  <c r="AF542" i="4"/>
  <c r="AK542" i="4"/>
  <c r="AH542" i="4"/>
  <c r="AI542" i="4"/>
  <c r="Z542" i="4"/>
  <c r="AL542" i="4"/>
  <c r="AR542" i="4"/>
  <c r="AD542" i="4"/>
  <c r="AP542" i="4"/>
  <c r="AV542" i="4"/>
  <c r="AE542" i="4"/>
  <c r="AG485" i="4"/>
  <c r="Y493" i="4"/>
  <c r="AB493" i="4"/>
  <c r="AJ386" i="4"/>
  <c r="AI386" i="4"/>
  <c r="AO386" i="4"/>
  <c r="AU386" i="4"/>
  <c r="AK386" i="4"/>
  <c r="AQ386" i="4"/>
  <c r="AW386" i="4"/>
  <c r="AD386" i="4"/>
  <c r="Z386" i="4"/>
  <c r="AL386" i="4"/>
  <c r="AR386" i="4"/>
  <c r="AB358" i="4"/>
  <c r="Z358" i="4"/>
  <c r="AB370" i="4"/>
  <c r="Z370" i="4"/>
  <c r="AI387" i="4"/>
  <c r="AK387" i="4"/>
  <c r="G462" i="4"/>
  <c r="AC450" i="4"/>
  <c r="Z450" i="4"/>
  <c r="AA450" i="4"/>
  <c r="AM450" i="4"/>
  <c r="AS450" i="4"/>
  <c r="AC256" i="4"/>
  <c r="AH256" i="4"/>
  <c r="AB272" i="4"/>
  <c r="AD272" i="4"/>
  <c r="AH931" i="4"/>
  <c r="AD931" i="4"/>
  <c r="AC931" i="4"/>
  <c r="Z931" i="4"/>
  <c r="AA931" i="4"/>
  <c r="AH967" i="4"/>
  <c r="AB967" i="4"/>
  <c r="AE967" i="4"/>
  <c r="AD967" i="4"/>
  <c r="AC967" i="4"/>
  <c r="AH669" i="4"/>
  <c r="AA669" i="4"/>
  <c r="Z669" i="4"/>
  <c r="AE669" i="4"/>
  <c r="AB669" i="4"/>
  <c r="AN669" i="4"/>
  <c r="AT669" i="4"/>
  <c r="AC669" i="4"/>
  <c r="AH725" i="4"/>
  <c r="AD725" i="4"/>
  <c r="AA725" i="4"/>
  <c r="Z725" i="4"/>
  <c r="AE725" i="4"/>
  <c r="AH789" i="4"/>
  <c r="AD789" i="4"/>
  <c r="AA789" i="4"/>
  <c r="Z789" i="4"/>
  <c r="AE789" i="4"/>
  <c r="AH861" i="4"/>
  <c r="AD861" i="4"/>
  <c r="AA861" i="4"/>
  <c r="Z861" i="4"/>
  <c r="AE861" i="4"/>
  <c r="AA681" i="4"/>
  <c r="AI681" i="4"/>
  <c r="Z681" i="4"/>
  <c r="AE681" i="4"/>
  <c r="AH681" i="4"/>
  <c r="AB681" i="4"/>
  <c r="AC681" i="4"/>
  <c r="AG526" i="4"/>
  <c r="AC526" i="4"/>
  <c r="AF526" i="4"/>
  <c r="AH526" i="4"/>
  <c r="AI526" i="4"/>
  <c r="Z526" i="4"/>
  <c r="AK526" i="4"/>
  <c r="AB526" i="4"/>
  <c r="AN526" i="4"/>
  <c r="AT526" i="4"/>
  <c r="AA526" i="4"/>
  <c r="AM526" i="4"/>
  <c r="AS526" i="4"/>
  <c r="AB534" i="4"/>
  <c r="AC534" i="4"/>
  <c r="AG534" i="4"/>
  <c r="AD534" i="4"/>
  <c r="AI534" i="4"/>
  <c r="AA534" i="4"/>
  <c r="AH534" i="4"/>
  <c r="AF985" i="4"/>
  <c r="Z985" i="4"/>
  <c r="AK985" i="4"/>
  <c r="AG985" i="4"/>
  <c r="AB985" i="4"/>
  <c r="AA985" i="4"/>
  <c r="AJ985" i="4"/>
  <c r="AI985" i="4"/>
  <c r="AD985" i="4"/>
  <c r="AE985" i="4"/>
  <c r="AA713" i="4"/>
  <c r="AI713" i="4"/>
  <c r="Z713" i="4"/>
  <c r="AE713" i="4"/>
  <c r="AH713" i="4"/>
  <c r="AB713" i="4"/>
  <c r="AC713" i="4"/>
  <c r="AB625" i="4"/>
  <c r="AC625" i="4"/>
  <c r="AG625" i="4"/>
  <c r="AD625" i="4"/>
  <c r="AI625" i="4"/>
  <c r="AA625" i="4"/>
  <c r="AH625" i="4"/>
  <c r="AA745" i="4"/>
  <c r="AI745" i="4"/>
  <c r="Z745" i="4"/>
  <c r="AE745" i="4"/>
  <c r="AQ745" i="4"/>
  <c r="AW745" i="4"/>
  <c r="AH745" i="4"/>
  <c r="AB745" i="4"/>
  <c r="AC745" i="4"/>
  <c r="AG681" i="4"/>
  <c r="AG745" i="4"/>
  <c r="AC985" i="4"/>
  <c r="AB931" i="4"/>
  <c r="AD681" i="4"/>
  <c r="AI328" i="4"/>
  <c r="AF534" i="4"/>
  <c r="AF625" i="4"/>
  <c r="AD526" i="4"/>
  <c r="AC725" i="4"/>
  <c r="AC789" i="4"/>
  <c r="AC861" i="4"/>
  <c r="AD47" i="4"/>
  <c r="AH47" i="4"/>
  <c r="AA395" i="4"/>
  <c r="AH395" i="4"/>
  <c r="AE78" i="4"/>
  <c r="AQ78" i="4"/>
  <c r="AW78" i="4"/>
  <c r="AG78" i="4"/>
  <c r="AE94" i="4"/>
  <c r="AQ94" i="4"/>
  <c r="AW94" i="4"/>
  <c r="AD94" i="4"/>
  <c r="AG94" i="4"/>
  <c r="AD230" i="4"/>
  <c r="AJ230" i="4"/>
  <c r="AF230" i="4"/>
  <c r="AH212" i="4"/>
  <c r="Z212" i="4"/>
  <c r="AI264" i="4"/>
  <c r="AF264" i="4"/>
  <c r="AJ296" i="4"/>
  <c r="Z296" i="4"/>
  <c r="AE210" i="4"/>
  <c r="AA210" i="4"/>
  <c r="AG210" i="4"/>
  <c r="AJ210" i="4"/>
  <c r="AD346" i="4"/>
  <c r="AJ346" i="4"/>
  <c r="AA346" i="4"/>
  <c r="AG346" i="4"/>
  <c r="AA958" i="4"/>
  <c r="AD958" i="4"/>
  <c r="AC958" i="4"/>
  <c r="AA553" i="4"/>
  <c r="AD553" i="4"/>
  <c r="AC553" i="4"/>
  <c r="Z553" i="4"/>
  <c r="AA988" i="4"/>
  <c r="AD988" i="4"/>
  <c r="AC988" i="4"/>
  <c r="Z988" i="4"/>
  <c r="AE382" i="4"/>
  <c r="AI382" i="4"/>
  <c r="AO382" i="4"/>
  <c r="AU382" i="4"/>
  <c r="AK382" i="4"/>
  <c r="Z382" i="4"/>
  <c r="AF382" i="4"/>
  <c r="AH382" i="4"/>
  <c r="AD993" i="4"/>
  <c r="AA993" i="4"/>
  <c r="AD677" i="4"/>
  <c r="AJ677" i="4"/>
  <c r="AF677" i="4"/>
  <c r="Z677" i="4"/>
  <c r="AD749" i="4"/>
  <c r="AE749" i="4"/>
  <c r="AJ749" i="4"/>
  <c r="AF749" i="4"/>
  <c r="AL749" i="4"/>
  <c r="AR749" i="4"/>
  <c r="AD813" i="4"/>
  <c r="Z813" i="4"/>
  <c r="AJ813" i="4"/>
  <c r="AE813" i="4"/>
  <c r="AF813" i="4"/>
  <c r="AD869" i="4"/>
  <c r="AJ869" i="4"/>
  <c r="Z869" i="4"/>
  <c r="AF869" i="4"/>
  <c r="AE869" i="4"/>
  <c r="Z146" i="4"/>
  <c r="AH146" i="4"/>
  <c r="AB657" i="4"/>
  <c r="AC657" i="4"/>
  <c r="AG657" i="4"/>
  <c r="AD657" i="4"/>
  <c r="AI657" i="4"/>
  <c r="AA657" i="4"/>
  <c r="AH657" i="4"/>
  <c r="AJ534" i="4"/>
  <c r="AJ625" i="4"/>
  <c r="AF681" i="4"/>
  <c r="AF713" i="4"/>
  <c r="AF745" i="4"/>
  <c r="AG713" i="4"/>
  <c r="AE526" i="4"/>
  <c r="AA967" i="4"/>
  <c r="AB725" i="4"/>
  <c r="AB789" i="4"/>
  <c r="AB861" i="4"/>
  <c r="AE534" i="4"/>
  <c r="AQ534" i="4"/>
  <c r="AW534" i="4"/>
  <c r="AE625" i="4"/>
  <c r="AD745" i="4"/>
  <c r="AP745" i="4"/>
  <c r="AV745" i="4"/>
  <c r="AH985" i="4"/>
  <c r="AJ75" i="4"/>
  <c r="AP75" i="4"/>
  <c r="AV75" i="4"/>
  <c r="AC75" i="4"/>
  <c r="Z75" i="4"/>
  <c r="D929" i="4"/>
  <c r="H929" i="4"/>
  <c r="F929" i="4"/>
  <c r="J929" i="4"/>
  <c r="G929" i="4"/>
  <c r="F369" i="4"/>
  <c r="J369" i="4"/>
  <c r="E369" i="4"/>
  <c r="I369" i="4"/>
  <c r="G369" i="4"/>
  <c r="AM192" i="4"/>
  <c r="AS192" i="4"/>
  <c r="AI546" i="4"/>
  <c r="AM173" i="4"/>
  <c r="AS173" i="4"/>
  <c r="AA546" i="4"/>
  <c r="AO83" i="4"/>
  <c r="AU83" i="4"/>
  <c r="AN176" i="4"/>
  <c r="AT176" i="4"/>
  <c r="AJ526" i="4"/>
  <c r="AM418" i="4"/>
  <c r="AS418" i="4"/>
  <c r="AG639" i="4"/>
  <c r="AI707" i="4"/>
  <c r="AG899" i="4"/>
  <c r="AC146" i="4"/>
  <c r="AD450" i="4"/>
  <c r="AD546" i="4"/>
  <c r="AL252" i="4"/>
  <c r="AR252" i="4"/>
  <c r="AL260" i="4"/>
  <c r="AR260" i="4"/>
  <c r="AL268" i="4"/>
  <c r="AR268" i="4"/>
  <c r="AL276" i="4"/>
  <c r="AR276" i="4"/>
  <c r="AL284" i="4"/>
  <c r="AR284" i="4"/>
  <c r="AL292" i="4"/>
  <c r="AR292" i="4"/>
  <c r="G292" i="4"/>
  <c r="AL300" i="4"/>
  <c r="AR300" i="4"/>
  <c r="G300" i="4"/>
  <c r="AL308" i="4"/>
  <c r="AR308" i="4"/>
  <c r="AL316" i="4"/>
  <c r="AR316" i="4"/>
  <c r="AL324" i="4"/>
  <c r="AR324" i="4"/>
  <c r="AL332" i="4"/>
  <c r="AR332" i="4"/>
  <c r="AH91" i="4"/>
  <c r="AJ146" i="4"/>
  <c r="AD146" i="4"/>
  <c r="AB546" i="4"/>
  <c r="Z546" i="4"/>
  <c r="AI573" i="4"/>
  <c r="AK146" i="4"/>
  <c r="AF546" i="4"/>
  <c r="AE546" i="4"/>
  <c r="AQ546" i="4"/>
  <c r="AW546" i="4"/>
  <c r="AC546" i="4"/>
  <c r="AC506" i="4"/>
  <c r="AB234" i="4"/>
  <c r="AC234" i="4"/>
  <c r="Z242" i="4"/>
  <c r="AO173" i="4"/>
  <c r="AU173" i="4"/>
  <c r="Z961" i="4"/>
  <c r="AI961" i="4"/>
  <c r="AF961" i="4"/>
  <c r="AD961" i="4"/>
  <c r="AA961" i="4"/>
  <c r="AG961" i="4"/>
  <c r="AH450" i="4"/>
  <c r="AJ450" i="4"/>
  <c r="AI450" i="4"/>
  <c r="AJ546" i="4"/>
  <c r="AG546" i="4"/>
  <c r="AH546" i="4"/>
  <c r="AA146" i="4"/>
  <c r="AG146" i="4"/>
  <c r="AI146" i="4"/>
  <c r="AB146" i="4"/>
  <c r="AE146" i="4"/>
  <c r="AF146" i="4"/>
  <c r="AK115" i="4"/>
  <c r="AA115" i="4"/>
  <c r="AB115" i="4"/>
  <c r="AN115" i="4"/>
  <c r="AT115" i="4"/>
  <c r="AJ115" i="4"/>
  <c r="AG115" i="4"/>
  <c r="AE115" i="4"/>
  <c r="AF115" i="4"/>
  <c r="D438" i="4"/>
  <c r="H438" i="4"/>
  <c r="F438" i="4"/>
  <c r="J438" i="4"/>
  <c r="G933" i="4"/>
  <c r="E933" i="4"/>
  <c r="I933" i="4"/>
  <c r="F153" i="4"/>
  <c r="J153" i="4"/>
  <c r="M154" i="2"/>
  <c r="E153" i="4"/>
  <c r="I153" i="4"/>
  <c r="L154" i="2"/>
  <c r="G245" i="4"/>
  <c r="F245" i="4"/>
  <c r="J245" i="4"/>
  <c r="F552" i="4"/>
  <c r="J552" i="4"/>
  <c r="D552" i="4"/>
  <c r="H552" i="4"/>
  <c r="AF973" i="4"/>
  <c r="AI973" i="4"/>
  <c r="AJ973" i="4"/>
  <c r="AH973" i="4"/>
  <c r="AE973" i="4"/>
  <c r="AD973" i="4"/>
  <c r="Z973" i="4"/>
  <c r="AQ65" i="4"/>
  <c r="AW65" i="4"/>
  <c r="AE75" i="4"/>
  <c r="AA75" i="4"/>
  <c r="AB75" i="4"/>
  <c r="AQ83" i="4"/>
  <c r="AW83" i="4"/>
  <c r="AN83" i="4"/>
  <c r="AT83" i="4"/>
  <c r="AQ99" i="4"/>
  <c r="AW99" i="4"/>
  <c r="AN99" i="4"/>
  <c r="AT99" i="4"/>
  <c r="AE107" i="4"/>
  <c r="AC107" i="4"/>
  <c r="AB107" i="4"/>
  <c r="AO151" i="4"/>
  <c r="AU151" i="4"/>
  <c r="AL151" i="4"/>
  <c r="AR151" i="4"/>
  <c r="F151" i="4"/>
  <c r="J151" i="4"/>
  <c r="M152" i="2"/>
  <c r="AE939" i="4"/>
  <c r="AE959" i="4"/>
  <c r="AC959" i="4"/>
  <c r="AD959" i="4"/>
  <c r="AA653" i="4"/>
  <c r="AD653" i="4"/>
  <c r="AC685" i="4"/>
  <c r="AA685" i="4"/>
  <c r="AD685" i="4"/>
  <c r="Z685" i="4"/>
  <c r="AA709" i="4"/>
  <c r="AD709" i="4"/>
  <c r="Z709" i="4"/>
  <c r="AC741" i="4"/>
  <c r="AA741" i="4"/>
  <c r="AD741" i="4"/>
  <c r="Z741" i="4"/>
  <c r="AE773" i="4"/>
  <c r="AC805" i="4"/>
  <c r="AA805" i="4"/>
  <c r="AD805" i="4"/>
  <c r="Z805" i="4"/>
  <c r="AE837" i="4"/>
  <c r="AC877" i="4"/>
  <c r="AE877" i="4"/>
  <c r="AB877" i="4"/>
  <c r="AE909" i="4"/>
  <c r="AM72" i="4"/>
  <c r="AS72" i="4"/>
  <c r="AQ72" i="4"/>
  <c r="AW72" i="4"/>
  <c r="AO72" i="4"/>
  <c r="AU72" i="4"/>
  <c r="AL88" i="4"/>
  <c r="AR88" i="4"/>
  <c r="D88" i="4"/>
  <c r="H88" i="4"/>
  <c r="K89" i="2"/>
  <c r="AM59" i="4"/>
  <c r="AS59" i="4"/>
  <c r="AQ120" i="4"/>
  <c r="AW120" i="4"/>
  <c r="AN120" i="4"/>
  <c r="AT120" i="4"/>
  <c r="AN128" i="4"/>
  <c r="AT128" i="4"/>
  <c r="AN144" i="4"/>
  <c r="AT144" i="4"/>
  <c r="X298" i="4"/>
  <c r="Y298" i="4"/>
  <c r="AF232" i="4"/>
  <c r="AJ232" i="4"/>
  <c r="AP232" i="4"/>
  <c r="AV232" i="4"/>
  <c r="AK232" i="4"/>
  <c r="AE232" i="4"/>
  <c r="Z55" i="4"/>
  <c r="AC55" i="4"/>
  <c r="AB55" i="4"/>
  <c r="AK55" i="4"/>
  <c r="AJ55" i="4"/>
  <c r="AB387" i="4"/>
  <c r="AE387" i="4"/>
  <c r="AC387" i="4"/>
  <c r="AH387" i="4"/>
  <c r="AC15" i="4"/>
  <c r="AD15" i="4"/>
  <c r="AE15" i="4"/>
  <c r="AF15" i="4"/>
  <c r="AA74" i="4"/>
  <c r="Z74" i="4"/>
  <c r="AL74" i="4"/>
  <c r="AR74" i="4"/>
  <c r="AC74" i="4"/>
  <c r="AH74" i="4"/>
  <c r="AA82" i="4"/>
  <c r="Z82" i="4"/>
  <c r="AC82" i="4"/>
  <c r="AH82" i="4"/>
  <c r="AA90" i="4"/>
  <c r="Z90" i="4"/>
  <c r="AC90" i="4"/>
  <c r="AF90" i="4"/>
  <c r="AG90" i="4"/>
  <c r="AE102" i="4"/>
  <c r="AD102" i="4"/>
  <c r="AC102" i="4"/>
  <c r="AF102" i="4"/>
  <c r="AG102" i="4"/>
  <c r="AD222" i="4"/>
  <c r="AB222" i="4"/>
  <c r="AE222" i="4"/>
  <c r="AI222" i="4"/>
  <c r="AK222" i="4"/>
  <c r="AJ222" i="4"/>
  <c r="AD342" i="4"/>
  <c r="AE342" i="4"/>
  <c r="AA342" i="4"/>
  <c r="AI342" i="4"/>
  <c r="AK342" i="4"/>
  <c r="AJ342" i="4"/>
  <c r="Z124" i="4"/>
  <c r="AC124" i="4"/>
  <c r="AG124" i="4"/>
  <c r="AB124" i="4"/>
  <c r="AK124" i="4"/>
  <c r="AQ124" i="4"/>
  <c r="AW124" i="4"/>
  <c r="AI124" i="4"/>
  <c r="AJ164" i="4"/>
  <c r="AH164" i="4"/>
  <c r="AK164" i="4"/>
  <c r="AA164" i="4"/>
  <c r="Z164" i="4"/>
  <c r="AL164" i="4"/>
  <c r="AR164" i="4"/>
  <c r="AC164" i="4"/>
  <c r="AJ196" i="4"/>
  <c r="AH196" i="4"/>
  <c r="AK196" i="4"/>
  <c r="AA196" i="4"/>
  <c r="Z196" i="4"/>
  <c r="AC196" i="4"/>
  <c r="AF228" i="4"/>
  <c r="AI228" i="4"/>
  <c r="AG228" i="4"/>
  <c r="AB228" i="4"/>
  <c r="AE228" i="4"/>
  <c r="AD228" i="4"/>
  <c r="AF256" i="4"/>
  <c r="AI256" i="4"/>
  <c r="AG256" i="4"/>
  <c r="AM256" i="4"/>
  <c r="AS256" i="4"/>
  <c r="AB256" i="4"/>
  <c r="AE256" i="4"/>
  <c r="AD256" i="4"/>
  <c r="AP256" i="4"/>
  <c r="AV256" i="4"/>
  <c r="AJ272" i="4"/>
  <c r="AH272" i="4"/>
  <c r="AK272" i="4"/>
  <c r="AA272" i="4"/>
  <c r="Z272" i="4"/>
  <c r="AC272" i="4"/>
  <c r="AO272" i="4"/>
  <c r="AU272" i="4"/>
  <c r="AJ288" i="4"/>
  <c r="AH288" i="4"/>
  <c r="AK288" i="4"/>
  <c r="AA288" i="4"/>
  <c r="Z288" i="4"/>
  <c r="AL288" i="4"/>
  <c r="AR288" i="4"/>
  <c r="AC288" i="4"/>
  <c r="AF304" i="4"/>
  <c r="AI304" i="4"/>
  <c r="AG304" i="4"/>
  <c r="AB304" i="4"/>
  <c r="AE304" i="4"/>
  <c r="AD304" i="4"/>
  <c r="AP304" i="4"/>
  <c r="AV304" i="4"/>
  <c r="AF320" i="4"/>
  <c r="AI320" i="4"/>
  <c r="AG320" i="4"/>
  <c r="AB320" i="4"/>
  <c r="AE320" i="4"/>
  <c r="AD320" i="4"/>
  <c r="AI336" i="4"/>
  <c r="AA336" i="4"/>
  <c r="Z336" i="4"/>
  <c r="AC336" i="4"/>
  <c r="AI352" i="4"/>
  <c r="AB352" i="4"/>
  <c r="AE352" i="4"/>
  <c r="AQ352" i="4"/>
  <c r="AW352" i="4"/>
  <c r="Z352" i="4"/>
  <c r="AC352" i="4"/>
  <c r="AO352" i="4"/>
  <c r="AU352" i="4"/>
  <c r="AA218" i="4"/>
  <c r="Z218" i="4"/>
  <c r="AC218" i="4"/>
  <c r="AI218" i="4"/>
  <c r="AH218" i="4"/>
  <c r="AA338" i="4"/>
  <c r="Z338" i="4"/>
  <c r="AC338" i="4"/>
  <c r="AG338" i="4"/>
  <c r="AF338" i="4"/>
  <c r="AH338" i="4"/>
  <c r="AA354" i="4"/>
  <c r="AE354" i="4"/>
  <c r="AG354" i="4"/>
  <c r="AF354" i="4"/>
  <c r="AH354" i="4"/>
  <c r="E552" i="4"/>
  <c r="I552" i="4"/>
  <c r="E245" i="4"/>
  <c r="I245" i="4"/>
  <c r="F933" i="4"/>
  <c r="J933" i="4"/>
  <c r="G153" i="4"/>
  <c r="AG973" i="4"/>
  <c r="AL72" i="4"/>
  <c r="AR72" i="4"/>
  <c r="D72" i="4"/>
  <c r="H72" i="4"/>
  <c r="K73" i="2"/>
  <c r="AN59" i="4"/>
  <c r="AT59" i="4"/>
  <c r="AL120" i="4"/>
  <c r="AR120" i="4"/>
  <c r="F120" i="4"/>
  <c r="J120" i="4"/>
  <c r="M121" i="2"/>
  <c r="AO160" i="4"/>
  <c r="AU160" i="4"/>
  <c r="AL160" i="4"/>
  <c r="AR160" i="4"/>
  <c r="AL176" i="4"/>
  <c r="AR176" i="4"/>
  <c r="F176" i="4"/>
  <c r="J176" i="4"/>
  <c r="M177" i="2"/>
  <c r="AL18" i="4"/>
  <c r="AR18" i="4"/>
  <c r="D18" i="4"/>
  <c r="H18" i="4"/>
  <c r="K19" i="2"/>
  <c r="AO51" i="4"/>
  <c r="AU51" i="4"/>
  <c r="AM51" i="4"/>
  <c r="AS51" i="4"/>
  <c r="AO28" i="4"/>
  <c r="AU28" i="4"/>
  <c r="AQ112" i="4"/>
  <c r="AW112" i="4"/>
  <c r="AN112" i="4"/>
  <c r="AT112" i="4"/>
  <c r="AP112" i="4"/>
  <c r="AV112" i="4"/>
  <c r="AQ144" i="4"/>
  <c r="AW144" i="4"/>
  <c r="AM144" i="4"/>
  <c r="AS144" i="4"/>
  <c r="AL168" i="4"/>
  <c r="AR168" i="4"/>
  <c r="F168" i="4"/>
  <c r="J168" i="4"/>
  <c r="M169" i="2"/>
  <c r="AL184" i="4"/>
  <c r="AR184" i="4"/>
  <c r="D184" i="4"/>
  <c r="H184" i="4"/>
  <c r="K185" i="2"/>
  <c r="AN501" i="4"/>
  <c r="AT501" i="4"/>
  <c r="AO510" i="4"/>
  <c r="AU510" i="4"/>
  <c r="AP63" i="4"/>
  <c r="AV63" i="4"/>
  <c r="AD234" i="4"/>
  <c r="AE234" i="4"/>
  <c r="AD242" i="4"/>
  <c r="AE242" i="4"/>
  <c r="AB232" i="4"/>
  <c r="AC232" i="4"/>
  <c r="Z232" i="4"/>
  <c r="AG232" i="4"/>
  <c r="AI232" i="4"/>
  <c r="D245" i="4"/>
  <c r="H245" i="4"/>
  <c r="AL216" i="4"/>
  <c r="AR216" i="4"/>
  <c r="D216" i="4"/>
  <c r="H216" i="4"/>
  <c r="AO176" i="4"/>
  <c r="AU176" i="4"/>
  <c r="E149" i="4"/>
  <c r="I149" i="4"/>
  <c r="L150" i="2"/>
  <c r="AP176" i="4"/>
  <c r="AV176" i="4"/>
  <c r="AN168" i="4"/>
  <c r="AT168" i="4"/>
  <c r="D149" i="4"/>
  <c r="H149" i="4"/>
  <c r="K150" i="2"/>
  <c r="Y250" i="4"/>
  <c r="AF250" i="4"/>
  <c r="Y314" i="4"/>
  <c r="AD314" i="4"/>
  <c r="AF70" i="4"/>
  <c r="AF86" i="4"/>
  <c r="AG214" i="4"/>
  <c r="AG350" i="4"/>
  <c r="AF226" i="4"/>
  <c r="AC507" i="4"/>
  <c r="E109" i="4"/>
  <c r="I109" i="4"/>
  <c r="L110" i="2"/>
  <c r="AF485" i="4"/>
  <c r="AH507" i="4"/>
  <c r="AO144" i="4"/>
  <c r="AU144" i="4"/>
  <c r="AA507" i="4"/>
  <c r="AB312" i="4"/>
  <c r="D109" i="4"/>
  <c r="H109" i="4"/>
  <c r="K110" i="2"/>
  <c r="AQ160" i="4"/>
  <c r="AW160" i="4"/>
  <c r="AF344" i="4"/>
  <c r="AG248" i="4"/>
  <c r="E520" i="4"/>
  <c r="I520" i="4"/>
  <c r="AJ485" i="4"/>
  <c r="AC485" i="4"/>
  <c r="AL34" i="4"/>
  <c r="AR34" i="4"/>
  <c r="E34" i="4"/>
  <c r="I34" i="4"/>
  <c r="L35" i="2"/>
  <c r="AE70" i="4"/>
  <c r="AL30" i="4"/>
  <c r="AR30" i="4"/>
  <c r="F30" i="4"/>
  <c r="J30" i="4"/>
  <c r="M31" i="2"/>
  <c r="AL38" i="4"/>
  <c r="AR38" i="4"/>
  <c r="G38" i="4"/>
  <c r="AP34" i="4"/>
  <c r="AV34" i="4"/>
  <c r="AQ22" i="4"/>
  <c r="AW22" i="4"/>
  <c r="AQ26" i="4"/>
  <c r="AW26" i="4"/>
  <c r="AG75" i="4"/>
  <c r="AM18" i="4"/>
  <c r="AS18" i="4"/>
  <c r="AP28" i="4"/>
  <c r="AV28" i="4"/>
  <c r="AM28" i="4"/>
  <c r="AS28" i="4"/>
  <c r="AM22" i="4"/>
  <c r="AS22" i="4"/>
  <c r="AM26" i="4"/>
  <c r="AS26" i="4"/>
  <c r="AP208" i="4"/>
  <c r="AV208" i="4"/>
  <c r="AP224" i="4"/>
  <c r="AV224" i="4"/>
  <c r="AP38" i="4"/>
  <c r="AV38" i="4"/>
  <c r="AP30" i="4"/>
  <c r="AV30" i="4"/>
  <c r="AP252" i="4"/>
  <c r="AV252" i="4"/>
  <c r="AP260" i="4"/>
  <c r="AV260" i="4"/>
  <c r="AP268" i="4"/>
  <c r="AV268" i="4"/>
  <c r="AP276" i="4"/>
  <c r="AV276" i="4"/>
  <c r="AP284" i="4"/>
  <c r="AV284" i="4"/>
  <c r="AP292" i="4"/>
  <c r="AV292" i="4"/>
  <c r="AP300" i="4"/>
  <c r="AV300" i="4"/>
  <c r="AP308" i="4"/>
  <c r="AV308" i="4"/>
  <c r="AP316" i="4"/>
  <c r="AV316" i="4"/>
  <c r="AP324" i="4"/>
  <c r="AV324" i="4"/>
  <c r="AP332" i="4"/>
  <c r="AV332" i="4"/>
  <c r="AP216" i="4"/>
  <c r="AV216" i="4"/>
  <c r="AP5" i="4"/>
  <c r="AV5" i="4"/>
  <c r="I7" i="3"/>
  <c r="F7" i="3"/>
  <c r="AH979" i="4"/>
  <c r="AI639" i="4"/>
  <c r="AI835" i="4"/>
  <c r="AI899" i="4"/>
  <c r="AE645" i="4"/>
  <c r="AE717" i="4"/>
  <c r="AE781" i="4"/>
  <c r="AE845" i="4"/>
  <c r="AE901" i="4"/>
  <c r="AG47" i="4"/>
  <c r="AF507" i="4"/>
  <c r="AL507" i="4"/>
  <c r="AR507" i="4"/>
  <c r="AG395" i="4"/>
  <c r="AK70" i="4"/>
  <c r="AJ78" i="4"/>
  <c r="AK86" i="4"/>
  <c r="AJ94" i="4"/>
  <c r="AJ214" i="4"/>
  <c r="AP214" i="4"/>
  <c r="AV214" i="4"/>
  <c r="AK230" i="4"/>
  <c r="AJ350" i="4"/>
  <c r="AH344" i="4"/>
  <c r="AK210" i="4"/>
  <c r="AJ226" i="4"/>
  <c r="AK346" i="4"/>
  <c r="AO120" i="4"/>
  <c r="AU120" i="4"/>
  <c r="AM120" i="4"/>
  <c r="AS120" i="4"/>
  <c r="AQ192" i="4"/>
  <c r="AW192" i="4"/>
  <c r="AP192" i="4"/>
  <c r="AV192" i="4"/>
  <c r="AG70" i="4"/>
  <c r="AF78" i="4"/>
  <c r="AG86" i="4"/>
  <c r="AF94" i="4"/>
  <c r="AF214" i="4"/>
  <c r="AG230" i="4"/>
  <c r="AF350" i="4"/>
  <c r="AG344" i="4"/>
  <c r="AF210" i="4"/>
  <c r="AG226" i="4"/>
  <c r="AM226" i="4"/>
  <c r="AS226" i="4"/>
  <c r="AF346" i="4"/>
  <c r="AO18" i="4"/>
  <c r="AU18" i="4"/>
  <c r="AQ18" i="4"/>
  <c r="AW18" i="4"/>
  <c r="AP51" i="4"/>
  <c r="AV51" i="4"/>
  <c r="AQ28" i="4"/>
  <c r="AW28" i="4"/>
  <c r="AO112" i="4"/>
  <c r="AU112" i="4"/>
  <c r="AP168" i="4"/>
  <c r="AV168" i="4"/>
  <c r="AQ184" i="4"/>
  <c r="AW184" i="4"/>
  <c r="AM200" i="4"/>
  <c r="AS200" i="4"/>
  <c r="AQ200" i="4"/>
  <c r="AW200" i="4"/>
  <c r="AP200" i="4"/>
  <c r="AV200" i="4"/>
  <c r="AB47" i="4"/>
  <c r="Z395" i="4"/>
  <c r="AL395" i="4"/>
  <c r="AR395" i="4"/>
  <c r="AC86" i="4"/>
  <c r="AA214" i="4"/>
  <c r="AH140" i="4"/>
  <c r="AN140" i="4"/>
  <c r="AT140" i="4"/>
  <c r="AK180" i="4"/>
  <c r="AJ212" i="4"/>
  <c r="AE264" i="4"/>
  <c r="AG280" i="4"/>
  <c r="AH296" i="4"/>
  <c r="AC328" i="4"/>
  <c r="AB344" i="4"/>
  <c r="AN344" i="4"/>
  <c r="AT344" i="4"/>
  <c r="Z226" i="4"/>
  <c r="AL501" i="4"/>
  <c r="AR501" i="4"/>
  <c r="E501" i="4"/>
  <c r="I501" i="4"/>
  <c r="D544" i="4"/>
  <c r="H544" i="4"/>
  <c r="F482" i="4"/>
  <c r="J482" i="4"/>
  <c r="AI485" i="4"/>
  <c r="AG107" i="4"/>
  <c r="AI693" i="4"/>
  <c r="AH485" i="4"/>
  <c r="AI75" i="4"/>
  <c r="AA485" i="4"/>
  <c r="AF107" i="4"/>
  <c r="AI979" i="4"/>
  <c r="AH639" i="4"/>
  <c r="AF811" i="4"/>
  <c r="AH899" i="4"/>
  <c r="AG947" i="4"/>
  <c r="AM947" i="4"/>
  <c r="AS947" i="4"/>
  <c r="AH707" i="4"/>
  <c r="AH835" i="4"/>
  <c r="AQ5" i="4"/>
  <c r="AW5" i="4"/>
  <c r="AL144" i="4"/>
  <c r="AR144" i="4"/>
  <c r="G144" i="4"/>
  <c r="AN200" i="4"/>
  <c r="AT200" i="4"/>
  <c r="AC70" i="4"/>
  <c r="AD78" i="4"/>
  <c r="AE86" i="4"/>
  <c r="Z214" i="4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G438" i="4"/>
  <c r="E438" i="4"/>
  <c r="I438" i="4"/>
  <c r="D39" i="4"/>
  <c r="H39" i="4"/>
  <c r="K40" i="2"/>
  <c r="AK19" i="4"/>
  <c r="AG91" i="4"/>
  <c r="AC354" i="4"/>
  <c r="Z354" i="4"/>
  <c r="AK336" i="4"/>
  <c r="AQ336" i="4"/>
  <c r="AW336" i="4"/>
  <c r="AI19" i="4"/>
  <c r="AK91" i="4"/>
  <c r="AH19" i="4"/>
  <c r="AF19" i="4"/>
  <c r="AL19" i="4"/>
  <c r="AR19" i="4"/>
  <c r="AF91" i="4"/>
  <c r="AJ91" i="4"/>
  <c r="AP91" i="4"/>
  <c r="AV91" i="4"/>
  <c r="AL220" i="4"/>
  <c r="AR220" i="4"/>
  <c r="D220" i="4"/>
  <c r="H220" i="4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/>
  <c r="AU248" i="4"/>
  <c r="AB248" i="4"/>
  <c r="AC264" i="4"/>
  <c r="AB264" i="4"/>
  <c r="AC280" i="4"/>
  <c r="AO280" i="4"/>
  <c r="AU280" i="4"/>
  <c r="AB280" i="4"/>
  <c r="AD296" i="4"/>
  <c r="AK296" i="4"/>
  <c r="AE312" i="4"/>
  <c r="AG312" i="4"/>
  <c r="AE328" i="4"/>
  <c r="AG328" i="4"/>
  <c r="AC226" i="4"/>
  <c r="AN12" i="4"/>
  <c r="AT12" i="4"/>
  <c r="AK75" i="4"/>
  <c r="AI107" i="4"/>
  <c r="AK80" i="4"/>
  <c r="AH75" i="4"/>
  <c r="AH107" i="4"/>
  <c r="AF75" i="4"/>
  <c r="AK107" i="4"/>
  <c r="AG19" i="4"/>
  <c r="Y415" i="4"/>
  <c r="AE415" i="4"/>
  <c r="AG979" i="4"/>
  <c r="AG707" i="4"/>
  <c r="AG835" i="4"/>
  <c r="AF979" i="4"/>
  <c r="AF639" i="4"/>
  <c r="AF707" i="4"/>
  <c r="AN5" i="4"/>
  <c r="AT5" i="4"/>
  <c r="AO5" i="4"/>
  <c r="AU5" i="4"/>
  <c r="AI805" i="4"/>
  <c r="AJ80" i="4"/>
  <c r="AP80" i="4"/>
  <c r="AV80" i="4"/>
  <c r="Z47" i="4"/>
  <c r="AL47" i="4"/>
  <c r="AR47" i="4"/>
  <c r="AC47" i="4"/>
  <c r="AA47" i="4"/>
  <c r="AK47" i="4"/>
  <c r="AJ47" i="4"/>
  <c r="AI47" i="4"/>
  <c r="AB507" i="4"/>
  <c r="AE507" i="4"/>
  <c r="AD507" i="4"/>
  <c r="AK507" i="4"/>
  <c r="AJ507" i="4"/>
  <c r="AI507" i="4"/>
  <c r="AB395" i="4"/>
  <c r="AE395" i="4"/>
  <c r="AD395" i="4"/>
  <c r="AK395" i="4"/>
  <c r="AJ395" i="4"/>
  <c r="AI395" i="4"/>
  <c r="AA70" i="4"/>
  <c r="Z70" i="4"/>
  <c r="AB70" i="4"/>
  <c r="AH70" i="4"/>
  <c r="AI70" i="4"/>
  <c r="AA78" i="4"/>
  <c r="Z78" i="4"/>
  <c r="AB78" i="4"/>
  <c r="AH78" i="4"/>
  <c r="AI78" i="4"/>
  <c r="AA86" i="4"/>
  <c r="Z86" i="4"/>
  <c r="AB86" i="4"/>
  <c r="AH86" i="4"/>
  <c r="AI86" i="4"/>
  <c r="AA94" i="4"/>
  <c r="Z94" i="4"/>
  <c r="AB94" i="4"/>
  <c r="AH94" i="4"/>
  <c r="AI94" i="4"/>
  <c r="AB214" i="4"/>
  <c r="AE214" i="4"/>
  <c r="AC214" i="4"/>
  <c r="AI214" i="4"/>
  <c r="AH214" i="4"/>
  <c r="Z230" i="4"/>
  <c r="AC230" i="4"/>
  <c r="AB230" i="4"/>
  <c r="AI230" i="4"/>
  <c r="AH230" i="4"/>
  <c r="Z350" i="4"/>
  <c r="AC350" i="4"/>
  <c r="AA350" i="4"/>
  <c r="AI350" i="4"/>
  <c r="AH350" i="4"/>
  <c r="AN350" i="4"/>
  <c r="AT350" i="4"/>
  <c r="Z140" i="4"/>
  <c r="AC140" i="4"/>
  <c r="AA140" i="4"/>
  <c r="AJ140" i="4"/>
  <c r="AP140" i="4"/>
  <c r="AV140" i="4"/>
  <c r="AK140" i="4"/>
  <c r="AI140" i="4"/>
  <c r="AF180" i="4"/>
  <c r="AI180" i="4"/>
  <c r="AG180" i="4"/>
  <c r="AB180" i="4"/>
  <c r="AN180" i="4"/>
  <c r="AT180" i="4"/>
  <c r="AE180" i="4"/>
  <c r="AD180" i="4"/>
  <c r="AF212" i="4"/>
  <c r="AI212" i="4"/>
  <c r="AG212" i="4"/>
  <c r="AB212" i="4"/>
  <c r="AE212" i="4"/>
  <c r="AD212" i="4"/>
  <c r="AJ248" i="4"/>
  <c r="AH248" i="4"/>
  <c r="AK248" i="4"/>
  <c r="AA248" i="4"/>
  <c r="AD248" i="4"/>
  <c r="AP248" i="4"/>
  <c r="AV248" i="4"/>
  <c r="Z248" i="4"/>
  <c r="AJ264" i="4"/>
  <c r="AH264" i="4"/>
  <c r="AK264" i="4"/>
  <c r="AA264" i="4"/>
  <c r="AD264" i="4"/>
  <c r="AP264" i="4"/>
  <c r="AV264" i="4"/>
  <c r="Z264" i="4"/>
  <c r="AJ280" i="4"/>
  <c r="AH280" i="4"/>
  <c r="AK280" i="4"/>
  <c r="AA280" i="4"/>
  <c r="AD280" i="4"/>
  <c r="AP280" i="4"/>
  <c r="AV280" i="4"/>
  <c r="Z280" i="4"/>
  <c r="AF296" i="4"/>
  <c r="AI296" i="4"/>
  <c r="AG296" i="4"/>
  <c r="AB296" i="4"/>
  <c r="AE296" i="4"/>
  <c r="AC296" i="4"/>
  <c r="AO296" i="4"/>
  <c r="AU296" i="4"/>
  <c r="AJ312" i="4"/>
  <c r="AH312" i="4"/>
  <c r="AK312" i="4"/>
  <c r="AA312" i="4"/>
  <c r="AD312" i="4"/>
  <c r="AP312" i="4"/>
  <c r="AV312" i="4"/>
  <c r="Z312" i="4"/>
  <c r="AL312" i="4"/>
  <c r="AR312" i="4"/>
  <c r="AJ328" i="4"/>
  <c r="AH328" i="4"/>
  <c r="AK328" i="4"/>
  <c r="AA328" i="4"/>
  <c r="AD328" i="4"/>
  <c r="AP328" i="4"/>
  <c r="AV328" i="4"/>
  <c r="Z328" i="4"/>
  <c r="AL328" i="4"/>
  <c r="AR328" i="4"/>
  <c r="G328" i="4"/>
  <c r="AA344" i="4"/>
  <c r="AD344" i="4"/>
  <c r="Z344" i="4"/>
  <c r="AI344" i="4"/>
  <c r="AK344" i="4"/>
  <c r="AQ344" i="4"/>
  <c r="AW344" i="4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C346" i="4"/>
  <c r="AI346" i="4"/>
  <c r="AH346" i="4"/>
  <c r="AB645" i="4"/>
  <c r="AA645" i="4"/>
  <c r="AC645" i="4"/>
  <c r="AB677" i="4"/>
  <c r="AN677" i="4"/>
  <c r="AT677" i="4"/>
  <c r="AA677" i="4"/>
  <c r="AC677" i="4"/>
  <c r="AO677" i="4"/>
  <c r="AU677" i="4"/>
  <c r="AB717" i="4"/>
  <c r="AA717" i="4"/>
  <c r="AC717" i="4"/>
  <c r="AB749" i="4"/>
  <c r="AA749" i="4"/>
  <c r="AC749" i="4"/>
  <c r="AB781" i="4"/>
  <c r="AA781" i="4"/>
  <c r="AC781" i="4"/>
  <c r="AB813" i="4"/>
  <c r="AN813" i="4"/>
  <c r="AT813" i="4"/>
  <c r="AA813" i="4"/>
  <c r="AM813" i="4"/>
  <c r="AS813" i="4"/>
  <c r="AC813" i="4"/>
  <c r="AB845" i="4"/>
  <c r="AA845" i="4"/>
  <c r="AM845" i="4"/>
  <c r="AS845" i="4"/>
  <c r="AC845" i="4"/>
  <c r="AB869" i="4"/>
  <c r="AA869" i="4"/>
  <c r="AM869" i="4"/>
  <c r="AS869" i="4"/>
  <c r="AC869" i="4"/>
  <c r="AB901" i="4"/>
  <c r="AA901" i="4"/>
  <c r="AM901" i="4"/>
  <c r="AS901" i="4"/>
  <c r="AC901" i="4"/>
  <c r="AH939" i="4"/>
  <c r="AH959" i="4"/>
  <c r="AG959" i="4"/>
  <c r="AM959" i="4"/>
  <c r="AS959" i="4"/>
  <c r="AH653" i="4"/>
  <c r="AN653" i="4"/>
  <c r="AT653" i="4"/>
  <c r="AI653" i="4"/>
  <c r="AH685" i="4"/>
  <c r="AI685" i="4"/>
  <c r="AH709" i="4"/>
  <c r="AN709" i="4"/>
  <c r="AT709" i="4"/>
  <c r="AG709" i="4"/>
  <c r="AH773" i="4"/>
  <c r="AI773" i="4"/>
  <c r="AH837" i="4"/>
  <c r="AI837" i="4"/>
  <c r="AH909" i="4"/>
  <c r="AI909" i="4"/>
  <c r="AO909" i="4"/>
  <c r="AU909" i="4"/>
  <c r="AG461" i="4"/>
  <c r="Z461" i="4"/>
  <c r="AA461" i="4"/>
  <c r="AJ461" i="4"/>
  <c r="AH461" i="4"/>
  <c r="AF461" i="4"/>
  <c r="G39" i="4"/>
  <c r="E39" i="4"/>
  <c r="I39" i="4"/>
  <c r="L40" i="2"/>
  <c r="D520" i="4"/>
  <c r="H520" i="4"/>
  <c r="F520" i="4"/>
  <c r="J520" i="4"/>
  <c r="AH17" i="4"/>
  <c r="AF17" i="4"/>
  <c r="AJ17" i="4"/>
  <c r="AG17" i="4"/>
  <c r="AE17" i="4"/>
  <c r="AQ17" i="4"/>
  <c r="AW17" i="4"/>
  <c r="AC17" i="4"/>
  <c r="AD17" i="4"/>
  <c r="AP17" i="4"/>
  <c r="AV17" i="4"/>
  <c r="AG80" i="4"/>
  <c r="AF80" i="4"/>
  <c r="AI80" i="4"/>
  <c r="AC80" i="4"/>
  <c r="AE80" i="4"/>
  <c r="AA80" i="4"/>
  <c r="AF835" i="4"/>
  <c r="AF899" i="4"/>
  <c r="D454" i="4"/>
  <c r="H454" i="4"/>
  <c r="F454" i="4"/>
  <c r="J454" i="4"/>
  <c r="AI959" i="4"/>
  <c r="AG653" i="4"/>
  <c r="AI741" i="4"/>
  <c r="AI877" i="4"/>
  <c r="AK461" i="4"/>
  <c r="AC461" i="4"/>
  <c r="AO461" i="4"/>
  <c r="AU461" i="4"/>
  <c r="AM88" i="4"/>
  <c r="AS88" i="4"/>
  <c r="AO88" i="4"/>
  <c r="AU88" i="4"/>
  <c r="AP120" i="4"/>
  <c r="AV120" i="4"/>
  <c r="AL136" i="4"/>
  <c r="AR136" i="4"/>
  <c r="AM136" i="4"/>
  <c r="AS136" i="4"/>
  <c r="AN136" i="4"/>
  <c r="AT136" i="4"/>
  <c r="AN160" i="4"/>
  <c r="AT160" i="4"/>
  <c r="AN192" i="4"/>
  <c r="AT192" i="4"/>
  <c r="AL192" i="4"/>
  <c r="AR192" i="4"/>
  <c r="E192" i="4"/>
  <c r="I192" i="4"/>
  <c r="AO36" i="4"/>
  <c r="AU36" i="4"/>
  <c r="AP18" i="4"/>
  <c r="AV18" i="4"/>
  <c r="AN18" i="4"/>
  <c r="AT18" i="4"/>
  <c r="AN51" i="4"/>
  <c r="AT51" i="4"/>
  <c r="AL28" i="4"/>
  <c r="AR28" i="4"/>
  <c r="AN28" i="4"/>
  <c r="AT28" i="4"/>
  <c r="AM112" i="4"/>
  <c r="AS112" i="4"/>
  <c r="AL112" i="4"/>
  <c r="AR112" i="4"/>
  <c r="E112" i="4"/>
  <c r="I112" i="4"/>
  <c r="L113" i="2"/>
  <c r="AL128" i="4"/>
  <c r="AR128" i="4"/>
  <c r="E128" i="4"/>
  <c r="I128" i="4"/>
  <c r="L129" i="2"/>
  <c r="AM168" i="4"/>
  <c r="AS168" i="4"/>
  <c r="AO168" i="4"/>
  <c r="AU168" i="4"/>
  <c r="AM184" i="4"/>
  <c r="AS184" i="4"/>
  <c r="AN184" i="4"/>
  <c r="AT184" i="4"/>
  <c r="AP184" i="4"/>
  <c r="AV184" i="4"/>
  <c r="Y941" i="4"/>
  <c r="AB941" i="4"/>
  <c r="AK979" i="4"/>
  <c r="AJ979" i="4"/>
  <c r="AK559" i="4"/>
  <c r="AK639" i="4"/>
  <c r="AJ639" i="4"/>
  <c r="AK707" i="4"/>
  <c r="AJ707" i="4"/>
  <c r="AK835" i="4"/>
  <c r="AJ835" i="4"/>
  <c r="AK899" i="4"/>
  <c r="AJ899" i="4"/>
  <c r="Y579" i="4"/>
  <c r="AB579" i="4"/>
  <c r="AH336" i="4"/>
  <c r="AH352" i="4"/>
  <c r="AP501" i="4"/>
  <c r="AV501" i="4"/>
  <c r="AG931" i="4"/>
  <c r="AG967" i="4"/>
  <c r="AI669" i="4"/>
  <c r="AI725" i="4"/>
  <c r="AG757" i="4"/>
  <c r="AI789" i="4"/>
  <c r="AG821" i="4"/>
  <c r="AI861" i="4"/>
  <c r="AG893" i="4"/>
  <c r="Z485" i="4"/>
  <c r="Y514" i="4"/>
  <c r="AK514" i="4"/>
  <c r="AQ156" i="4"/>
  <c r="AW156" i="4"/>
  <c r="AQ188" i="4"/>
  <c r="AW188" i="4"/>
  <c r="AQ220" i="4"/>
  <c r="AW220" i="4"/>
  <c r="AQ12" i="4"/>
  <c r="AW12" i="4"/>
  <c r="AI931" i="4"/>
  <c r="AI947" i="4"/>
  <c r="AI967" i="4"/>
  <c r="AG573" i="4"/>
  <c r="AM573" i="4"/>
  <c r="AS573" i="4"/>
  <c r="AG637" i="4"/>
  <c r="AG669" i="4"/>
  <c r="AG693" i="4"/>
  <c r="AG725" i="4"/>
  <c r="AI757" i="4"/>
  <c r="AG789" i="4"/>
  <c r="AI821" i="4"/>
  <c r="AO821" i="4"/>
  <c r="AU821" i="4"/>
  <c r="AG861" i="4"/>
  <c r="AI893" i="4"/>
  <c r="AK485" i="4"/>
  <c r="AD485" i="4"/>
  <c r="AE485" i="4"/>
  <c r="AB485" i="4"/>
  <c r="AG741" i="4"/>
  <c r="AG773" i="4"/>
  <c r="AG805" i="4"/>
  <c r="AG837" i="4"/>
  <c r="AG877" i="4"/>
  <c r="AG909" i="4"/>
  <c r="AE461" i="4"/>
  <c r="AB461" i="4"/>
  <c r="AD461" i="4"/>
  <c r="AO172" i="4"/>
  <c r="AU172" i="4"/>
  <c r="AM172" i="4"/>
  <c r="AS172" i="4"/>
  <c r="AL204" i="4"/>
  <c r="AR204" i="4"/>
  <c r="G204" i="4"/>
  <c r="AM204" i="4"/>
  <c r="AS204" i="4"/>
  <c r="AP12" i="4"/>
  <c r="AV12" i="4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59" i="4"/>
  <c r="AF959" i="4"/>
  <c r="AK959" i="4"/>
  <c r="AJ653" i="4"/>
  <c r="AF653" i="4"/>
  <c r="AK653" i="4"/>
  <c r="AQ653" i="4"/>
  <c r="AW653" i="4"/>
  <c r="AJ685" i="4"/>
  <c r="AF685" i="4"/>
  <c r="AK685" i="4"/>
  <c r="AQ685" i="4"/>
  <c r="AW685" i="4"/>
  <c r="AJ709" i="4"/>
  <c r="AF709" i="4"/>
  <c r="AK709" i="4"/>
  <c r="AQ709" i="4"/>
  <c r="AW709" i="4"/>
  <c r="AJ741" i="4"/>
  <c r="AF741" i="4"/>
  <c r="AK741" i="4"/>
  <c r="AJ773" i="4"/>
  <c r="AP773" i="4"/>
  <c r="AV773" i="4"/>
  <c r="AF773" i="4"/>
  <c r="AK773" i="4"/>
  <c r="AJ805" i="4"/>
  <c r="AF805" i="4"/>
  <c r="AK805" i="4"/>
  <c r="AJ837" i="4"/>
  <c r="AF837" i="4"/>
  <c r="AL837" i="4"/>
  <c r="AR837" i="4"/>
  <c r="AK837" i="4"/>
  <c r="AJ877" i="4"/>
  <c r="AP877" i="4"/>
  <c r="AV877" i="4"/>
  <c r="AF877" i="4"/>
  <c r="AL877" i="4"/>
  <c r="AR877" i="4"/>
  <c r="AK877" i="4"/>
  <c r="AJ909" i="4"/>
  <c r="AP909" i="4"/>
  <c r="AV909" i="4"/>
  <c r="AF909" i="4"/>
  <c r="AK909" i="4"/>
  <c r="AO12" i="4"/>
  <c r="AU12" i="4"/>
  <c r="AN477" i="4"/>
  <c r="AT477" i="4"/>
  <c r="AP477" i="4"/>
  <c r="AV477" i="4"/>
  <c r="AF931" i="4"/>
  <c r="AK931" i="4"/>
  <c r="AQ931" i="4"/>
  <c r="AW931" i="4"/>
  <c r="AJ931" i="4"/>
  <c r="AF947" i="4"/>
  <c r="AK947" i="4"/>
  <c r="AJ947" i="4"/>
  <c r="AP947" i="4"/>
  <c r="AV947" i="4"/>
  <c r="AF967" i="4"/>
  <c r="AL967" i="4"/>
  <c r="AR967" i="4"/>
  <c r="AK967" i="4"/>
  <c r="AJ967" i="4"/>
  <c r="AF573" i="4"/>
  <c r="AK573" i="4"/>
  <c r="AJ573" i="4"/>
  <c r="AF669" i="4"/>
  <c r="AK669" i="4"/>
  <c r="AJ669" i="4"/>
  <c r="AP669" i="4"/>
  <c r="AV669" i="4"/>
  <c r="AF693" i="4"/>
  <c r="AK693" i="4"/>
  <c r="AJ693" i="4"/>
  <c r="AP693" i="4"/>
  <c r="AV693" i="4"/>
  <c r="AF725" i="4"/>
  <c r="AK725" i="4"/>
  <c r="AJ725" i="4"/>
  <c r="AF757" i="4"/>
  <c r="AL757" i="4"/>
  <c r="AR757" i="4"/>
  <c r="E757" i="4"/>
  <c r="I757" i="4"/>
  <c r="AK757" i="4"/>
  <c r="AJ757" i="4"/>
  <c r="AP757" i="4"/>
  <c r="AV757" i="4"/>
  <c r="AF789" i="4"/>
  <c r="AK789" i="4"/>
  <c r="AJ789" i="4"/>
  <c r="AF821" i="4"/>
  <c r="AL821" i="4"/>
  <c r="AR821" i="4"/>
  <c r="E821" i="4"/>
  <c r="I821" i="4"/>
  <c r="AK821" i="4"/>
  <c r="AQ821" i="4"/>
  <c r="AW821" i="4"/>
  <c r="AJ821" i="4"/>
  <c r="AF861" i="4"/>
  <c r="AK861" i="4"/>
  <c r="AJ861" i="4"/>
  <c r="AF893" i="4"/>
  <c r="AL893" i="4"/>
  <c r="AR893" i="4"/>
  <c r="AK893" i="4"/>
  <c r="AQ893" i="4"/>
  <c r="AW893" i="4"/>
  <c r="AJ893" i="4"/>
  <c r="AC11" i="4"/>
  <c r="AK11" i="4"/>
  <c r="AD11" i="4"/>
  <c r="AA11" i="4"/>
  <c r="AI11" i="4"/>
  <c r="AJ11" i="4"/>
  <c r="AF11" i="4"/>
  <c r="AG11" i="4"/>
  <c r="Z11" i="4"/>
  <c r="AH11" i="4"/>
  <c r="AE11" i="4"/>
  <c r="AB11" i="4"/>
  <c r="Y447" i="4"/>
  <c r="AB447" i="4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O469" i="4"/>
  <c r="AU469" i="4"/>
  <c r="AP469" i="4"/>
  <c r="AV469" i="4"/>
  <c r="AQ469" i="4"/>
  <c r="AW469" i="4"/>
  <c r="AQ477" i="4"/>
  <c r="AW477" i="4"/>
  <c r="AL477" i="4"/>
  <c r="AR477" i="4"/>
  <c r="AQ513" i="4"/>
  <c r="AW513" i="4"/>
  <c r="AL513" i="4"/>
  <c r="AR513" i="4"/>
  <c r="AO156" i="4"/>
  <c r="AU156" i="4"/>
  <c r="AM156" i="4"/>
  <c r="AS156" i="4"/>
  <c r="AQ172" i="4"/>
  <c r="AW172" i="4"/>
  <c r="AO188" i="4"/>
  <c r="AU188" i="4"/>
  <c r="AM188" i="4"/>
  <c r="AS188" i="4"/>
  <c r="AQ204" i="4"/>
  <c r="AW204" i="4"/>
  <c r="AM220" i="4"/>
  <c r="AS220" i="4"/>
  <c r="AH8" i="4"/>
  <c r="AG352" i="4"/>
  <c r="AL469" i="4"/>
  <c r="AR469" i="4"/>
  <c r="AN469" i="4"/>
  <c r="AT469" i="4"/>
  <c r="AO477" i="4"/>
  <c r="AU477" i="4"/>
  <c r="AN513" i="4"/>
  <c r="AT513" i="4"/>
  <c r="AO513" i="4"/>
  <c r="AU513" i="4"/>
  <c r="AP513" i="4"/>
  <c r="AV513" i="4"/>
  <c r="F83" i="4"/>
  <c r="J83" i="4"/>
  <c r="M84" i="2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D224" i="4"/>
  <c r="H224" i="4"/>
  <c r="G224" i="4"/>
  <c r="F224" i="4"/>
  <c r="J224" i="4"/>
  <c r="E224" i="4"/>
  <c r="I224" i="4"/>
  <c r="AK431" i="4"/>
  <c r="AJ431" i="4"/>
  <c r="G252" i="4"/>
  <c r="AG76" i="4"/>
  <c r="AF76" i="4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D208" i="4"/>
  <c r="H208" i="4"/>
  <c r="G208" i="4"/>
  <c r="F208" i="4"/>
  <c r="J208" i="4"/>
  <c r="E208" i="4"/>
  <c r="I208" i="4"/>
  <c r="AJ399" i="4"/>
  <c r="AK399" i="4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G37" i="4"/>
  <c r="D458" i="4"/>
  <c r="H458" i="4"/>
  <c r="E458" i="4"/>
  <c r="I458" i="4"/>
  <c r="G458" i="4"/>
  <c r="F458" i="4"/>
  <c r="J458" i="4"/>
  <c r="F189" i="4"/>
  <c r="J189" i="4"/>
  <c r="E189" i="4"/>
  <c r="I189" i="4"/>
  <c r="G189" i="4"/>
  <c r="D189" i="4"/>
  <c r="H189" i="4"/>
  <c r="E135" i="4"/>
  <c r="I135" i="4"/>
  <c r="L136" i="2"/>
  <c r="D486" i="4"/>
  <c r="H486" i="4"/>
  <c r="E486" i="4"/>
  <c r="I486" i="4"/>
  <c r="F486" i="4"/>
  <c r="J486" i="4"/>
  <c r="G486" i="4"/>
  <c r="F123" i="4"/>
  <c r="J123" i="4"/>
  <c r="M124" i="2"/>
  <c r="E123" i="4"/>
  <c r="I123" i="4"/>
  <c r="L124" i="2"/>
  <c r="G123" i="4"/>
  <c r="D123" i="4"/>
  <c r="H123" i="4"/>
  <c r="K124" i="2"/>
  <c r="F147" i="4"/>
  <c r="J147" i="4"/>
  <c r="M148" i="2"/>
  <c r="E147" i="4"/>
  <c r="I147" i="4"/>
  <c r="L148" i="2"/>
  <c r="G147" i="4"/>
  <c r="D147" i="4"/>
  <c r="H147" i="4"/>
  <c r="K148" i="2"/>
  <c r="G104" i="4"/>
  <c r="F104" i="4"/>
  <c r="J104" i="4"/>
  <c r="M105" i="2"/>
  <c r="E104" i="4"/>
  <c r="I104" i="4"/>
  <c r="L105" i="2"/>
  <c r="D104" i="4"/>
  <c r="H104" i="4"/>
  <c r="K105" i="2"/>
  <c r="G42" i="4"/>
  <c r="E42" i="4"/>
  <c r="I42" i="4"/>
  <c r="L43" i="2"/>
  <c r="F42" i="4"/>
  <c r="J42" i="4"/>
  <c r="M43" i="2"/>
  <c r="D42" i="4"/>
  <c r="H42" i="4"/>
  <c r="K43" i="2"/>
  <c r="F130" i="4"/>
  <c r="J130" i="4"/>
  <c r="M131" i="2"/>
  <c r="D130" i="4"/>
  <c r="H130" i="4"/>
  <c r="K131" i="2"/>
  <c r="G130" i="4"/>
  <c r="E130" i="4"/>
  <c r="I130" i="4"/>
  <c r="L131" i="2"/>
  <c r="D418" i="4"/>
  <c r="H418" i="4"/>
  <c r="D490" i="4"/>
  <c r="H490" i="4"/>
  <c r="E490" i="4"/>
  <c r="I490" i="4"/>
  <c r="G490" i="4"/>
  <c r="F490" i="4"/>
  <c r="J490" i="4"/>
  <c r="G201" i="4"/>
  <c r="D394" i="4"/>
  <c r="H394" i="4"/>
  <c r="E394" i="4"/>
  <c r="I394" i="4"/>
  <c r="G394" i="4"/>
  <c r="F394" i="4"/>
  <c r="J394" i="4"/>
  <c r="F229" i="4"/>
  <c r="J229" i="4"/>
  <c r="D165" i="4"/>
  <c r="H165" i="4"/>
  <c r="K166" i="2"/>
  <c r="F217" i="4"/>
  <c r="J217" i="4"/>
  <c r="E217" i="4"/>
  <c r="I217" i="4"/>
  <c r="D217" i="4"/>
  <c r="H217" i="4"/>
  <c r="G217" i="4"/>
  <c r="D478" i="4"/>
  <c r="H478" i="4"/>
  <c r="E478" i="4"/>
  <c r="I478" i="4"/>
  <c r="F478" i="4"/>
  <c r="J478" i="4"/>
  <c r="G478" i="4"/>
  <c r="D502" i="4"/>
  <c r="H502" i="4"/>
  <c r="E502" i="4"/>
  <c r="I502" i="4"/>
  <c r="F502" i="4"/>
  <c r="J502" i="4"/>
  <c r="G502" i="4"/>
  <c r="AF336" i="4"/>
  <c r="AG336" i="4"/>
  <c r="AI106" i="4"/>
  <c r="AO106" i="4"/>
  <c r="AU106" i="4"/>
  <c r="AH106" i="4"/>
  <c r="AJ106" i="4"/>
  <c r="AG106" i="4"/>
  <c r="AK106" i="4"/>
  <c r="AF106" i="4"/>
  <c r="AL106" i="4"/>
  <c r="AR106" i="4"/>
  <c r="AI148" i="4"/>
  <c r="AO148" i="4"/>
  <c r="AU148" i="4"/>
  <c r="AH148" i="4"/>
  <c r="AJ148" i="4"/>
  <c r="AG148" i="4"/>
  <c r="AK148" i="4"/>
  <c r="AF148" i="4"/>
  <c r="AL148" i="4"/>
  <c r="AR148" i="4"/>
  <c r="AI234" i="4"/>
  <c r="AH234" i="4"/>
  <c r="AJ234" i="4"/>
  <c r="AG234" i="4"/>
  <c r="AM234" i="4"/>
  <c r="AS234" i="4"/>
  <c r="AK234" i="4"/>
  <c r="AF234" i="4"/>
  <c r="AL234" i="4"/>
  <c r="AR234" i="4"/>
  <c r="AI242" i="4"/>
  <c r="AH242" i="4"/>
  <c r="AN242" i="4"/>
  <c r="AT242" i="4"/>
  <c r="AJ242" i="4"/>
  <c r="AG242" i="4"/>
  <c r="AM242" i="4"/>
  <c r="AS242" i="4"/>
  <c r="AK242" i="4"/>
  <c r="AF242" i="4"/>
  <c r="AI358" i="4"/>
  <c r="AO358" i="4"/>
  <c r="AU358" i="4"/>
  <c r="AH358" i="4"/>
  <c r="AJ358" i="4"/>
  <c r="AG358" i="4"/>
  <c r="AM358" i="4"/>
  <c r="AS358" i="4"/>
  <c r="AK358" i="4"/>
  <c r="AF358" i="4"/>
  <c r="AI370" i="4"/>
  <c r="AO370" i="4"/>
  <c r="AU370" i="4"/>
  <c r="AH370" i="4"/>
  <c r="AJ370" i="4"/>
  <c r="AG370" i="4"/>
  <c r="AM370" i="4"/>
  <c r="AS370" i="4"/>
  <c r="AK370" i="4"/>
  <c r="AF370" i="4"/>
  <c r="AI531" i="4"/>
  <c r="AO531" i="4"/>
  <c r="AU531" i="4"/>
  <c r="AF531" i="4"/>
  <c r="AL531" i="4"/>
  <c r="AR531" i="4"/>
  <c r="AH531" i="4"/>
  <c r="AG531" i="4"/>
  <c r="AM531" i="4"/>
  <c r="AS531" i="4"/>
  <c r="AK531" i="4"/>
  <c r="AJ531" i="4"/>
  <c r="AI930" i="4"/>
  <c r="AO930" i="4"/>
  <c r="AU930" i="4"/>
  <c r="AH930" i="4"/>
  <c r="AJ930" i="4"/>
  <c r="AG930" i="4"/>
  <c r="AK930" i="4"/>
  <c r="AF930" i="4"/>
  <c r="AL930" i="4"/>
  <c r="AR930" i="4"/>
  <c r="AI950" i="4"/>
  <c r="AH950" i="4"/>
  <c r="AN950" i="4"/>
  <c r="AT950" i="4"/>
  <c r="AJ950" i="4"/>
  <c r="AG950" i="4"/>
  <c r="AK950" i="4"/>
  <c r="AQ950" i="4"/>
  <c r="AW950" i="4"/>
  <c r="AF950" i="4"/>
  <c r="AI966" i="4"/>
  <c r="AH966" i="4"/>
  <c r="AJ966" i="4"/>
  <c r="AG966" i="4"/>
  <c r="AM966" i="4"/>
  <c r="AS966" i="4"/>
  <c r="AK966" i="4"/>
  <c r="AF966" i="4"/>
  <c r="AL966" i="4"/>
  <c r="AR966" i="4"/>
  <c r="AI537" i="4"/>
  <c r="AF537" i="4"/>
  <c r="AL537" i="4"/>
  <c r="AR537" i="4"/>
  <c r="AH537" i="4"/>
  <c r="AN537" i="4"/>
  <c r="AT537" i="4"/>
  <c r="AG537" i="4"/>
  <c r="AM537" i="4"/>
  <c r="AS537" i="4"/>
  <c r="AK537" i="4"/>
  <c r="AJ537" i="4"/>
  <c r="AP537" i="4"/>
  <c r="AV537" i="4"/>
  <c r="AI976" i="4"/>
  <c r="AF976" i="4"/>
  <c r="AH976" i="4"/>
  <c r="AG976" i="4"/>
  <c r="AK976" i="4"/>
  <c r="AQ976" i="4"/>
  <c r="AW976" i="4"/>
  <c r="AJ976" i="4"/>
  <c r="AI984" i="4"/>
  <c r="AF984" i="4"/>
  <c r="AL984" i="4"/>
  <c r="AR984" i="4"/>
  <c r="AH984" i="4"/>
  <c r="AN984" i="4"/>
  <c r="AT984" i="4"/>
  <c r="AG984" i="4"/>
  <c r="AM984" i="4"/>
  <c r="AS984" i="4"/>
  <c r="AK984" i="4"/>
  <c r="AJ984" i="4"/>
  <c r="AP984" i="4"/>
  <c r="AV984" i="4"/>
  <c r="AI992" i="4"/>
  <c r="AF992" i="4"/>
  <c r="AH992" i="4"/>
  <c r="AG992" i="4"/>
  <c r="AK992" i="4"/>
  <c r="AQ992" i="4"/>
  <c r="AW992" i="4"/>
  <c r="AJ992" i="4"/>
  <c r="AP992" i="4"/>
  <c r="AV992" i="4"/>
  <c r="AI1000" i="4"/>
  <c r="AF1000" i="4"/>
  <c r="AL1000" i="4"/>
  <c r="AR1000" i="4"/>
  <c r="AH1000" i="4"/>
  <c r="AN1000" i="4"/>
  <c r="AT1000" i="4"/>
  <c r="AG1000" i="4"/>
  <c r="AM1000" i="4"/>
  <c r="AS1000" i="4"/>
  <c r="AK1000" i="4"/>
  <c r="AJ1000" i="4"/>
  <c r="AP1000" i="4"/>
  <c r="AV1000" i="4"/>
  <c r="AH981" i="4"/>
  <c r="AN981" i="4"/>
  <c r="AT981" i="4"/>
  <c r="AI981" i="4"/>
  <c r="AO981" i="4"/>
  <c r="AU981" i="4"/>
  <c r="AG981" i="4"/>
  <c r="AF981" i="4"/>
  <c r="AJ981" i="4"/>
  <c r="AK981" i="4"/>
  <c r="AQ981" i="4"/>
  <c r="AW981" i="4"/>
  <c r="AH993" i="4"/>
  <c r="AN993" i="4"/>
  <c r="AT993" i="4"/>
  <c r="AI993" i="4"/>
  <c r="AO993" i="4"/>
  <c r="AU993" i="4"/>
  <c r="AG993" i="4"/>
  <c r="AF993" i="4"/>
  <c r="AJ993" i="4"/>
  <c r="AK993" i="4"/>
  <c r="AQ993" i="4"/>
  <c r="AW993" i="4"/>
  <c r="AQ208" i="4"/>
  <c r="AW208" i="4"/>
  <c r="AN208" i="4"/>
  <c r="AT208" i="4"/>
  <c r="AM224" i="4"/>
  <c r="AS224" i="4"/>
  <c r="AO224" i="4"/>
  <c r="AU224" i="4"/>
  <c r="AQ38" i="4"/>
  <c r="AW38" i="4"/>
  <c r="AO38" i="4"/>
  <c r="AU38" i="4"/>
  <c r="AM34" i="4"/>
  <c r="AS34" i="4"/>
  <c r="AN34" i="4"/>
  <c r="AT34" i="4"/>
  <c r="AP36" i="4"/>
  <c r="AV36" i="4"/>
  <c r="AN22" i="4"/>
  <c r="AT22" i="4"/>
  <c r="AL22" i="4"/>
  <c r="AR22" i="4"/>
  <c r="AO26" i="4"/>
  <c r="AU26" i="4"/>
  <c r="AP26" i="4"/>
  <c r="AV26" i="4"/>
  <c r="AF352" i="4"/>
  <c r="AL5" i="4"/>
  <c r="AR5" i="4"/>
  <c r="F361" i="4"/>
  <c r="J361" i="4"/>
  <c r="G361" i="4"/>
  <c r="D361" i="4"/>
  <c r="H361" i="4"/>
  <c r="E361" i="4"/>
  <c r="I361" i="4"/>
  <c r="D398" i="4"/>
  <c r="H398" i="4"/>
  <c r="E474" i="4"/>
  <c r="I474" i="4"/>
  <c r="F474" i="4"/>
  <c r="J474" i="4"/>
  <c r="F169" i="4"/>
  <c r="J169" i="4"/>
  <c r="M170" i="2"/>
  <c r="E169" i="4"/>
  <c r="I169" i="4"/>
  <c r="L170" i="2"/>
  <c r="D169" i="4"/>
  <c r="H169" i="4"/>
  <c r="K170" i="2"/>
  <c r="G169" i="4"/>
  <c r="F213" i="4"/>
  <c r="J213" i="4"/>
  <c r="E213" i="4"/>
  <c r="I213" i="4"/>
  <c r="G213" i="4"/>
  <c r="D213" i="4"/>
  <c r="H213" i="4"/>
  <c r="D402" i="4"/>
  <c r="H402" i="4"/>
  <c r="E402" i="4"/>
  <c r="I402" i="4"/>
  <c r="G402" i="4"/>
  <c r="F402" i="4"/>
  <c r="J402" i="4"/>
  <c r="F173" i="4"/>
  <c r="J173" i="4"/>
  <c r="M174" i="2"/>
  <c r="G173" i="4"/>
  <c r="D193" i="4"/>
  <c r="H193" i="4"/>
  <c r="F221" i="4"/>
  <c r="J221" i="4"/>
  <c r="E221" i="4"/>
  <c r="I221" i="4"/>
  <c r="G221" i="4"/>
  <c r="D221" i="4"/>
  <c r="H221" i="4"/>
  <c r="F197" i="4"/>
  <c r="J197" i="4"/>
  <c r="D406" i="4"/>
  <c r="H406" i="4"/>
  <c r="F406" i="4"/>
  <c r="J406" i="4"/>
  <c r="D494" i="4"/>
  <c r="H494" i="4"/>
  <c r="E494" i="4"/>
  <c r="I494" i="4"/>
  <c r="F494" i="4"/>
  <c r="J494" i="4"/>
  <c r="G494" i="4"/>
  <c r="E69" i="4"/>
  <c r="I69" i="4"/>
  <c r="L70" i="2"/>
  <c r="D69" i="4"/>
  <c r="H69" i="4"/>
  <c r="K70" i="2"/>
  <c r="G69" i="4"/>
  <c r="F69" i="4"/>
  <c r="J69" i="4"/>
  <c r="M70" i="2"/>
  <c r="D390" i="4"/>
  <c r="H390" i="4"/>
  <c r="E390" i="4"/>
  <c r="I390" i="4"/>
  <c r="F390" i="4"/>
  <c r="J390" i="4"/>
  <c r="G390" i="4"/>
  <c r="G434" i="4"/>
  <c r="G466" i="4"/>
  <c r="G181" i="4"/>
  <c r="D225" i="4"/>
  <c r="H225" i="4"/>
  <c r="F205" i="4"/>
  <c r="J205" i="4"/>
  <c r="D414" i="4"/>
  <c r="H414" i="4"/>
  <c r="E414" i="4"/>
  <c r="I414" i="4"/>
  <c r="F414" i="4"/>
  <c r="J414" i="4"/>
  <c r="G414" i="4"/>
  <c r="E131" i="4"/>
  <c r="I131" i="4"/>
  <c r="L132" i="2"/>
  <c r="AI236" i="4"/>
  <c r="AH236" i="4"/>
  <c r="AJ236" i="4"/>
  <c r="AG236" i="4"/>
  <c r="AM236" i="4"/>
  <c r="AS236" i="4"/>
  <c r="AK236" i="4"/>
  <c r="AF236" i="4"/>
  <c r="AI110" i="4"/>
  <c r="AO110" i="4"/>
  <c r="AU110" i="4"/>
  <c r="AH110" i="4"/>
  <c r="AJ110" i="4"/>
  <c r="AG110" i="4"/>
  <c r="AK110" i="4"/>
  <c r="AF110" i="4"/>
  <c r="AI152" i="4"/>
  <c r="AO152" i="4"/>
  <c r="AU152" i="4"/>
  <c r="AH152" i="4"/>
  <c r="AJ152" i="4"/>
  <c r="AG152" i="4"/>
  <c r="AK152" i="4"/>
  <c r="AF152" i="4"/>
  <c r="AI238" i="4"/>
  <c r="AH238" i="4"/>
  <c r="AJ238" i="4"/>
  <c r="AG238" i="4"/>
  <c r="AM238" i="4"/>
  <c r="AS238" i="4"/>
  <c r="AK238" i="4"/>
  <c r="AF238" i="4"/>
  <c r="AI246" i="4"/>
  <c r="AH246" i="4"/>
  <c r="AJ246" i="4"/>
  <c r="AG246" i="4"/>
  <c r="AM246" i="4"/>
  <c r="AS246" i="4"/>
  <c r="AK246" i="4"/>
  <c r="AF246" i="4"/>
  <c r="AI362" i="4"/>
  <c r="AO362" i="4"/>
  <c r="AU362" i="4"/>
  <c r="AH362" i="4"/>
  <c r="AJ362" i="4"/>
  <c r="AG362" i="4"/>
  <c r="AK362" i="4"/>
  <c r="AF362" i="4"/>
  <c r="AI378" i="4"/>
  <c r="AH378" i="4"/>
  <c r="AJ378" i="4"/>
  <c r="AG378" i="4"/>
  <c r="AM378" i="4"/>
  <c r="AS378" i="4"/>
  <c r="AK378" i="4"/>
  <c r="AF378" i="4"/>
  <c r="AI555" i="4"/>
  <c r="AF555" i="4"/>
  <c r="AH555" i="4"/>
  <c r="AG555" i="4"/>
  <c r="AM555" i="4"/>
  <c r="AS555" i="4"/>
  <c r="AK555" i="4"/>
  <c r="AJ555" i="4"/>
  <c r="AI938" i="4"/>
  <c r="AH938" i="4"/>
  <c r="AJ938" i="4"/>
  <c r="AG938" i="4"/>
  <c r="AM938" i="4"/>
  <c r="AS938" i="4"/>
  <c r="AK938" i="4"/>
  <c r="AF938" i="4"/>
  <c r="AI958" i="4"/>
  <c r="AH958" i="4"/>
  <c r="AN958" i="4"/>
  <c r="AT958" i="4"/>
  <c r="AJ958" i="4"/>
  <c r="AG958" i="4"/>
  <c r="AK958" i="4"/>
  <c r="AF958" i="4"/>
  <c r="AL958" i="4"/>
  <c r="AR958" i="4"/>
  <c r="AI521" i="4"/>
  <c r="AO521" i="4"/>
  <c r="AU521" i="4"/>
  <c r="AF521" i="4"/>
  <c r="AH521" i="4"/>
  <c r="AG521" i="4"/>
  <c r="AK521" i="4"/>
  <c r="AJ521" i="4"/>
  <c r="AI553" i="4"/>
  <c r="AF553" i="4"/>
  <c r="AH553" i="4"/>
  <c r="AN553" i="4"/>
  <c r="AT553" i="4"/>
  <c r="AG553" i="4"/>
  <c r="AK553" i="4"/>
  <c r="AJ553" i="4"/>
  <c r="AI980" i="4"/>
  <c r="AO980" i="4"/>
  <c r="AU980" i="4"/>
  <c r="AF980" i="4"/>
  <c r="AH980" i="4"/>
  <c r="AG980" i="4"/>
  <c r="AK980" i="4"/>
  <c r="AJ980" i="4"/>
  <c r="AI988" i="4"/>
  <c r="AF988" i="4"/>
  <c r="AH988" i="4"/>
  <c r="AN988" i="4"/>
  <c r="AT988" i="4"/>
  <c r="AG988" i="4"/>
  <c r="AK988" i="4"/>
  <c r="AJ988" i="4"/>
  <c r="AI996" i="4"/>
  <c r="AO996" i="4"/>
  <c r="AU996" i="4"/>
  <c r="AF996" i="4"/>
  <c r="AH996" i="4"/>
  <c r="AG996" i="4"/>
  <c r="AK996" i="4"/>
  <c r="AJ996" i="4"/>
  <c r="AH977" i="4"/>
  <c r="AI977" i="4"/>
  <c r="AG977" i="4"/>
  <c r="AF977" i="4"/>
  <c r="AJ977" i="4"/>
  <c r="AP977" i="4"/>
  <c r="AV977" i="4"/>
  <c r="AK977" i="4"/>
  <c r="AH989" i="4"/>
  <c r="AI989" i="4"/>
  <c r="AG989" i="4"/>
  <c r="AM989" i="4"/>
  <c r="AS989" i="4"/>
  <c r="AF989" i="4"/>
  <c r="AJ989" i="4"/>
  <c r="AK989" i="4"/>
  <c r="AH997" i="4"/>
  <c r="AI997" i="4"/>
  <c r="AG997" i="4"/>
  <c r="AM997" i="4"/>
  <c r="AS997" i="4"/>
  <c r="AF997" i="4"/>
  <c r="AJ997" i="4"/>
  <c r="AK997" i="4"/>
  <c r="Y587" i="4"/>
  <c r="AH587" i="4"/>
  <c r="Y603" i="4"/>
  <c r="AJ603" i="4"/>
  <c r="Y619" i="4"/>
  <c r="AG619" i="4"/>
  <c r="Y635" i="4"/>
  <c r="AK635" i="4"/>
  <c r="AM25" i="4"/>
  <c r="AS25" i="4"/>
  <c r="AN46" i="4"/>
  <c r="AT46" i="4"/>
  <c r="AP54" i="4"/>
  <c r="AV54" i="4"/>
  <c r="AQ54" i="4"/>
  <c r="AW54" i="4"/>
  <c r="AN249" i="4"/>
  <c r="AT249" i="4"/>
  <c r="AP257" i="4"/>
  <c r="AV257" i="4"/>
  <c r="AQ257" i="4"/>
  <c r="AW257" i="4"/>
  <c r="AN265" i="4"/>
  <c r="AT265" i="4"/>
  <c r="AP273" i="4"/>
  <c r="AV273" i="4"/>
  <c r="AQ273" i="4"/>
  <c r="AW273" i="4"/>
  <c r="AN281" i="4"/>
  <c r="AT281" i="4"/>
  <c r="AP289" i="4"/>
  <c r="AV289" i="4"/>
  <c r="AP305" i="4"/>
  <c r="AV305" i="4"/>
  <c r="AP321" i="4"/>
  <c r="AV321" i="4"/>
  <c r="AP337" i="4"/>
  <c r="AV337" i="4"/>
  <c r="Y244" i="4"/>
  <c r="AJ244" i="4"/>
  <c r="Y364" i="4"/>
  <c r="AB364" i="4"/>
  <c r="Y372" i="4"/>
  <c r="AH372" i="4"/>
  <c r="Y133" i="4"/>
  <c r="AH133" i="4"/>
  <c r="Y183" i="4"/>
  <c r="Z183" i="4"/>
  <c r="Y251" i="4"/>
  <c r="Y315" i="4"/>
  <c r="AB315" i="4"/>
  <c r="Y412" i="4"/>
  <c r="Z412" i="4"/>
  <c r="Y476" i="4"/>
  <c r="AH476" i="4"/>
  <c r="Y285" i="4"/>
  <c r="AH285" i="4"/>
  <c r="Y349" i="4"/>
  <c r="AA349" i="4"/>
  <c r="Y563" i="4"/>
  <c r="Y627" i="4"/>
  <c r="AE627" i="4"/>
  <c r="Y995" i="4"/>
  <c r="AD995" i="4"/>
  <c r="Y607" i="4"/>
  <c r="Y659" i="4"/>
  <c r="Y691" i="4"/>
  <c r="AA691" i="4"/>
  <c r="Y723" i="4"/>
  <c r="AD723" i="4"/>
  <c r="Y755" i="4"/>
  <c r="AD755" i="4"/>
  <c r="Y787" i="4"/>
  <c r="Z787" i="4"/>
  <c r="Y819" i="4"/>
  <c r="Y851" i="4"/>
  <c r="AD851" i="4"/>
  <c r="Y883" i="4"/>
  <c r="AC883" i="4"/>
  <c r="Y915" i="4"/>
  <c r="Z915" i="4"/>
  <c r="Y44" i="4"/>
  <c r="AA44" i="4"/>
  <c r="Y60" i="4"/>
  <c r="AI60" i="4"/>
  <c r="Y121" i="4"/>
  <c r="AD121" i="4"/>
  <c r="Y137" i="4"/>
  <c r="AE137" i="4"/>
  <c r="Y163" i="4"/>
  <c r="AJ163" i="4"/>
  <c r="Y179" i="4"/>
  <c r="AI179" i="4"/>
  <c r="Y195" i="4"/>
  <c r="AD195" i="4"/>
  <c r="Y211" i="4"/>
  <c r="AK211" i="4"/>
  <c r="Y227" i="4"/>
  <c r="AA227" i="4"/>
  <c r="Y255" i="4"/>
  <c r="AI255" i="4"/>
  <c r="Y271" i="4"/>
  <c r="AD271" i="4"/>
  <c r="Y287" i="4"/>
  <c r="AE287" i="4"/>
  <c r="Y303" i="4"/>
  <c r="AK303" i="4"/>
  <c r="Y319" i="4"/>
  <c r="AI319" i="4"/>
  <c r="Y335" i="4"/>
  <c r="AF335" i="4"/>
  <c r="Y351" i="4"/>
  <c r="AK351" i="4"/>
  <c r="Y392" i="4"/>
  <c r="Y408" i="4"/>
  <c r="AI408" i="4"/>
  <c r="Y424" i="4"/>
  <c r="AF424" i="4"/>
  <c r="Y440" i="4"/>
  <c r="AE440" i="4"/>
  <c r="Y456" i="4"/>
  <c r="Y472" i="4"/>
  <c r="AI472" i="4"/>
  <c r="Y488" i="4"/>
  <c r="AF488" i="4"/>
  <c r="Y504" i="4"/>
  <c r="AK504" i="4"/>
  <c r="Y556" i="4"/>
  <c r="Y366" i="4"/>
  <c r="Y515" i="4"/>
  <c r="AF515" i="4"/>
  <c r="Y539" i="4"/>
  <c r="Z539" i="4"/>
  <c r="Y926" i="4"/>
  <c r="Z926" i="4"/>
  <c r="Y942" i="4"/>
  <c r="AG942" i="4"/>
  <c r="Y954" i="4"/>
  <c r="AG954" i="4"/>
  <c r="Y970" i="4"/>
  <c r="AB970" i="4"/>
  <c r="Y545" i="4"/>
  <c r="Z545" i="4"/>
  <c r="Y978" i="4"/>
  <c r="Y986" i="4"/>
  <c r="AC986" i="4"/>
  <c r="Y994" i="4"/>
  <c r="Y125" i="4"/>
  <c r="AK125" i="4"/>
  <c r="Y159" i="4"/>
  <c r="AK159" i="4"/>
  <c r="Y191" i="4"/>
  <c r="Y223" i="4"/>
  <c r="Z223" i="4"/>
  <c r="Y275" i="4"/>
  <c r="Y307" i="4"/>
  <c r="AK307" i="4"/>
  <c r="Y339" i="4"/>
  <c r="AD339" i="4"/>
  <c r="Y388" i="4"/>
  <c r="AK388" i="4"/>
  <c r="Y420" i="4"/>
  <c r="AG420" i="4"/>
  <c r="Y452" i="4"/>
  <c r="AK452" i="4"/>
  <c r="Y484" i="4"/>
  <c r="AG484" i="4"/>
  <c r="Y58" i="4"/>
  <c r="Y277" i="4"/>
  <c r="AF277" i="4"/>
  <c r="Y309" i="4"/>
  <c r="AF309" i="4"/>
  <c r="Y341" i="4"/>
  <c r="Y20" i="4"/>
  <c r="Z20" i="4"/>
  <c r="Y360" i="4"/>
  <c r="Y368" i="4"/>
  <c r="Z368" i="4"/>
  <c r="Y376" i="4"/>
  <c r="AE376" i="4"/>
  <c r="Y527" i="4"/>
  <c r="Z527" i="4"/>
  <c r="Y543" i="4"/>
  <c r="Y928" i="4"/>
  <c r="Z928" i="4"/>
  <c r="Y936" i="4"/>
  <c r="Z936" i="4"/>
  <c r="Y944" i="4"/>
  <c r="AC944" i="4"/>
  <c r="Y952" i="4"/>
  <c r="AB952" i="4"/>
  <c r="Y960" i="4"/>
  <c r="Z960" i="4"/>
  <c r="Y968" i="4"/>
  <c r="Z968" i="4"/>
  <c r="Y517" i="4"/>
  <c r="Z517" i="4"/>
  <c r="Y533" i="4"/>
  <c r="Y549" i="4"/>
  <c r="AB549" i="4"/>
  <c r="Y558" i="4"/>
  <c r="AB558" i="4"/>
  <c r="Y560" i="4"/>
  <c r="AC560" i="4"/>
  <c r="Y562" i="4"/>
  <c r="AD562" i="4"/>
  <c r="Y564" i="4"/>
  <c r="AB564" i="4"/>
  <c r="Y566" i="4"/>
  <c r="AD566" i="4"/>
  <c r="Y568" i="4"/>
  <c r="Z568" i="4"/>
  <c r="Y570" i="4"/>
  <c r="Y572" i="4"/>
  <c r="AB572" i="4"/>
  <c r="Y574" i="4"/>
  <c r="Y576" i="4"/>
  <c r="AC576" i="4"/>
  <c r="Y578" i="4"/>
  <c r="AE578" i="4"/>
  <c r="Y580" i="4"/>
  <c r="AB580" i="4"/>
  <c r="Y582" i="4"/>
  <c r="AB582" i="4"/>
  <c r="Y584" i="4"/>
  <c r="Z584" i="4"/>
  <c r="Y586" i="4"/>
  <c r="Y588" i="4"/>
  <c r="AB588" i="4"/>
  <c r="Y590" i="4"/>
  <c r="Y592" i="4"/>
  <c r="AC592" i="4"/>
  <c r="Y594" i="4"/>
  <c r="AC594" i="4"/>
  <c r="Y596" i="4"/>
  <c r="AB596" i="4"/>
  <c r="Y598" i="4"/>
  <c r="Y600" i="4"/>
  <c r="Z600" i="4"/>
  <c r="Y602" i="4"/>
  <c r="Z602" i="4"/>
  <c r="Y604" i="4"/>
  <c r="AB604" i="4"/>
  <c r="Y606" i="4"/>
  <c r="Y608" i="4"/>
  <c r="AC608" i="4"/>
  <c r="Y610" i="4"/>
  <c r="Y612" i="4"/>
  <c r="AC612" i="4"/>
  <c r="Y614" i="4"/>
  <c r="AB614" i="4"/>
  <c r="Y616" i="4"/>
  <c r="AB616" i="4"/>
  <c r="Y618" i="4"/>
  <c r="AE618" i="4"/>
  <c r="Y620" i="4"/>
  <c r="Z620" i="4"/>
  <c r="Y622" i="4"/>
  <c r="Y624" i="4"/>
  <c r="AB624" i="4"/>
  <c r="Y626" i="4"/>
  <c r="Y628" i="4"/>
  <c r="AC628" i="4"/>
  <c r="Y630" i="4"/>
  <c r="AA630" i="4"/>
  <c r="Y632" i="4"/>
  <c r="AB632" i="4"/>
  <c r="Y634" i="4"/>
  <c r="Y636" i="4"/>
  <c r="Z636" i="4"/>
  <c r="Y638" i="4"/>
  <c r="Y640" i="4"/>
  <c r="AB640" i="4"/>
  <c r="Y642" i="4"/>
  <c r="Z642" i="4"/>
  <c r="Y644" i="4"/>
  <c r="AC644" i="4"/>
  <c r="Y646" i="4"/>
  <c r="Y648" i="4"/>
  <c r="AB648" i="4"/>
  <c r="Y650" i="4"/>
  <c r="Y652" i="4"/>
  <c r="Z652" i="4"/>
  <c r="Y654" i="4"/>
  <c r="AA654" i="4"/>
  <c r="Y656" i="4"/>
  <c r="AB656" i="4"/>
  <c r="Y658" i="4"/>
  <c r="Y660" i="4"/>
  <c r="AC660" i="4"/>
  <c r="Y662" i="4"/>
  <c r="Y664" i="4"/>
  <c r="AB664" i="4"/>
  <c r="Y666" i="4"/>
  <c r="Z666" i="4"/>
  <c r="Y668" i="4"/>
  <c r="Z668" i="4"/>
  <c r="Y670" i="4"/>
  <c r="AA670" i="4"/>
  <c r="Y672" i="4"/>
  <c r="AB672" i="4"/>
  <c r="Y674" i="4"/>
  <c r="Y676" i="4"/>
  <c r="AC676" i="4"/>
  <c r="Y678" i="4"/>
  <c r="AD678" i="4"/>
  <c r="Y680" i="4"/>
  <c r="AB680" i="4"/>
  <c r="Y682" i="4"/>
  <c r="Y684" i="4"/>
  <c r="Z684" i="4"/>
  <c r="Y686" i="4"/>
  <c r="AB686" i="4"/>
  <c r="Y688" i="4"/>
  <c r="AB688" i="4"/>
  <c r="Y690" i="4"/>
  <c r="AB690" i="4"/>
  <c r="Y692" i="4"/>
  <c r="AC692" i="4"/>
  <c r="Y694" i="4"/>
  <c r="Z694" i="4"/>
  <c r="Y696" i="4"/>
  <c r="AB696" i="4"/>
  <c r="Y698" i="4"/>
  <c r="AB698" i="4"/>
  <c r="Y700" i="4"/>
  <c r="Z700" i="4"/>
  <c r="Y702" i="4"/>
  <c r="AE702" i="4"/>
  <c r="Y704" i="4"/>
  <c r="AB704" i="4"/>
  <c r="Y706" i="4"/>
  <c r="Y708" i="4"/>
  <c r="AC708" i="4"/>
  <c r="Y710" i="4"/>
  <c r="AE710" i="4"/>
  <c r="Y712" i="4"/>
  <c r="AB712" i="4"/>
  <c r="Y714" i="4"/>
  <c r="AB714" i="4"/>
  <c r="Y716" i="4"/>
  <c r="Z716" i="4"/>
  <c r="Y718" i="4"/>
  <c r="Y720" i="4"/>
  <c r="AB720" i="4"/>
  <c r="Y722" i="4"/>
  <c r="AB722" i="4"/>
  <c r="Y724" i="4"/>
  <c r="AC724" i="4"/>
  <c r="Y726" i="4"/>
  <c r="AE726" i="4"/>
  <c r="Y728" i="4"/>
  <c r="AB728" i="4"/>
  <c r="Y730" i="4"/>
  <c r="AA730" i="4"/>
  <c r="Y732" i="4"/>
  <c r="Z732" i="4"/>
  <c r="Y734" i="4"/>
  <c r="Z734" i="4"/>
  <c r="Y736" i="4"/>
  <c r="AB736" i="4"/>
  <c r="Y738" i="4"/>
  <c r="AB738" i="4"/>
  <c r="Y740" i="4"/>
  <c r="AC740" i="4"/>
  <c r="Y742" i="4"/>
  <c r="AC742" i="4"/>
  <c r="Y744" i="4"/>
  <c r="AB744" i="4"/>
  <c r="Y746" i="4"/>
  <c r="AD746" i="4"/>
  <c r="Y748" i="4"/>
  <c r="Z748" i="4"/>
  <c r="Y750" i="4"/>
  <c r="AE750" i="4"/>
  <c r="Y752" i="4"/>
  <c r="AB752" i="4"/>
  <c r="Y754" i="4"/>
  <c r="AB754" i="4"/>
  <c r="Y756" i="4"/>
  <c r="AB756" i="4"/>
  <c r="Y758" i="4"/>
  <c r="AE758" i="4"/>
  <c r="Y760" i="4"/>
  <c r="AB760" i="4"/>
  <c r="Y762" i="4"/>
  <c r="AA762" i="4"/>
  <c r="Y764" i="4"/>
  <c r="AB764" i="4"/>
  <c r="Y766" i="4"/>
  <c r="AD766" i="4"/>
  <c r="Y768" i="4"/>
  <c r="AB768" i="4"/>
  <c r="Y770" i="4"/>
  <c r="AE770" i="4"/>
  <c r="Y772" i="4"/>
  <c r="AC772" i="4"/>
  <c r="Y774" i="4"/>
  <c r="AB774" i="4"/>
  <c r="Y776" i="4"/>
  <c r="AB776" i="4"/>
  <c r="Y778" i="4"/>
  <c r="AC778" i="4"/>
  <c r="Y780" i="4"/>
  <c r="AC780" i="4"/>
  <c r="Y782" i="4"/>
  <c r="AD782" i="4"/>
  <c r="Y784" i="4"/>
  <c r="AB784" i="4"/>
  <c r="Y786" i="4"/>
  <c r="AE786" i="4"/>
  <c r="Y788" i="4"/>
  <c r="AC788" i="4"/>
  <c r="Y790" i="4"/>
  <c r="AB790" i="4"/>
  <c r="Y792" i="4"/>
  <c r="AB792" i="4"/>
  <c r="Y794" i="4"/>
  <c r="AC794" i="4"/>
  <c r="Y796" i="4"/>
  <c r="AC796" i="4"/>
  <c r="Y798" i="4"/>
  <c r="AD798" i="4"/>
  <c r="Y800" i="4"/>
  <c r="AB800" i="4"/>
  <c r="Y802" i="4"/>
  <c r="AE802" i="4"/>
  <c r="Y804" i="4"/>
  <c r="AC804" i="4"/>
  <c r="Y806" i="4"/>
  <c r="AB806" i="4"/>
  <c r="Y808" i="4"/>
  <c r="AB808" i="4"/>
  <c r="Y810" i="4"/>
  <c r="AC810" i="4"/>
  <c r="Y812" i="4"/>
  <c r="AC812" i="4"/>
  <c r="Y814" i="4"/>
  <c r="AD814" i="4"/>
  <c r="Y816" i="4"/>
  <c r="AB816" i="4"/>
  <c r="Y818" i="4"/>
  <c r="AE818" i="4"/>
  <c r="Y820" i="4"/>
  <c r="AC820" i="4"/>
  <c r="Y822" i="4"/>
  <c r="AB822" i="4"/>
  <c r="Y824" i="4"/>
  <c r="AB824" i="4"/>
  <c r="Y826" i="4"/>
  <c r="AC826" i="4"/>
  <c r="Y828" i="4"/>
  <c r="AC828" i="4"/>
  <c r="Y830" i="4"/>
  <c r="AD830" i="4"/>
  <c r="Y832" i="4"/>
  <c r="AB832" i="4"/>
  <c r="Y834" i="4"/>
  <c r="AE834" i="4"/>
  <c r="Y836" i="4"/>
  <c r="AC836" i="4"/>
  <c r="Y838" i="4"/>
  <c r="AB838" i="4"/>
  <c r="Y840" i="4"/>
  <c r="AB840" i="4"/>
  <c r="Y842" i="4"/>
  <c r="AC842" i="4"/>
  <c r="Y844" i="4"/>
  <c r="AC844" i="4"/>
  <c r="Y846" i="4"/>
  <c r="AC846" i="4"/>
  <c r="Y848" i="4"/>
  <c r="AB848" i="4"/>
  <c r="Y850" i="4"/>
  <c r="AC850" i="4"/>
  <c r="Y852" i="4"/>
  <c r="AC852" i="4"/>
  <c r="Y854" i="4"/>
  <c r="AA854" i="4"/>
  <c r="Y856" i="4"/>
  <c r="AB856" i="4"/>
  <c r="Y858" i="4"/>
  <c r="AA858" i="4"/>
  <c r="Y860" i="4"/>
  <c r="AC860" i="4"/>
  <c r="Y862" i="4"/>
  <c r="AC862" i="4"/>
  <c r="Y864" i="4"/>
  <c r="AB864" i="4"/>
  <c r="Y866" i="4"/>
  <c r="AC866" i="4"/>
  <c r="Y868" i="4"/>
  <c r="AC868" i="4"/>
  <c r="Y870" i="4"/>
  <c r="AA870" i="4"/>
  <c r="Y872" i="4"/>
  <c r="AB872" i="4"/>
  <c r="Y874" i="4"/>
  <c r="AA874" i="4"/>
  <c r="Y876" i="4"/>
  <c r="AA876" i="4"/>
  <c r="Y878" i="4"/>
  <c r="AC878" i="4"/>
  <c r="Y880" i="4"/>
  <c r="AA880" i="4"/>
  <c r="Y882" i="4"/>
  <c r="AA882" i="4"/>
  <c r="Y884" i="4"/>
  <c r="AA884" i="4"/>
  <c r="Y886" i="4"/>
  <c r="AC886" i="4"/>
  <c r="Y888" i="4"/>
  <c r="AA888" i="4"/>
  <c r="Y890" i="4"/>
  <c r="AA890" i="4"/>
  <c r="Y892" i="4"/>
  <c r="AA892" i="4"/>
  <c r="Y894" i="4"/>
  <c r="AC894" i="4"/>
  <c r="Y896" i="4"/>
  <c r="AA896" i="4"/>
  <c r="Y898" i="4"/>
  <c r="AA898" i="4"/>
  <c r="Y900" i="4"/>
  <c r="AA900" i="4"/>
  <c r="Y902" i="4"/>
  <c r="AC902" i="4"/>
  <c r="Y904" i="4"/>
  <c r="AA904" i="4"/>
  <c r="Y906" i="4"/>
  <c r="AA906" i="4"/>
  <c r="Y908" i="4"/>
  <c r="AA908" i="4"/>
  <c r="Y910" i="4"/>
  <c r="AC910" i="4"/>
  <c r="Y912" i="4"/>
  <c r="AA912" i="4"/>
  <c r="Y407" i="4"/>
  <c r="Y423" i="4"/>
  <c r="AD423" i="4"/>
  <c r="Y439" i="4"/>
  <c r="AE439" i="4"/>
  <c r="Y455" i="4"/>
  <c r="AO501" i="4"/>
  <c r="AU501" i="4"/>
  <c r="AJ336" i="4"/>
  <c r="AJ352" i="4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/>
  <c r="AS122" i="4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I6" i="4"/>
  <c r="AG6" i="4"/>
  <c r="AF16" i="4"/>
  <c r="AM501" i="4"/>
  <c r="AS501" i="4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/>
  <c r="AQ176" i="4"/>
  <c r="AW176" i="4"/>
  <c r="AM208" i="4"/>
  <c r="AS208" i="4"/>
  <c r="AO208" i="4"/>
  <c r="AU208" i="4"/>
  <c r="AQ224" i="4"/>
  <c r="AW224" i="4"/>
  <c r="AN224" i="4"/>
  <c r="AT224" i="4"/>
  <c r="AF326" i="4"/>
  <c r="AF45" i="4"/>
  <c r="AF53" i="4"/>
  <c r="AF459" i="4"/>
  <c r="AF467" i="4"/>
  <c r="AF475" i="4"/>
  <c r="AF483" i="4"/>
  <c r="AF491" i="4"/>
  <c r="AF499" i="4"/>
  <c r="AM38" i="4"/>
  <c r="AS38" i="4"/>
  <c r="AN38" i="4"/>
  <c r="AT38" i="4"/>
  <c r="AQ34" i="4"/>
  <c r="AW34" i="4"/>
  <c r="AO34" i="4"/>
  <c r="AU34" i="4"/>
  <c r="AF162" i="4"/>
  <c r="AF194" i="4"/>
  <c r="AF266" i="4"/>
  <c r="AF330" i="4"/>
  <c r="AQ36" i="4"/>
  <c r="AW36" i="4"/>
  <c r="AN26" i="4"/>
  <c r="AT26" i="4"/>
  <c r="AL26" i="4"/>
  <c r="AR26" i="4"/>
  <c r="AQ51" i="4"/>
  <c r="AW51" i="4"/>
  <c r="AM30" i="4"/>
  <c r="AS30" i="4"/>
  <c r="AN30" i="4"/>
  <c r="AT30" i="4"/>
  <c r="AM116" i="4"/>
  <c r="AS116" i="4"/>
  <c r="AN116" i="4"/>
  <c r="AT116" i="4"/>
  <c r="AP132" i="4"/>
  <c r="AV132" i="4"/>
  <c r="AQ132" i="4"/>
  <c r="AW132" i="4"/>
  <c r="AP156" i="4"/>
  <c r="AV156" i="4"/>
  <c r="AN156" i="4"/>
  <c r="AT156" i="4"/>
  <c r="AL172" i="4"/>
  <c r="AR172" i="4"/>
  <c r="AP188" i="4"/>
  <c r="AV188" i="4"/>
  <c r="AN188" i="4"/>
  <c r="AT188" i="4"/>
  <c r="AN220" i="4"/>
  <c r="AT220" i="4"/>
  <c r="AM252" i="4"/>
  <c r="AS252" i="4"/>
  <c r="AO252" i="4"/>
  <c r="AU252" i="4"/>
  <c r="AN260" i="4"/>
  <c r="AT260" i="4"/>
  <c r="AM268" i="4"/>
  <c r="AS268" i="4"/>
  <c r="AO268" i="4"/>
  <c r="AU268" i="4"/>
  <c r="AN276" i="4"/>
  <c r="AT276" i="4"/>
  <c r="AM284" i="4"/>
  <c r="AS284" i="4"/>
  <c r="AO284" i="4"/>
  <c r="AU284" i="4"/>
  <c r="AN292" i="4"/>
  <c r="AT292" i="4"/>
  <c r="AM300" i="4"/>
  <c r="AS300" i="4"/>
  <c r="AO300" i="4"/>
  <c r="AU300" i="4"/>
  <c r="AN308" i="4"/>
  <c r="AT308" i="4"/>
  <c r="AM316" i="4"/>
  <c r="AS316" i="4"/>
  <c r="AO316" i="4"/>
  <c r="AU316" i="4"/>
  <c r="AN324" i="4"/>
  <c r="AT324" i="4"/>
  <c r="AM332" i="4"/>
  <c r="AS332" i="4"/>
  <c r="AO332" i="4"/>
  <c r="AU332" i="4"/>
  <c r="AO128" i="4"/>
  <c r="AU128" i="4"/>
  <c r="AQ168" i="4"/>
  <c r="AW168" i="4"/>
  <c r="AN216" i="4"/>
  <c r="AT216" i="4"/>
  <c r="AM12" i="4"/>
  <c r="AS12" i="4"/>
  <c r="AL12" i="4"/>
  <c r="AR12" i="4"/>
  <c r="AI8" i="4"/>
  <c r="AF8" i="4"/>
  <c r="AG8" i="4"/>
  <c r="X166" i="4"/>
  <c r="Y166" i="4"/>
  <c r="X198" i="4"/>
  <c r="Y198" i="4"/>
  <c r="X262" i="4"/>
  <c r="Y262" i="4"/>
  <c r="X294" i="4"/>
  <c r="Y294" i="4"/>
  <c r="X471" i="4"/>
  <c r="Y471" i="4"/>
  <c r="X487" i="4"/>
  <c r="Y487" i="4"/>
  <c r="X186" i="4"/>
  <c r="Y186" i="4"/>
  <c r="X258" i="4"/>
  <c r="Y258" i="4"/>
  <c r="X290" i="4"/>
  <c r="Y290" i="4"/>
  <c r="X322" i="4"/>
  <c r="Y322" i="4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/>
  <c r="X84" i="4"/>
  <c r="Y84" i="4"/>
  <c r="X411" i="4"/>
  <c r="Y411" i="4"/>
  <c r="Z399" i="4"/>
  <c r="AD399" i="4"/>
  <c r="AC399" i="4"/>
  <c r="AE399" i="4"/>
  <c r="AB399" i="4"/>
  <c r="AA399" i="4"/>
  <c r="Z431" i="4"/>
  <c r="AD431" i="4"/>
  <c r="AC431" i="4"/>
  <c r="AE431" i="4"/>
  <c r="AB431" i="4"/>
  <c r="AA431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/>
  <c r="AS126" i="4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A427" i="4"/>
  <c r="AE427" i="4"/>
  <c r="Z427" i="4"/>
  <c r="AD427" i="4"/>
  <c r="AC427" i="4"/>
  <c r="AB435" i="4"/>
  <c r="AN435" i="4"/>
  <c r="AT435" i="4"/>
  <c r="AA435" i="4"/>
  <c r="AE435" i="4"/>
  <c r="AD435" i="4"/>
  <c r="AC435" i="4"/>
  <c r="Z435" i="4"/>
  <c r="AB443" i="4"/>
  <c r="AA443" i="4"/>
  <c r="AE443" i="4"/>
  <c r="Z443" i="4"/>
  <c r="AD443" i="4"/>
  <c r="AC443" i="4"/>
  <c r="AB451" i="4"/>
  <c r="AN451" i="4"/>
  <c r="AT451" i="4"/>
  <c r="AA451" i="4"/>
  <c r="AE451" i="4"/>
  <c r="AD451" i="4"/>
  <c r="AC451" i="4"/>
  <c r="Z451" i="4"/>
  <c r="AB158" i="4"/>
  <c r="AA158" i="4"/>
  <c r="AE158" i="4"/>
  <c r="Z158" i="4"/>
  <c r="AD158" i="4"/>
  <c r="AC158" i="4"/>
  <c r="AB174" i="4"/>
  <c r="AN174" i="4"/>
  <c r="AT174" i="4"/>
  <c r="AA174" i="4"/>
  <c r="AE174" i="4"/>
  <c r="AD174" i="4"/>
  <c r="AC174" i="4"/>
  <c r="Z174" i="4"/>
  <c r="Z190" i="4"/>
  <c r="AD190" i="4"/>
  <c r="AC190" i="4"/>
  <c r="AE190" i="4"/>
  <c r="AB190" i="4"/>
  <c r="AA190" i="4"/>
  <c r="Z206" i="4"/>
  <c r="AD206" i="4"/>
  <c r="AC206" i="4"/>
  <c r="AB206" i="4"/>
  <c r="AN206" i="4"/>
  <c r="AT206" i="4"/>
  <c r="AA206" i="4"/>
  <c r="AE206" i="4"/>
  <c r="Z254" i="4"/>
  <c r="AD254" i="4"/>
  <c r="AC254" i="4"/>
  <c r="AB254" i="4"/>
  <c r="AA254" i="4"/>
  <c r="AE254" i="4"/>
  <c r="Z270" i="4"/>
  <c r="AD270" i="4"/>
  <c r="AC270" i="4"/>
  <c r="AB270" i="4"/>
  <c r="AN270" i="4"/>
  <c r="AT270" i="4"/>
  <c r="AA270" i="4"/>
  <c r="AE270" i="4"/>
  <c r="Z286" i="4"/>
  <c r="AD286" i="4"/>
  <c r="AC286" i="4"/>
  <c r="AB286" i="4"/>
  <c r="AA286" i="4"/>
  <c r="AE286" i="4"/>
  <c r="Z302" i="4"/>
  <c r="AD302" i="4"/>
  <c r="AC302" i="4"/>
  <c r="AB302" i="4"/>
  <c r="AN302" i="4"/>
  <c r="AT302" i="4"/>
  <c r="AA302" i="4"/>
  <c r="AE302" i="4"/>
  <c r="Z318" i="4"/>
  <c r="AD318" i="4"/>
  <c r="AC318" i="4"/>
  <c r="AB318" i="4"/>
  <c r="AA318" i="4"/>
  <c r="AE318" i="4"/>
  <c r="Z334" i="4"/>
  <c r="AD334" i="4"/>
  <c r="AC334" i="4"/>
  <c r="AB334" i="4"/>
  <c r="AN334" i="4"/>
  <c r="AT334" i="4"/>
  <c r="AA334" i="4"/>
  <c r="AE334" i="4"/>
  <c r="Z49" i="4"/>
  <c r="AD49" i="4"/>
  <c r="AC49" i="4"/>
  <c r="AE49" i="4"/>
  <c r="AB49" i="4"/>
  <c r="AA49" i="4"/>
  <c r="Z57" i="4"/>
  <c r="AD57" i="4"/>
  <c r="AC57" i="4"/>
  <c r="AB57" i="4"/>
  <c r="AN57" i="4"/>
  <c r="AT57" i="4"/>
  <c r="AA57" i="4"/>
  <c r="AE57" i="4"/>
  <c r="AC100" i="4"/>
  <c r="AB100" i="4"/>
  <c r="AN100" i="4"/>
  <c r="AT100" i="4"/>
  <c r="AA100" i="4"/>
  <c r="AD100" i="4"/>
  <c r="AE100" i="4"/>
  <c r="Z100" i="4"/>
  <c r="AC76" i="4"/>
  <c r="AB76" i="4"/>
  <c r="AA76" i="4"/>
  <c r="AD76" i="4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/>
  <c r="AQ289" i="4"/>
  <c r="AW289" i="4"/>
  <c r="AN297" i="4"/>
  <c r="AT297" i="4"/>
  <c r="AQ305" i="4"/>
  <c r="AW305" i="4"/>
  <c r="AN313" i="4"/>
  <c r="AT313" i="4"/>
  <c r="AQ321" i="4"/>
  <c r="AW321" i="4"/>
  <c r="AN329" i="4"/>
  <c r="AT329" i="4"/>
  <c r="AQ337" i="4"/>
  <c r="AW337" i="4"/>
  <c r="AN345" i="4"/>
  <c r="AT345" i="4"/>
  <c r="AP353" i="4"/>
  <c r="AV353" i="4"/>
  <c r="AQ353" i="4"/>
  <c r="AW353" i="4"/>
  <c r="AM23" i="4"/>
  <c r="AS23" i="4"/>
  <c r="AQ365" i="4"/>
  <c r="AW365" i="4"/>
  <c r="AM36" i="4"/>
  <c r="AS36" i="4"/>
  <c r="AO30" i="4"/>
  <c r="AU30" i="4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/>
  <c r="AL116" i="4"/>
  <c r="AR116" i="4"/>
  <c r="AQ116" i="4"/>
  <c r="AW116" i="4"/>
  <c r="AL132" i="4"/>
  <c r="AR132" i="4"/>
  <c r="AO132" i="4"/>
  <c r="AU132" i="4"/>
  <c r="AM132" i="4"/>
  <c r="AS132" i="4"/>
  <c r="AN132" i="4"/>
  <c r="AT132" i="4"/>
  <c r="AL156" i="4"/>
  <c r="AR156" i="4"/>
  <c r="AP172" i="4"/>
  <c r="AV172" i="4"/>
  <c r="AN172" i="4"/>
  <c r="AT172" i="4"/>
  <c r="AL188" i="4"/>
  <c r="AR188" i="4"/>
  <c r="AN204" i="4"/>
  <c r="AT204" i="4"/>
  <c r="AQ252" i="4"/>
  <c r="AW252" i="4"/>
  <c r="AN252" i="4"/>
  <c r="AT252" i="4"/>
  <c r="AM260" i="4"/>
  <c r="AS260" i="4"/>
  <c r="AO260" i="4"/>
  <c r="AU260" i="4"/>
  <c r="AQ268" i="4"/>
  <c r="AW268" i="4"/>
  <c r="AN268" i="4"/>
  <c r="AT268" i="4"/>
  <c r="AM276" i="4"/>
  <c r="AS276" i="4"/>
  <c r="AO276" i="4"/>
  <c r="AU276" i="4"/>
  <c r="AQ284" i="4"/>
  <c r="AW284" i="4"/>
  <c r="AN284" i="4"/>
  <c r="AT284" i="4"/>
  <c r="AM292" i="4"/>
  <c r="AS292" i="4"/>
  <c r="AO292" i="4"/>
  <c r="AU292" i="4"/>
  <c r="AQ300" i="4"/>
  <c r="AW300" i="4"/>
  <c r="AN300" i="4"/>
  <c r="AT300" i="4"/>
  <c r="AM308" i="4"/>
  <c r="AS308" i="4"/>
  <c r="AO308" i="4"/>
  <c r="AU308" i="4"/>
  <c r="AQ316" i="4"/>
  <c r="AW316" i="4"/>
  <c r="AN316" i="4"/>
  <c r="AT316" i="4"/>
  <c r="AM324" i="4"/>
  <c r="AS324" i="4"/>
  <c r="AO324" i="4"/>
  <c r="AU324" i="4"/>
  <c r="AQ332" i="4"/>
  <c r="AW332" i="4"/>
  <c r="AN332" i="4"/>
  <c r="AT332" i="4"/>
  <c r="AG162" i="4"/>
  <c r="AI162" i="4"/>
  <c r="AG178" i="4"/>
  <c r="AG194" i="4"/>
  <c r="AI194" i="4"/>
  <c r="AG266" i="4"/>
  <c r="AI266" i="4"/>
  <c r="AG330" i="4"/>
  <c r="AI330" i="4"/>
  <c r="AM216" i="4"/>
  <c r="AS216" i="4"/>
  <c r="AO216" i="4"/>
  <c r="AU216" i="4"/>
  <c r="AP228" i="4"/>
  <c r="AV228" i="4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59" i="4"/>
  <c r="AA459" i="4"/>
  <c r="AE459" i="4"/>
  <c r="Z459" i="4"/>
  <c r="AD459" i="4"/>
  <c r="AC459" i="4"/>
  <c r="AB467" i="4"/>
  <c r="AA467" i="4"/>
  <c r="AE467" i="4"/>
  <c r="AD467" i="4"/>
  <c r="AC467" i="4"/>
  <c r="Z467" i="4"/>
  <c r="AB475" i="4"/>
  <c r="AA475" i="4"/>
  <c r="AE475" i="4"/>
  <c r="Z475" i="4"/>
  <c r="AD475" i="4"/>
  <c r="AC475" i="4"/>
  <c r="AB483" i="4"/>
  <c r="AA483" i="4"/>
  <c r="AE483" i="4"/>
  <c r="AD483" i="4"/>
  <c r="AC483" i="4"/>
  <c r="Z483" i="4"/>
  <c r="AB491" i="4"/>
  <c r="AA491" i="4"/>
  <c r="AE491" i="4"/>
  <c r="Z491" i="4"/>
  <c r="AD491" i="4"/>
  <c r="AC491" i="4"/>
  <c r="AB499" i="4"/>
  <c r="AA499" i="4"/>
  <c r="AE499" i="4"/>
  <c r="AD499" i="4"/>
  <c r="AC499" i="4"/>
  <c r="Z499" i="4"/>
  <c r="AB162" i="4"/>
  <c r="AA162" i="4"/>
  <c r="AE162" i="4"/>
  <c r="Z162" i="4"/>
  <c r="AD162" i="4"/>
  <c r="AC162" i="4"/>
  <c r="AD178" i="4"/>
  <c r="AE178" i="4"/>
  <c r="Z194" i="4"/>
  <c r="AD194" i="4"/>
  <c r="AC194" i="4"/>
  <c r="AB194" i="4"/>
  <c r="AA194" i="4"/>
  <c r="AE194" i="4"/>
  <c r="AB266" i="4"/>
  <c r="AA266" i="4"/>
  <c r="AE266" i="4"/>
  <c r="AD266" i="4"/>
  <c r="AC266" i="4"/>
  <c r="Z266" i="4"/>
  <c r="AB282" i="4"/>
  <c r="AC282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Q237" i="4"/>
  <c r="AW237" i="4"/>
  <c r="AN36" i="4"/>
  <c r="AT36" i="4"/>
  <c r="AL36" i="4"/>
  <c r="AR36" i="4"/>
  <c r="AO22" i="4"/>
  <c r="AU22" i="4"/>
  <c r="AP22" i="4"/>
  <c r="AV22" i="4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/>
  <c r="AK162" i="4"/>
  <c r="AH162" i="4"/>
  <c r="AJ162" i="4"/>
  <c r="AK178" i="4"/>
  <c r="AK194" i="4"/>
  <c r="AH194" i="4"/>
  <c r="AJ194" i="4"/>
  <c r="AK266" i="4"/>
  <c r="AH266" i="4"/>
  <c r="AJ266" i="4"/>
  <c r="AH282" i="4"/>
  <c r="AK330" i="4"/>
  <c r="AH330" i="4"/>
  <c r="AJ330" i="4"/>
  <c r="AP387" i="4"/>
  <c r="AV387" i="4"/>
  <c r="X154" i="4"/>
  <c r="X571" i="4"/>
  <c r="Y571" i="4"/>
  <c r="X983" i="4"/>
  <c r="Y983" i="4"/>
  <c r="X999" i="4"/>
  <c r="Y999" i="4"/>
  <c r="X567" i="4"/>
  <c r="Y567" i="4"/>
  <c r="X599" i="4"/>
  <c r="Y599" i="4"/>
  <c r="X631" i="4"/>
  <c r="Y631" i="4"/>
  <c r="X655" i="4"/>
  <c r="Y655" i="4"/>
  <c r="X671" i="4"/>
  <c r="Y671" i="4"/>
  <c r="X687" i="4"/>
  <c r="Y687" i="4"/>
  <c r="X703" i="4"/>
  <c r="Y703" i="4"/>
  <c r="X719" i="4"/>
  <c r="Y719" i="4"/>
  <c r="X735" i="4"/>
  <c r="Y735" i="4"/>
  <c r="X751" i="4"/>
  <c r="Y751" i="4"/>
  <c r="X767" i="4"/>
  <c r="Y767" i="4"/>
  <c r="X783" i="4"/>
  <c r="Y783" i="4"/>
  <c r="X799" i="4"/>
  <c r="Y799" i="4"/>
  <c r="X815" i="4"/>
  <c r="Y815" i="4"/>
  <c r="X831" i="4"/>
  <c r="Y831" i="4"/>
  <c r="X847" i="4"/>
  <c r="Y847" i="4"/>
  <c r="X863" i="4"/>
  <c r="Y863" i="4"/>
  <c r="X879" i="4"/>
  <c r="Y879" i="4"/>
  <c r="X895" i="4"/>
  <c r="Y895" i="4"/>
  <c r="X911" i="4"/>
  <c r="Y911" i="4"/>
  <c r="X975" i="4"/>
  <c r="Y975" i="4"/>
  <c r="X991" i="4"/>
  <c r="Y991" i="4"/>
  <c r="X583" i="4"/>
  <c r="Y583" i="4"/>
  <c r="X615" i="4"/>
  <c r="Y615" i="4"/>
  <c r="X643" i="4"/>
  <c r="Y643" i="4"/>
  <c r="X663" i="4"/>
  <c r="Y663" i="4"/>
  <c r="X679" i="4"/>
  <c r="Y679" i="4"/>
  <c r="X695" i="4"/>
  <c r="Y695" i="4"/>
  <c r="X711" i="4"/>
  <c r="Y711" i="4"/>
  <c r="X727" i="4"/>
  <c r="Y727" i="4"/>
  <c r="X743" i="4"/>
  <c r="Y743" i="4"/>
  <c r="X759" i="4"/>
  <c r="Y759" i="4"/>
  <c r="X775" i="4"/>
  <c r="Y775" i="4"/>
  <c r="X791" i="4"/>
  <c r="Y791" i="4"/>
  <c r="X807" i="4"/>
  <c r="Y807" i="4"/>
  <c r="X823" i="4"/>
  <c r="Y823" i="4"/>
  <c r="X839" i="4"/>
  <c r="Y839" i="4"/>
  <c r="X855" i="4"/>
  <c r="Y855" i="4"/>
  <c r="X871" i="4"/>
  <c r="Y871" i="4"/>
  <c r="X887" i="4"/>
  <c r="Y887" i="4"/>
  <c r="X903" i="4"/>
  <c r="Y903" i="4"/>
  <c r="X919" i="4"/>
  <c r="Y919" i="4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X240" i="4"/>
  <c r="Z595" i="4"/>
  <c r="AB595" i="4"/>
  <c r="AD595" i="4"/>
  <c r="AA595" i="4"/>
  <c r="AE595" i="4"/>
  <c r="AC595" i="4"/>
  <c r="AA647" i="4"/>
  <c r="Z979" i="4"/>
  <c r="AB979" i="4"/>
  <c r="AD979" i="4"/>
  <c r="AA979" i="4"/>
  <c r="AE979" i="4"/>
  <c r="AC979" i="4"/>
  <c r="AB987" i="4"/>
  <c r="AC987" i="4"/>
  <c r="AB559" i="4"/>
  <c r="AA559" i="4"/>
  <c r="AC559" i="4"/>
  <c r="Z575" i="4"/>
  <c r="AB575" i="4"/>
  <c r="AD575" i="4"/>
  <c r="AA575" i="4"/>
  <c r="AE575" i="4"/>
  <c r="AC575" i="4"/>
  <c r="AA591" i="4"/>
  <c r="Z639" i="4"/>
  <c r="AB639" i="4"/>
  <c r="AD639" i="4"/>
  <c r="AA639" i="4"/>
  <c r="AE639" i="4"/>
  <c r="AC639" i="4"/>
  <c r="AB651" i="4"/>
  <c r="AC651" i="4"/>
  <c r="Z667" i="4"/>
  <c r="AE667" i="4"/>
  <c r="Z675" i="4"/>
  <c r="AB675" i="4"/>
  <c r="AD675" i="4"/>
  <c r="AA675" i="4"/>
  <c r="AE675" i="4"/>
  <c r="AC675" i="4"/>
  <c r="AD683" i="4"/>
  <c r="Z699" i="4"/>
  <c r="AE699" i="4"/>
  <c r="Z707" i="4"/>
  <c r="AB707" i="4"/>
  <c r="AD707" i="4"/>
  <c r="AA707" i="4"/>
  <c r="AE707" i="4"/>
  <c r="AC707" i="4"/>
  <c r="AB715" i="4"/>
  <c r="AA715" i="4"/>
  <c r="AC715" i="4"/>
  <c r="AB731" i="4"/>
  <c r="AA731" i="4"/>
  <c r="AC731" i="4"/>
  <c r="Z739" i="4"/>
  <c r="AB739" i="4"/>
  <c r="AD739" i="4"/>
  <c r="AA739" i="4"/>
  <c r="AE739" i="4"/>
  <c r="AC739" i="4"/>
  <c r="Z763" i="4"/>
  <c r="AD763" i="4"/>
  <c r="AE763" i="4"/>
  <c r="AB779" i="4"/>
  <c r="AN779" i="4"/>
  <c r="AT779" i="4"/>
  <c r="AA779" i="4"/>
  <c r="AC779" i="4"/>
  <c r="AB795" i="4"/>
  <c r="AN795" i="4"/>
  <c r="AT795" i="4"/>
  <c r="AE795" i="4"/>
  <c r="Z803" i="4"/>
  <c r="AB803" i="4"/>
  <c r="AD803" i="4"/>
  <c r="AA803" i="4"/>
  <c r="AE803" i="4"/>
  <c r="AC803" i="4"/>
  <c r="Z811" i="4"/>
  <c r="AL811" i="4"/>
  <c r="AR811" i="4"/>
  <c r="AD811" i="4"/>
  <c r="AE811" i="4"/>
  <c r="Z827" i="4"/>
  <c r="AD827" i="4"/>
  <c r="AE827" i="4"/>
  <c r="Z835" i="4"/>
  <c r="AB835" i="4"/>
  <c r="AD835" i="4"/>
  <c r="AA835" i="4"/>
  <c r="AE835" i="4"/>
  <c r="AC835" i="4"/>
  <c r="Z843" i="4"/>
  <c r="AL843" i="4"/>
  <c r="AR843" i="4"/>
  <c r="AD843" i="4"/>
  <c r="AE843" i="4"/>
  <c r="Z859" i="4"/>
  <c r="AD859" i="4"/>
  <c r="AE859" i="4"/>
  <c r="Z867" i="4"/>
  <c r="AB867" i="4"/>
  <c r="AD867" i="4"/>
  <c r="AA867" i="4"/>
  <c r="AE867" i="4"/>
  <c r="AC867" i="4"/>
  <c r="Z875" i="4"/>
  <c r="AD875" i="4"/>
  <c r="AE875" i="4"/>
  <c r="AB891" i="4"/>
  <c r="AA891" i="4"/>
  <c r="AC891" i="4"/>
  <c r="Z899" i="4"/>
  <c r="AB899" i="4"/>
  <c r="AD899" i="4"/>
  <c r="AA899" i="4"/>
  <c r="AE899" i="4"/>
  <c r="AC899" i="4"/>
  <c r="Z907" i="4"/>
  <c r="AD907" i="4"/>
  <c r="AE907" i="4"/>
  <c r="AA380" i="4"/>
  <c r="AE380" i="4"/>
  <c r="AD380" i="4"/>
  <c r="AB380" i="4"/>
  <c r="AA519" i="4"/>
  <c r="AC519" i="4"/>
  <c r="AE519" i="4"/>
  <c r="AB519" i="4"/>
  <c r="AD519" i="4"/>
  <c r="Z519" i="4"/>
  <c r="AA551" i="4"/>
  <c r="AC551" i="4"/>
  <c r="AE551" i="4"/>
  <c r="AB551" i="4"/>
  <c r="AD551" i="4"/>
  <c r="Z551" i="4"/>
  <c r="AA535" i="4"/>
  <c r="AC535" i="4"/>
  <c r="AE535" i="4"/>
  <c r="AB535" i="4"/>
  <c r="AD535" i="4"/>
  <c r="Z535" i="4"/>
  <c r="AA924" i="4"/>
  <c r="AC924" i="4"/>
  <c r="AE924" i="4"/>
  <c r="Z924" i="4"/>
  <c r="AD924" i="4"/>
  <c r="AB924" i="4"/>
  <c r="AA932" i="4"/>
  <c r="AC932" i="4"/>
  <c r="AE932" i="4"/>
  <c r="Z932" i="4"/>
  <c r="AD932" i="4"/>
  <c r="AB932" i="4"/>
  <c r="AA940" i="4"/>
  <c r="AC940" i="4"/>
  <c r="AE940" i="4"/>
  <c r="Z940" i="4"/>
  <c r="AD940" i="4"/>
  <c r="AB940" i="4"/>
  <c r="AA948" i="4"/>
  <c r="AC948" i="4"/>
  <c r="AE948" i="4"/>
  <c r="Z948" i="4"/>
  <c r="AD948" i="4"/>
  <c r="AB948" i="4"/>
  <c r="AA956" i="4"/>
  <c r="AC956" i="4"/>
  <c r="AE956" i="4"/>
  <c r="Z956" i="4"/>
  <c r="AD956" i="4"/>
  <c r="AB956" i="4"/>
  <c r="AA964" i="4"/>
  <c r="AC964" i="4"/>
  <c r="AE964" i="4"/>
  <c r="Z964" i="4"/>
  <c r="AD964" i="4"/>
  <c r="AB964" i="4"/>
  <c r="AA972" i="4"/>
  <c r="AC972" i="4"/>
  <c r="AE972" i="4"/>
  <c r="Z972" i="4"/>
  <c r="AD972" i="4"/>
  <c r="AB972" i="4"/>
  <c r="AA525" i="4"/>
  <c r="AC525" i="4"/>
  <c r="AE525" i="4"/>
  <c r="AB525" i="4"/>
  <c r="AD525" i="4"/>
  <c r="Z525" i="4"/>
  <c r="AA541" i="4"/>
  <c r="AC541" i="4"/>
  <c r="AE541" i="4"/>
  <c r="AB541" i="4"/>
  <c r="AD541" i="4"/>
  <c r="Z541" i="4"/>
  <c r="AN422" i="4"/>
  <c r="AT422" i="4"/>
  <c r="AL127" i="4"/>
  <c r="AR127" i="4"/>
  <c r="AM127" i="4"/>
  <c r="AS127" i="4"/>
  <c r="AO237" i="4"/>
  <c r="AU237" i="4"/>
  <c r="AN237" i="4"/>
  <c r="AT237" i="4"/>
  <c r="AQ25" i="4"/>
  <c r="AW25" i="4"/>
  <c r="AN25" i="4"/>
  <c r="AT25" i="4"/>
  <c r="AO33" i="4"/>
  <c r="AU33" i="4"/>
  <c r="AL33" i="4"/>
  <c r="AR33" i="4"/>
  <c r="AO46" i="4"/>
  <c r="AU46" i="4"/>
  <c r="AL54" i="4"/>
  <c r="AR54" i="4"/>
  <c r="AM54" i="4"/>
  <c r="AS54" i="4"/>
  <c r="AO249" i="4"/>
  <c r="AU249" i="4"/>
  <c r="AL257" i="4"/>
  <c r="AR257" i="4"/>
  <c r="AM257" i="4"/>
  <c r="AS257" i="4"/>
  <c r="AO265" i="4"/>
  <c r="AU265" i="4"/>
  <c r="AL273" i="4"/>
  <c r="AR273" i="4"/>
  <c r="AM273" i="4"/>
  <c r="AS273" i="4"/>
  <c r="AO281" i="4"/>
  <c r="AU281" i="4"/>
  <c r="AL289" i="4"/>
  <c r="AR289" i="4"/>
  <c r="AM289" i="4"/>
  <c r="AS289" i="4"/>
  <c r="AO297" i="4"/>
  <c r="AU297" i="4"/>
  <c r="AL305" i="4"/>
  <c r="AR305" i="4"/>
  <c r="AM305" i="4"/>
  <c r="AS305" i="4"/>
  <c r="AO313" i="4"/>
  <c r="AU313" i="4"/>
  <c r="AL321" i="4"/>
  <c r="AR321" i="4"/>
  <c r="AM321" i="4"/>
  <c r="AS321" i="4"/>
  <c r="AO329" i="4"/>
  <c r="AU329" i="4"/>
  <c r="AL337" i="4"/>
  <c r="AR337" i="4"/>
  <c r="AM337" i="4"/>
  <c r="AS337" i="4"/>
  <c r="AO345" i="4"/>
  <c r="AU345" i="4"/>
  <c r="AL353" i="4"/>
  <c r="AR353" i="4"/>
  <c r="AM353" i="4"/>
  <c r="AS353" i="4"/>
  <c r="AN386" i="4"/>
  <c r="AT386" i="4"/>
  <c r="AL422" i="4"/>
  <c r="AR422" i="4"/>
  <c r="AQ422" i="4"/>
  <c r="AW422" i="4"/>
  <c r="AM422" i="4"/>
  <c r="AS422" i="4"/>
  <c r="AP157" i="4"/>
  <c r="AV157" i="4"/>
  <c r="AQ157" i="4"/>
  <c r="AW157" i="4"/>
  <c r="AM382" i="4"/>
  <c r="AS382" i="4"/>
  <c r="AM237" i="4"/>
  <c r="AS237" i="4"/>
  <c r="AP237" i="4"/>
  <c r="AV237" i="4"/>
  <c r="AL237" i="4"/>
  <c r="AR237" i="4"/>
  <c r="AO25" i="4"/>
  <c r="AU25" i="4"/>
  <c r="AP25" i="4"/>
  <c r="AV25" i="4"/>
  <c r="AL25" i="4"/>
  <c r="AR25" i="4"/>
  <c r="AQ33" i="4"/>
  <c r="AW33" i="4"/>
  <c r="AM33" i="4"/>
  <c r="AS33" i="4"/>
  <c r="AN33" i="4"/>
  <c r="AT33" i="4"/>
  <c r="AP46" i="4"/>
  <c r="AV46" i="4"/>
  <c r="AL46" i="4"/>
  <c r="AR46" i="4"/>
  <c r="AQ46" i="4"/>
  <c r="AW46" i="4"/>
  <c r="AM46" i="4"/>
  <c r="AS46" i="4"/>
  <c r="AN54" i="4"/>
  <c r="AT54" i="4"/>
  <c r="AO54" i="4"/>
  <c r="AU54" i="4"/>
  <c r="AP249" i="4"/>
  <c r="AV249" i="4"/>
  <c r="AL249" i="4"/>
  <c r="AR249" i="4"/>
  <c r="AQ249" i="4"/>
  <c r="AW249" i="4"/>
  <c r="AM249" i="4"/>
  <c r="AS249" i="4"/>
  <c r="AN257" i="4"/>
  <c r="AT257" i="4"/>
  <c r="AO257" i="4"/>
  <c r="AU257" i="4"/>
  <c r="AP265" i="4"/>
  <c r="AV265" i="4"/>
  <c r="AL265" i="4"/>
  <c r="AR265" i="4"/>
  <c r="AQ265" i="4"/>
  <c r="AW265" i="4"/>
  <c r="AM265" i="4"/>
  <c r="AS265" i="4"/>
  <c r="AN273" i="4"/>
  <c r="AT273" i="4"/>
  <c r="AO273" i="4"/>
  <c r="AU273" i="4"/>
  <c r="AP281" i="4"/>
  <c r="AV281" i="4"/>
  <c r="AL281" i="4"/>
  <c r="AR281" i="4"/>
  <c r="AQ281" i="4"/>
  <c r="AW281" i="4"/>
  <c r="AM281" i="4"/>
  <c r="AS281" i="4"/>
  <c r="AN289" i="4"/>
  <c r="AT289" i="4"/>
  <c r="AO289" i="4"/>
  <c r="AU289" i="4"/>
  <c r="AP297" i="4"/>
  <c r="AV297" i="4"/>
  <c r="AL297" i="4"/>
  <c r="AR297" i="4"/>
  <c r="AQ297" i="4"/>
  <c r="AW297" i="4"/>
  <c r="AM297" i="4"/>
  <c r="AS297" i="4"/>
  <c r="AN305" i="4"/>
  <c r="AT305" i="4"/>
  <c r="AO305" i="4"/>
  <c r="AU305" i="4"/>
  <c r="AP313" i="4"/>
  <c r="AV313" i="4"/>
  <c r="AL313" i="4"/>
  <c r="AR313" i="4"/>
  <c r="AQ313" i="4"/>
  <c r="AW313" i="4"/>
  <c r="AM313" i="4"/>
  <c r="AS313" i="4"/>
  <c r="AN321" i="4"/>
  <c r="AT321" i="4"/>
  <c r="AO321" i="4"/>
  <c r="AU321" i="4"/>
  <c r="AP329" i="4"/>
  <c r="AV329" i="4"/>
  <c r="AL329" i="4"/>
  <c r="AR329" i="4"/>
  <c r="AQ329" i="4"/>
  <c r="AW329" i="4"/>
  <c r="AM329" i="4"/>
  <c r="AS329" i="4"/>
  <c r="AN337" i="4"/>
  <c r="AT337" i="4"/>
  <c r="AO337" i="4"/>
  <c r="AU337" i="4"/>
  <c r="AP345" i="4"/>
  <c r="AV345" i="4"/>
  <c r="AL345" i="4"/>
  <c r="AR345" i="4"/>
  <c r="AQ345" i="4"/>
  <c r="AW345" i="4"/>
  <c r="AM345" i="4"/>
  <c r="AS345" i="4"/>
  <c r="AN353" i="4"/>
  <c r="AT353" i="4"/>
  <c r="AO353" i="4"/>
  <c r="AU353" i="4"/>
  <c r="AQ21" i="4"/>
  <c r="AW21" i="4"/>
  <c r="AM21" i="4"/>
  <c r="AS21" i="4"/>
  <c r="AN21" i="4"/>
  <c r="AT21" i="4"/>
  <c r="AO29" i="4"/>
  <c r="AU29" i="4"/>
  <c r="AP29" i="4"/>
  <c r="AV29" i="4"/>
  <c r="AL29" i="4"/>
  <c r="AR29" i="4"/>
  <c r="AO27" i="4"/>
  <c r="AU27" i="4"/>
  <c r="AP27" i="4"/>
  <c r="AV27" i="4"/>
  <c r="AL27" i="4"/>
  <c r="AR27" i="4"/>
  <c r="AQ35" i="4"/>
  <c r="AW35" i="4"/>
  <c r="AM35" i="4"/>
  <c r="AS35" i="4"/>
  <c r="AN35" i="4"/>
  <c r="AT35" i="4"/>
  <c r="AM373" i="4"/>
  <c r="AS373" i="4"/>
  <c r="AP373" i="4"/>
  <c r="AV373" i="4"/>
  <c r="AL373" i="4"/>
  <c r="AR373" i="4"/>
  <c r="AQ953" i="4"/>
  <c r="AW953" i="4"/>
  <c r="AO953" i="4"/>
  <c r="AU953" i="4"/>
  <c r="AN953" i="4"/>
  <c r="AT953" i="4"/>
  <c r="AP410" i="4"/>
  <c r="AV410" i="4"/>
  <c r="AL410" i="4"/>
  <c r="AR410" i="4"/>
  <c r="AQ410" i="4"/>
  <c r="AW410" i="4"/>
  <c r="AM410" i="4"/>
  <c r="AS410" i="4"/>
  <c r="AN430" i="4"/>
  <c r="AT430" i="4"/>
  <c r="AO430" i="4"/>
  <c r="AU430" i="4"/>
  <c r="AP119" i="4"/>
  <c r="AV119" i="4"/>
  <c r="AL119" i="4"/>
  <c r="AR119" i="4"/>
  <c r="AQ119" i="4"/>
  <c r="AW119" i="4"/>
  <c r="AM119" i="4"/>
  <c r="AS119" i="4"/>
  <c r="AN177" i="4"/>
  <c r="AT177" i="4"/>
  <c r="AO177" i="4"/>
  <c r="AU177" i="4"/>
  <c r="AO23" i="4"/>
  <c r="AU23" i="4"/>
  <c r="AP23" i="4"/>
  <c r="AV23" i="4"/>
  <c r="AL23" i="4"/>
  <c r="AR23" i="4"/>
  <c r="AQ31" i="4"/>
  <c r="AW31" i="4"/>
  <c r="AM31" i="4"/>
  <c r="AS31" i="4"/>
  <c r="AN31" i="4"/>
  <c r="AT31" i="4"/>
  <c r="AM365" i="4"/>
  <c r="AS365" i="4"/>
  <c r="AP365" i="4"/>
  <c r="AV365" i="4"/>
  <c r="AL365" i="4"/>
  <c r="AR365" i="4"/>
  <c r="AM522" i="4"/>
  <c r="AS522" i="4"/>
  <c r="AN522" i="4"/>
  <c r="AT522" i="4"/>
  <c r="AO67" i="4"/>
  <c r="AU67" i="4"/>
  <c r="AP67" i="4"/>
  <c r="AV67" i="4"/>
  <c r="AL67" i="4"/>
  <c r="AR67" i="4"/>
  <c r="AQ73" i="4"/>
  <c r="AW73" i="4"/>
  <c r="AM73" i="4"/>
  <c r="AS73" i="4"/>
  <c r="AN73" i="4"/>
  <c r="AT73" i="4"/>
  <c r="AO77" i="4"/>
  <c r="AU77" i="4"/>
  <c r="AP77" i="4"/>
  <c r="AV77" i="4"/>
  <c r="AL77" i="4"/>
  <c r="AR77" i="4"/>
  <c r="AQ81" i="4"/>
  <c r="AW81" i="4"/>
  <c r="AM81" i="4"/>
  <c r="AS81" i="4"/>
  <c r="AN81" i="4"/>
  <c r="AT81" i="4"/>
  <c r="AO85" i="4"/>
  <c r="AU85" i="4"/>
  <c r="AP85" i="4"/>
  <c r="AV85" i="4"/>
  <c r="AL85" i="4"/>
  <c r="AR85" i="4"/>
  <c r="AQ89" i="4"/>
  <c r="AW89" i="4"/>
  <c r="AM89" i="4"/>
  <c r="AS89" i="4"/>
  <c r="AN89" i="4"/>
  <c r="AT89" i="4"/>
  <c r="AO93" i="4"/>
  <c r="AU93" i="4"/>
  <c r="AP93" i="4"/>
  <c r="AV93" i="4"/>
  <c r="AL93" i="4"/>
  <c r="AR93" i="4"/>
  <c r="AQ97" i="4"/>
  <c r="AW97" i="4"/>
  <c r="AM97" i="4"/>
  <c r="AS97" i="4"/>
  <c r="AN97" i="4"/>
  <c r="AT97" i="4"/>
  <c r="AO101" i="4"/>
  <c r="AU101" i="4"/>
  <c r="AP101" i="4"/>
  <c r="AV101" i="4"/>
  <c r="AL101" i="4"/>
  <c r="AR101" i="4"/>
  <c r="AN64" i="4"/>
  <c r="AT64" i="4"/>
  <c r="AQ64" i="4"/>
  <c r="AW64" i="4"/>
  <c r="AM64" i="4"/>
  <c r="AS64" i="4"/>
  <c r="AM235" i="4"/>
  <c r="AS235" i="4"/>
  <c r="AP235" i="4"/>
  <c r="AV235" i="4"/>
  <c r="AL235" i="4"/>
  <c r="AR235" i="4"/>
  <c r="AQ239" i="4"/>
  <c r="AW239" i="4"/>
  <c r="AO239" i="4"/>
  <c r="AU239" i="4"/>
  <c r="AN239" i="4"/>
  <c r="AT239" i="4"/>
  <c r="AM243" i="4"/>
  <c r="AS243" i="4"/>
  <c r="AP243" i="4"/>
  <c r="AV243" i="4"/>
  <c r="AL243" i="4"/>
  <c r="AR243" i="4"/>
  <c r="AQ359" i="4"/>
  <c r="AW359" i="4"/>
  <c r="AO359" i="4"/>
  <c r="AU359" i="4"/>
  <c r="AN359" i="4"/>
  <c r="AT359" i="4"/>
  <c r="AM363" i="4"/>
  <c r="AS363" i="4"/>
  <c r="AP363" i="4"/>
  <c r="AV363" i="4"/>
  <c r="AL363" i="4"/>
  <c r="AR363" i="4"/>
  <c r="AQ367" i="4"/>
  <c r="AW367" i="4"/>
  <c r="AO367" i="4"/>
  <c r="AU367" i="4"/>
  <c r="AN367" i="4"/>
  <c r="AT367" i="4"/>
  <c r="AM371" i="4"/>
  <c r="AS371" i="4"/>
  <c r="AP371" i="4"/>
  <c r="AV371" i="4"/>
  <c r="AL371" i="4"/>
  <c r="AR371" i="4"/>
  <c r="AQ375" i="4"/>
  <c r="AW375" i="4"/>
  <c r="AO375" i="4"/>
  <c r="AU375" i="4"/>
  <c r="AN375" i="4"/>
  <c r="AT375" i="4"/>
  <c r="AM379" i="4"/>
  <c r="AS379" i="4"/>
  <c r="AP379" i="4"/>
  <c r="AV379" i="4"/>
  <c r="AL379" i="4"/>
  <c r="AR379" i="4"/>
  <c r="AN518" i="4"/>
  <c r="AT518" i="4"/>
  <c r="AM550" i="4"/>
  <c r="AS550" i="4"/>
  <c r="AN550" i="4"/>
  <c r="AT550" i="4"/>
  <c r="AO561" i="4"/>
  <c r="AU561" i="4"/>
  <c r="AM569" i="4"/>
  <c r="AS569" i="4"/>
  <c r="AP577" i="4"/>
  <c r="AV577" i="4"/>
  <c r="AM585" i="4"/>
  <c r="AS585" i="4"/>
  <c r="AO609" i="4"/>
  <c r="AU609" i="4"/>
  <c r="AM617" i="4"/>
  <c r="AS617" i="4"/>
  <c r="AN617" i="4"/>
  <c r="AT617" i="4"/>
  <c r="AN633" i="4"/>
  <c r="AT633" i="4"/>
  <c r="AQ641" i="4"/>
  <c r="AW641" i="4"/>
  <c r="AL641" i="4"/>
  <c r="AR641" i="4"/>
  <c r="AL657" i="4"/>
  <c r="AR657" i="4"/>
  <c r="AO673" i="4"/>
  <c r="AU673" i="4"/>
  <c r="AQ673" i="4"/>
  <c r="AW673" i="4"/>
  <c r="AP673" i="4"/>
  <c r="AV673" i="4"/>
  <c r="AL673" i="4"/>
  <c r="AR673" i="4"/>
  <c r="AL689" i="4"/>
  <c r="AR689" i="4"/>
  <c r="AN697" i="4"/>
  <c r="AT697" i="4"/>
  <c r="AO705" i="4"/>
  <c r="AU705" i="4"/>
  <c r="AQ705" i="4"/>
  <c r="AW705" i="4"/>
  <c r="AL705" i="4"/>
  <c r="AR705" i="4"/>
  <c r="AO737" i="4"/>
  <c r="AU737" i="4"/>
  <c r="AL737" i="4"/>
  <c r="AR737" i="4"/>
  <c r="AP753" i="4"/>
  <c r="AV753" i="4"/>
  <c r="AM761" i="4"/>
  <c r="AS761" i="4"/>
  <c r="AN761" i="4"/>
  <c r="AT761" i="4"/>
  <c r="AO769" i="4"/>
  <c r="AU769" i="4"/>
  <c r="AQ769" i="4"/>
  <c r="AW769" i="4"/>
  <c r="AP769" i="4"/>
  <c r="AV769" i="4"/>
  <c r="AL769" i="4"/>
  <c r="AR769" i="4"/>
  <c r="AM777" i="4"/>
  <c r="AS777" i="4"/>
  <c r="AN777" i="4"/>
  <c r="AT777" i="4"/>
  <c r="AO785" i="4"/>
  <c r="AU785" i="4"/>
  <c r="AQ785" i="4"/>
  <c r="AW785" i="4"/>
  <c r="AP785" i="4"/>
  <c r="AV785" i="4"/>
  <c r="AL785" i="4"/>
  <c r="AR785" i="4"/>
  <c r="AM793" i="4"/>
  <c r="AS793" i="4"/>
  <c r="AN793" i="4"/>
  <c r="AT793" i="4"/>
  <c r="AO801" i="4"/>
  <c r="AU801" i="4"/>
  <c r="AQ801" i="4"/>
  <c r="AW801" i="4"/>
  <c r="AP801" i="4"/>
  <c r="AV801" i="4"/>
  <c r="AL801" i="4"/>
  <c r="AR801" i="4"/>
  <c r="AM809" i="4"/>
  <c r="AS809" i="4"/>
  <c r="AN809" i="4"/>
  <c r="AT809" i="4"/>
  <c r="AO817" i="4"/>
  <c r="AU817" i="4"/>
  <c r="AQ817" i="4"/>
  <c r="AW817" i="4"/>
  <c r="AP817" i="4"/>
  <c r="AV817" i="4"/>
  <c r="AL817" i="4"/>
  <c r="AR817" i="4"/>
  <c r="AM825" i="4"/>
  <c r="AS825" i="4"/>
  <c r="AN825" i="4"/>
  <c r="AT825" i="4"/>
  <c r="AO833" i="4"/>
  <c r="AU833" i="4"/>
  <c r="AQ833" i="4"/>
  <c r="AW833" i="4"/>
  <c r="AP833" i="4"/>
  <c r="AV833" i="4"/>
  <c r="AL833" i="4"/>
  <c r="AR833" i="4"/>
  <c r="AM841" i="4"/>
  <c r="AS841" i="4"/>
  <c r="AN841" i="4"/>
  <c r="AT841" i="4"/>
  <c r="AO849" i="4"/>
  <c r="AU849" i="4"/>
  <c r="AQ849" i="4"/>
  <c r="AW849" i="4"/>
  <c r="AP849" i="4"/>
  <c r="AV849" i="4"/>
  <c r="AL849" i="4"/>
  <c r="AR849" i="4"/>
  <c r="AM857" i="4"/>
  <c r="AS857" i="4"/>
  <c r="AN857" i="4"/>
  <c r="AT857" i="4"/>
  <c r="AO865" i="4"/>
  <c r="AU865" i="4"/>
  <c r="AQ865" i="4"/>
  <c r="AW865" i="4"/>
  <c r="AP865" i="4"/>
  <c r="AV865" i="4"/>
  <c r="AL865" i="4"/>
  <c r="AR865" i="4"/>
  <c r="AM873" i="4"/>
  <c r="AS873" i="4"/>
  <c r="AN873" i="4"/>
  <c r="AT873" i="4"/>
  <c r="AO881" i="4"/>
  <c r="AU881" i="4"/>
  <c r="AQ881" i="4"/>
  <c r="AW881" i="4"/>
  <c r="AP881" i="4"/>
  <c r="AV881" i="4"/>
  <c r="AL881" i="4"/>
  <c r="AR881" i="4"/>
  <c r="AM889" i="4"/>
  <c r="AS889" i="4"/>
  <c r="AN889" i="4"/>
  <c r="AT889" i="4"/>
  <c r="AO897" i="4"/>
  <c r="AU897" i="4"/>
  <c r="AQ897" i="4"/>
  <c r="AW897" i="4"/>
  <c r="AP897" i="4"/>
  <c r="AV897" i="4"/>
  <c r="AL897" i="4"/>
  <c r="AR897" i="4"/>
  <c r="AM905" i="4"/>
  <c r="AS905" i="4"/>
  <c r="AN905" i="4"/>
  <c r="AT905" i="4"/>
  <c r="AO913" i="4"/>
  <c r="AU913" i="4"/>
  <c r="AQ913" i="4"/>
  <c r="AW913" i="4"/>
  <c r="AP913" i="4"/>
  <c r="AV913" i="4"/>
  <c r="AL913" i="4"/>
  <c r="AR913" i="4"/>
  <c r="AM921" i="4"/>
  <c r="AS921" i="4"/>
  <c r="AN921" i="4"/>
  <c r="AT921" i="4"/>
  <c r="AM41" i="4"/>
  <c r="AS41" i="4"/>
  <c r="AN41" i="4"/>
  <c r="AT41" i="4"/>
  <c r="AO71" i="4"/>
  <c r="AU71" i="4"/>
  <c r="AP71" i="4"/>
  <c r="AV71" i="4"/>
  <c r="AL71" i="4"/>
  <c r="AR71" i="4"/>
  <c r="AQ79" i="4"/>
  <c r="AW79" i="4"/>
  <c r="AM79" i="4"/>
  <c r="AS79" i="4"/>
  <c r="AN79" i="4"/>
  <c r="AT79" i="4"/>
  <c r="AO87" i="4"/>
  <c r="AU87" i="4"/>
  <c r="AP87" i="4"/>
  <c r="AV87" i="4"/>
  <c r="AL87" i="4"/>
  <c r="AR87" i="4"/>
  <c r="AQ95" i="4"/>
  <c r="AW95" i="4"/>
  <c r="AM95" i="4"/>
  <c r="AS95" i="4"/>
  <c r="AN95" i="4"/>
  <c r="AT95" i="4"/>
  <c r="AO103" i="4"/>
  <c r="AU103" i="4"/>
  <c r="AP103" i="4"/>
  <c r="AV103" i="4"/>
  <c r="AL103" i="4"/>
  <c r="AR103" i="4"/>
  <c r="AM111" i="4"/>
  <c r="AS111" i="4"/>
  <c r="AQ111" i="4"/>
  <c r="AW111" i="4"/>
  <c r="AN111" i="4"/>
  <c r="AT111" i="4"/>
  <c r="AQ155" i="4"/>
  <c r="AW155" i="4"/>
  <c r="AP155" i="4"/>
  <c r="AV155" i="4"/>
  <c r="AL155" i="4"/>
  <c r="AR155" i="4"/>
  <c r="AQ923" i="4"/>
  <c r="AW923" i="4"/>
  <c r="AO923" i="4"/>
  <c r="AU923" i="4"/>
  <c r="AN923" i="4"/>
  <c r="AT923" i="4"/>
  <c r="AM935" i="4"/>
  <c r="AS935" i="4"/>
  <c r="AP935" i="4"/>
  <c r="AV935" i="4"/>
  <c r="AL935" i="4"/>
  <c r="AR935" i="4"/>
  <c r="AQ943" i="4"/>
  <c r="AW943" i="4"/>
  <c r="AO943" i="4"/>
  <c r="AU943" i="4"/>
  <c r="AN943" i="4"/>
  <c r="AT943" i="4"/>
  <c r="AM951" i="4"/>
  <c r="AS951" i="4"/>
  <c r="AP951" i="4"/>
  <c r="AV951" i="4"/>
  <c r="AL951" i="4"/>
  <c r="AR951" i="4"/>
  <c r="AQ955" i="4"/>
  <c r="AW955" i="4"/>
  <c r="AO955" i="4"/>
  <c r="AU955" i="4"/>
  <c r="AN955" i="4"/>
  <c r="AT955" i="4"/>
  <c r="AM963" i="4"/>
  <c r="AS963" i="4"/>
  <c r="AP963" i="4"/>
  <c r="AV963" i="4"/>
  <c r="AL963" i="4"/>
  <c r="AR963" i="4"/>
  <c r="AQ971" i="4"/>
  <c r="AW971" i="4"/>
  <c r="AO971" i="4"/>
  <c r="AU971" i="4"/>
  <c r="AN971" i="4"/>
  <c r="AT971" i="4"/>
  <c r="AO516" i="4"/>
  <c r="AU516" i="4"/>
  <c r="AQ516" i="4"/>
  <c r="AW516" i="4"/>
  <c r="AP516" i="4"/>
  <c r="AV516" i="4"/>
  <c r="AL516" i="4"/>
  <c r="AR516" i="4"/>
  <c r="AM532" i="4"/>
  <c r="AS532" i="4"/>
  <c r="AN532" i="4"/>
  <c r="AT532" i="4"/>
  <c r="AO548" i="4"/>
  <c r="AU548" i="4"/>
  <c r="AQ548" i="4"/>
  <c r="AW548" i="4"/>
  <c r="AP548" i="4"/>
  <c r="AV548" i="4"/>
  <c r="AL548" i="4"/>
  <c r="AR548" i="4"/>
  <c r="AM565" i="4"/>
  <c r="AS565" i="4"/>
  <c r="AN565" i="4"/>
  <c r="AT565" i="4"/>
  <c r="AO581" i="4"/>
  <c r="AU581" i="4"/>
  <c r="AQ581" i="4"/>
  <c r="AW581" i="4"/>
  <c r="AP581" i="4"/>
  <c r="AV581" i="4"/>
  <c r="AL581" i="4"/>
  <c r="AR581" i="4"/>
  <c r="AM597" i="4"/>
  <c r="AS597" i="4"/>
  <c r="AN597" i="4"/>
  <c r="AT597" i="4"/>
  <c r="AO613" i="4"/>
  <c r="AU613" i="4"/>
  <c r="AQ613" i="4"/>
  <c r="AW613" i="4"/>
  <c r="AP613" i="4"/>
  <c r="AV613" i="4"/>
  <c r="AL613" i="4"/>
  <c r="AR613" i="4"/>
  <c r="AM629" i="4"/>
  <c r="AS629" i="4"/>
  <c r="AN629" i="4"/>
  <c r="AT629" i="4"/>
  <c r="AP645" i="4"/>
  <c r="AV645" i="4"/>
  <c r="AN661" i="4"/>
  <c r="AT661" i="4"/>
  <c r="AQ677" i="4"/>
  <c r="AW677" i="4"/>
  <c r="AP717" i="4"/>
  <c r="AV717" i="4"/>
  <c r="AL717" i="4"/>
  <c r="AR717" i="4"/>
  <c r="AN733" i="4"/>
  <c r="AT733" i="4"/>
  <c r="AP781" i="4"/>
  <c r="AV781" i="4"/>
  <c r="AL781" i="4"/>
  <c r="AR781" i="4"/>
  <c r="AN797" i="4"/>
  <c r="AT797" i="4"/>
  <c r="AP845" i="4"/>
  <c r="AV845" i="4"/>
  <c r="AL845" i="4"/>
  <c r="AR845" i="4"/>
  <c r="AM853" i="4"/>
  <c r="AS853" i="4"/>
  <c r="AN853" i="4"/>
  <c r="AT853" i="4"/>
  <c r="AM885" i="4"/>
  <c r="AS885" i="4"/>
  <c r="AN885" i="4"/>
  <c r="AT885" i="4"/>
  <c r="AP901" i="4"/>
  <c r="AV901" i="4"/>
  <c r="AM917" i="4"/>
  <c r="AS917" i="4"/>
  <c r="AA694" i="4"/>
  <c r="AC734" i="4"/>
  <c r="AB772" i="4"/>
  <c r="AB804" i="4"/>
  <c r="AB836" i="4"/>
  <c r="AA850" i="4"/>
  <c r="AE866" i="4"/>
  <c r="AC884" i="4"/>
  <c r="AE894" i="4"/>
  <c r="Z904" i="4"/>
  <c r="AA914" i="4"/>
  <c r="AC914" i="4"/>
  <c r="AE914" i="4"/>
  <c r="AQ914" i="4"/>
  <c r="AW914" i="4"/>
  <c r="AB914" i="4"/>
  <c r="AD914" i="4"/>
  <c r="Z914" i="4"/>
  <c r="AA916" i="4"/>
  <c r="AM916" i="4"/>
  <c r="AS916" i="4"/>
  <c r="AC916" i="4"/>
  <c r="AE916" i="4"/>
  <c r="AB916" i="4"/>
  <c r="AD916" i="4"/>
  <c r="AP916" i="4"/>
  <c r="AV916" i="4"/>
  <c r="Z916" i="4"/>
  <c r="AA918" i="4"/>
  <c r="AC918" i="4"/>
  <c r="AE918" i="4"/>
  <c r="AQ918" i="4"/>
  <c r="AW918" i="4"/>
  <c r="AB918" i="4"/>
  <c r="AD918" i="4"/>
  <c r="Z918" i="4"/>
  <c r="AA920" i="4"/>
  <c r="AM920" i="4"/>
  <c r="AS920" i="4"/>
  <c r="AC920" i="4"/>
  <c r="AE920" i="4"/>
  <c r="AB920" i="4"/>
  <c r="AD920" i="4"/>
  <c r="AP920" i="4"/>
  <c r="AV920" i="4"/>
  <c r="Z920" i="4"/>
  <c r="AA108" i="4"/>
  <c r="AM108" i="4"/>
  <c r="AS108" i="4"/>
  <c r="AC108" i="4"/>
  <c r="AE108" i="4"/>
  <c r="Z108" i="4"/>
  <c r="AD108" i="4"/>
  <c r="AB108" i="4"/>
  <c r="AA150" i="4"/>
  <c r="AM150" i="4"/>
  <c r="AS150" i="4"/>
  <c r="AC150" i="4"/>
  <c r="AE150" i="4"/>
  <c r="AQ150" i="4"/>
  <c r="AW150" i="4"/>
  <c r="Z150" i="4"/>
  <c r="AD150" i="4"/>
  <c r="AB150" i="4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/>
  <c r="AP21" i="4"/>
  <c r="AV21" i="4"/>
  <c r="AL21" i="4"/>
  <c r="AR21" i="4"/>
  <c r="AQ29" i="4"/>
  <c r="AW29" i="4"/>
  <c r="AM29" i="4"/>
  <c r="AS29" i="4"/>
  <c r="AN29" i="4"/>
  <c r="AT29" i="4"/>
  <c r="AQ27" i="4"/>
  <c r="AW27" i="4"/>
  <c r="AM27" i="4"/>
  <c r="AS27" i="4"/>
  <c r="AN27" i="4"/>
  <c r="AT27" i="4"/>
  <c r="AO35" i="4"/>
  <c r="AU35" i="4"/>
  <c r="AP35" i="4"/>
  <c r="AV35" i="4"/>
  <c r="AL35" i="4"/>
  <c r="AR35" i="4"/>
  <c r="AQ373" i="4"/>
  <c r="AW373" i="4"/>
  <c r="AO373" i="4"/>
  <c r="AU373" i="4"/>
  <c r="AN373" i="4"/>
  <c r="AT373" i="4"/>
  <c r="AM953" i="4"/>
  <c r="AS953" i="4"/>
  <c r="AP953" i="4"/>
  <c r="AV953" i="4"/>
  <c r="AL953" i="4"/>
  <c r="AR953" i="4"/>
  <c r="AN410" i="4"/>
  <c r="AT410" i="4"/>
  <c r="AO410" i="4"/>
  <c r="AU410" i="4"/>
  <c r="AP430" i="4"/>
  <c r="AV430" i="4"/>
  <c r="AL430" i="4"/>
  <c r="AR430" i="4"/>
  <c r="AQ430" i="4"/>
  <c r="AW430" i="4"/>
  <c r="AM430" i="4"/>
  <c r="AS430" i="4"/>
  <c r="AF603" i="4"/>
  <c r="AN119" i="4"/>
  <c r="AT119" i="4"/>
  <c r="AO119" i="4"/>
  <c r="AU119" i="4"/>
  <c r="AP177" i="4"/>
  <c r="AV177" i="4"/>
  <c r="AL177" i="4"/>
  <c r="AR177" i="4"/>
  <c r="AQ177" i="4"/>
  <c r="AW177" i="4"/>
  <c r="AM177" i="4"/>
  <c r="AS177" i="4"/>
  <c r="AQ23" i="4"/>
  <c r="AW23" i="4"/>
  <c r="AN23" i="4"/>
  <c r="AT23" i="4"/>
  <c r="AO31" i="4"/>
  <c r="AU31" i="4"/>
  <c r="AP31" i="4"/>
  <c r="AV31" i="4"/>
  <c r="AL31" i="4"/>
  <c r="AR31" i="4"/>
  <c r="AO365" i="4"/>
  <c r="AU365" i="4"/>
  <c r="AN365" i="4"/>
  <c r="AT365" i="4"/>
  <c r="AI372" i="4"/>
  <c r="AO522" i="4"/>
  <c r="AU522" i="4"/>
  <c r="AQ522" i="4"/>
  <c r="AW522" i="4"/>
  <c r="AP522" i="4"/>
  <c r="AV522" i="4"/>
  <c r="AL522" i="4"/>
  <c r="AR522" i="4"/>
  <c r="AQ67" i="4"/>
  <c r="AW67" i="4"/>
  <c r="AM67" i="4"/>
  <c r="AS67" i="4"/>
  <c r="AN67" i="4"/>
  <c r="AT67" i="4"/>
  <c r="AO73" i="4"/>
  <c r="AU73" i="4"/>
  <c r="AP73" i="4"/>
  <c r="AV73" i="4"/>
  <c r="AL73" i="4"/>
  <c r="AR73" i="4"/>
  <c r="AQ77" i="4"/>
  <c r="AW77" i="4"/>
  <c r="AM77" i="4"/>
  <c r="AS77" i="4"/>
  <c r="AN77" i="4"/>
  <c r="AT77" i="4"/>
  <c r="AO81" i="4"/>
  <c r="AU81" i="4"/>
  <c r="AP81" i="4"/>
  <c r="AV81" i="4"/>
  <c r="AL81" i="4"/>
  <c r="AR81" i="4"/>
  <c r="AQ85" i="4"/>
  <c r="AW85" i="4"/>
  <c r="AM85" i="4"/>
  <c r="AS85" i="4"/>
  <c r="AN85" i="4"/>
  <c r="AT85" i="4"/>
  <c r="AO89" i="4"/>
  <c r="AU89" i="4"/>
  <c r="AP89" i="4"/>
  <c r="AV89" i="4"/>
  <c r="AL89" i="4"/>
  <c r="AR89" i="4"/>
  <c r="AQ93" i="4"/>
  <c r="AW93" i="4"/>
  <c r="AM93" i="4"/>
  <c r="AS93" i="4"/>
  <c r="AN93" i="4"/>
  <c r="AT93" i="4"/>
  <c r="AO97" i="4"/>
  <c r="AU97" i="4"/>
  <c r="AP97" i="4"/>
  <c r="AV97" i="4"/>
  <c r="AL97" i="4"/>
  <c r="AR97" i="4"/>
  <c r="AQ101" i="4"/>
  <c r="AW101" i="4"/>
  <c r="AM101" i="4"/>
  <c r="AS101" i="4"/>
  <c r="AN101" i="4"/>
  <c r="AT101" i="4"/>
  <c r="AP64" i="4"/>
  <c r="AV64" i="4"/>
  <c r="AO64" i="4"/>
  <c r="AU64" i="4"/>
  <c r="AL64" i="4"/>
  <c r="AR64" i="4"/>
  <c r="AQ235" i="4"/>
  <c r="AW235" i="4"/>
  <c r="AO235" i="4"/>
  <c r="AU235" i="4"/>
  <c r="AN235" i="4"/>
  <c r="AT235" i="4"/>
  <c r="AM239" i="4"/>
  <c r="AS239" i="4"/>
  <c r="AP239" i="4"/>
  <c r="AV239" i="4"/>
  <c r="AL239" i="4"/>
  <c r="AR239" i="4"/>
  <c r="AQ243" i="4"/>
  <c r="AW243" i="4"/>
  <c r="AO243" i="4"/>
  <c r="AU243" i="4"/>
  <c r="AN243" i="4"/>
  <c r="AT243" i="4"/>
  <c r="AM359" i="4"/>
  <c r="AS359" i="4"/>
  <c r="AP359" i="4"/>
  <c r="AV359" i="4"/>
  <c r="AL359" i="4"/>
  <c r="AR359" i="4"/>
  <c r="AQ363" i="4"/>
  <c r="AW363" i="4"/>
  <c r="AO363" i="4"/>
  <c r="AU363" i="4"/>
  <c r="AN363" i="4"/>
  <c r="AT363" i="4"/>
  <c r="AM367" i="4"/>
  <c r="AS367" i="4"/>
  <c r="AP367" i="4"/>
  <c r="AV367" i="4"/>
  <c r="AL367" i="4"/>
  <c r="AR367" i="4"/>
  <c r="AQ371" i="4"/>
  <c r="AW371" i="4"/>
  <c r="AO371" i="4"/>
  <c r="AU371" i="4"/>
  <c r="AN371" i="4"/>
  <c r="AT371" i="4"/>
  <c r="AM375" i="4"/>
  <c r="AS375" i="4"/>
  <c r="AP375" i="4"/>
  <c r="AV375" i="4"/>
  <c r="AL375" i="4"/>
  <c r="AR375" i="4"/>
  <c r="AQ379" i="4"/>
  <c r="AW379" i="4"/>
  <c r="AO379" i="4"/>
  <c r="AU379" i="4"/>
  <c r="AN379" i="4"/>
  <c r="AT379" i="4"/>
  <c r="AO518" i="4"/>
  <c r="AU518" i="4"/>
  <c r="AP518" i="4"/>
  <c r="AV518" i="4"/>
  <c r="AO550" i="4"/>
  <c r="AU550" i="4"/>
  <c r="AQ550" i="4"/>
  <c r="AW550" i="4"/>
  <c r="AP550" i="4"/>
  <c r="AV550" i="4"/>
  <c r="AL550" i="4"/>
  <c r="AR550" i="4"/>
  <c r="AN524" i="4"/>
  <c r="AT524" i="4"/>
  <c r="AP540" i="4"/>
  <c r="AV540" i="4"/>
  <c r="AM561" i="4"/>
  <c r="AS561" i="4"/>
  <c r="AO569" i="4"/>
  <c r="AU569" i="4"/>
  <c r="AP569" i="4"/>
  <c r="AV569" i="4"/>
  <c r="AM577" i="4"/>
  <c r="AS577" i="4"/>
  <c r="AO585" i="4"/>
  <c r="AU585" i="4"/>
  <c r="AP585" i="4"/>
  <c r="AV585" i="4"/>
  <c r="AN593" i="4"/>
  <c r="AT593" i="4"/>
  <c r="AP601" i="4"/>
  <c r="AV601" i="4"/>
  <c r="AM609" i="4"/>
  <c r="AS609" i="4"/>
  <c r="AO617" i="4"/>
  <c r="AU617" i="4"/>
  <c r="AN625" i="4"/>
  <c r="AT625" i="4"/>
  <c r="AQ633" i="4"/>
  <c r="AW633" i="4"/>
  <c r="AL633" i="4"/>
  <c r="AR633" i="4"/>
  <c r="AO665" i="4"/>
  <c r="AU665" i="4"/>
  <c r="AP665" i="4"/>
  <c r="AV665" i="4"/>
  <c r="AM673" i="4"/>
  <c r="AS673" i="4"/>
  <c r="AN673" i="4"/>
  <c r="AT673" i="4"/>
  <c r="AO681" i="4"/>
  <c r="AU681" i="4"/>
  <c r="AM689" i="4"/>
  <c r="AS689" i="4"/>
  <c r="AO697" i="4"/>
  <c r="AU697" i="4"/>
  <c r="AQ697" i="4"/>
  <c r="AW697" i="4"/>
  <c r="AP697" i="4"/>
  <c r="AV697" i="4"/>
  <c r="AQ713" i="4"/>
  <c r="AW713" i="4"/>
  <c r="AN721" i="4"/>
  <c r="AT721" i="4"/>
  <c r="AP729" i="4"/>
  <c r="AV729" i="4"/>
  <c r="AL729" i="4"/>
  <c r="AR729" i="4"/>
  <c r="AM737" i="4"/>
  <c r="AS737" i="4"/>
  <c r="AL745" i="4"/>
  <c r="AR745" i="4"/>
  <c r="AO761" i="4"/>
  <c r="AU761" i="4"/>
  <c r="AQ761" i="4"/>
  <c r="AW761" i="4"/>
  <c r="AP761" i="4"/>
  <c r="AV761" i="4"/>
  <c r="AL761" i="4"/>
  <c r="AR761" i="4"/>
  <c r="AM769" i="4"/>
  <c r="AS769" i="4"/>
  <c r="AN769" i="4"/>
  <c r="AT769" i="4"/>
  <c r="AO777" i="4"/>
  <c r="AU777" i="4"/>
  <c r="AQ777" i="4"/>
  <c r="AW777" i="4"/>
  <c r="AP777" i="4"/>
  <c r="AV777" i="4"/>
  <c r="AL777" i="4"/>
  <c r="AR777" i="4"/>
  <c r="AM785" i="4"/>
  <c r="AS785" i="4"/>
  <c r="AN785" i="4"/>
  <c r="AT785" i="4"/>
  <c r="AO793" i="4"/>
  <c r="AU793" i="4"/>
  <c r="AQ793" i="4"/>
  <c r="AW793" i="4"/>
  <c r="AP793" i="4"/>
  <c r="AV793" i="4"/>
  <c r="AL793" i="4"/>
  <c r="AR793" i="4"/>
  <c r="AM801" i="4"/>
  <c r="AS801" i="4"/>
  <c r="AN801" i="4"/>
  <c r="AT801" i="4"/>
  <c r="AO809" i="4"/>
  <c r="AU809" i="4"/>
  <c r="AQ809" i="4"/>
  <c r="AW809" i="4"/>
  <c r="AP809" i="4"/>
  <c r="AV809" i="4"/>
  <c r="AL809" i="4"/>
  <c r="AR809" i="4"/>
  <c r="AM817" i="4"/>
  <c r="AS817" i="4"/>
  <c r="AN817" i="4"/>
  <c r="AT817" i="4"/>
  <c r="AO825" i="4"/>
  <c r="AU825" i="4"/>
  <c r="AQ825" i="4"/>
  <c r="AW825" i="4"/>
  <c r="AP825" i="4"/>
  <c r="AV825" i="4"/>
  <c r="AL825" i="4"/>
  <c r="AR825" i="4"/>
  <c r="AM833" i="4"/>
  <c r="AS833" i="4"/>
  <c r="AN833" i="4"/>
  <c r="AT833" i="4"/>
  <c r="AO841" i="4"/>
  <c r="AU841" i="4"/>
  <c r="AQ841" i="4"/>
  <c r="AW841" i="4"/>
  <c r="AP841" i="4"/>
  <c r="AV841" i="4"/>
  <c r="AL841" i="4"/>
  <c r="AR841" i="4"/>
  <c r="AM849" i="4"/>
  <c r="AS849" i="4"/>
  <c r="AN849" i="4"/>
  <c r="AT849" i="4"/>
  <c r="AO857" i="4"/>
  <c r="AU857" i="4"/>
  <c r="AQ857" i="4"/>
  <c r="AW857" i="4"/>
  <c r="AP857" i="4"/>
  <c r="AV857" i="4"/>
  <c r="AL857" i="4"/>
  <c r="AR857" i="4"/>
  <c r="AM865" i="4"/>
  <c r="AS865" i="4"/>
  <c r="AN865" i="4"/>
  <c r="AT865" i="4"/>
  <c r="AO873" i="4"/>
  <c r="AU873" i="4"/>
  <c r="AQ873" i="4"/>
  <c r="AW873" i="4"/>
  <c r="AP873" i="4"/>
  <c r="AV873" i="4"/>
  <c r="AL873" i="4"/>
  <c r="AR873" i="4"/>
  <c r="AM881" i="4"/>
  <c r="AS881" i="4"/>
  <c r="AN881" i="4"/>
  <c r="AT881" i="4"/>
  <c r="AO889" i="4"/>
  <c r="AU889" i="4"/>
  <c r="AQ889" i="4"/>
  <c r="AW889" i="4"/>
  <c r="AP889" i="4"/>
  <c r="AV889" i="4"/>
  <c r="AL889" i="4"/>
  <c r="AR889" i="4"/>
  <c r="AM897" i="4"/>
  <c r="AS897" i="4"/>
  <c r="AN897" i="4"/>
  <c r="AT897" i="4"/>
  <c r="AO905" i="4"/>
  <c r="AU905" i="4"/>
  <c r="AQ905" i="4"/>
  <c r="AW905" i="4"/>
  <c r="AP905" i="4"/>
  <c r="AV905" i="4"/>
  <c r="AL905" i="4"/>
  <c r="AR905" i="4"/>
  <c r="AM913" i="4"/>
  <c r="AS913" i="4"/>
  <c r="AN913" i="4"/>
  <c r="AT913" i="4"/>
  <c r="AO921" i="4"/>
  <c r="AU921" i="4"/>
  <c r="AQ921" i="4"/>
  <c r="AW921" i="4"/>
  <c r="AP921" i="4"/>
  <c r="AV921" i="4"/>
  <c r="AL921" i="4"/>
  <c r="AR921" i="4"/>
  <c r="AO41" i="4"/>
  <c r="AU41" i="4"/>
  <c r="AQ41" i="4"/>
  <c r="AW41" i="4"/>
  <c r="AP41" i="4"/>
  <c r="AV41" i="4"/>
  <c r="AL41" i="4"/>
  <c r="AR41" i="4"/>
  <c r="AQ71" i="4"/>
  <c r="AW71" i="4"/>
  <c r="AM71" i="4"/>
  <c r="AS71" i="4"/>
  <c r="AN71" i="4"/>
  <c r="AT71" i="4"/>
  <c r="AO79" i="4"/>
  <c r="AU79" i="4"/>
  <c r="AP79" i="4"/>
  <c r="AV79" i="4"/>
  <c r="AL79" i="4"/>
  <c r="AR79" i="4"/>
  <c r="AQ87" i="4"/>
  <c r="AW87" i="4"/>
  <c r="AM87" i="4"/>
  <c r="AS87" i="4"/>
  <c r="AN87" i="4"/>
  <c r="AT87" i="4"/>
  <c r="AO95" i="4"/>
  <c r="AU95" i="4"/>
  <c r="AP95" i="4"/>
  <c r="AV95" i="4"/>
  <c r="AL95" i="4"/>
  <c r="AR95" i="4"/>
  <c r="AQ103" i="4"/>
  <c r="AW103" i="4"/>
  <c r="AM103" i="4"/>
  <c r="AS103" i="4"/>
  <c r="AN103" i="4"/>
  <c r="AT103" i="4"/>
  <c r="AP111" i="4"/>
  <c r="AV111" i="4"/>
  <c r="AO111" i="4"/>
  <c r="AU111" i="4"/>
  <c r="AL111" i="4"/>
  <c r="AR111" i="4"/>
  <c r="AM155" i="4"/>
  <c r="AS155" i="4"/>
  <c r="AO155" i="4"/>
  <c r="AU155" i="4"/>
  <c r="AN155" i="4"/>
  <c r="AT155" i="4"/>
  <c r="AM923" i="4"/>
  <c r="AS923" i="4"/>
  <c r="AP923" i="4"/>
  <c r="AV923" i="4"/>
  <c r="AL923" i="4"/>
  <c r="AR923" i="4"/>
  <c r="AQ935" i="4"/>
  <c r="AW935" i="4"/>
  <c r="AO935" i="4"/>
  <c r="AU935" i="4"/>
  <c r="AN935" i="4"/>
  <c r="AT935" i="4"/>
  <c r="AM943" i="4"/>
  <c r="AS943" i="4"/>
  <c r="AP943" i="4"/>
  <c r="AV943" i="4"/>
  <c r="AL943" i="4"/>
  <c r="AR943" i="4"/>
  <c r="AQ951" i="4"/>
  <c r="AW951" i="4"/>
  <c r="AO951" i="4"/>
  <c r="AU951" i="4"/>
  <c r="AN951" i="4"/>
  <c r="AT951" i="4"/>
  <c r="AM955" i="4"/>
  <c r="AS955" i="4"/>
  <c r="AP955" i="4"/>
  <c r="AV955" i="4"/>
  <c r="AL955" i="4"/>
  <c r="AR955" i="4"/>
  <c r="AQ963" i="4"/>
  <c r="AW963" i="4"/>
  <c r="AO963" i="4"/>
  <c r="AU963" i="4"/>
  <c r="AN963" i="4"/>
  <c r="AT963" i="4"/>
  <c r="AM971" i="4"/>
  <c r="AS971" i="4"/>
  <c r="AP971" i="4"/>
  <c r="AV971" i="4"/>
  <c r="AL971" i="4"/>
  <c r="AR971" i="4"/>
  <c r="AM516" i="4"/>
  <c r="AS516" i="4"/>
  <c r="AN516" i="4"/>
  <c r="AT516" i="4"/>
  <c r="AO532" i="4"/>
  <c r="AU532" i="4"/>
  <c r="AQ532" i="4"/>
  <c r="AW532" i="4"/>
  <c r="AP532" i="4"/>
  <c r="AV532" i="4"/>
  <c r="AL532" i="4"/>
  <c r="AR532" i="4"/>
  <c r="AM548" i="4"/>
  <c r="AS548" i="4"/>
  <c r="AN548" i="4"/>
  <c r="AT548" i="4"/>
  <c r="AO565" i="4"/>
  <c r="AU565" i="4"/>
  <c r="AQ565" i="4"/>
  <c r="AW565" i="4"/>
  <c r="AP565" i="4"/>
  <c r="AV565" i="4"/>
  <c r="AL565" i="4"/>
  <c r="AR565" i="4"/>
  <c r="AM581" i="4"/>
  <c r="AS581" i="4"/>
  <c r="AN581" i="4"/>
  <c r="AT581" i="4"/>
  <c r="AO597" i="4"/>
  <c r="AU597" i="4"/>
  <c r="AQ597" i="4"/>
  <c r="AW597" i="4"/>
  <c r="AP597" i="4"/>
  <c r="AV597" i="4"/>
  <c r="AL597" i="4"/>
  <c r="AR597" i="4"/>
  <c r="AM613" i="4"/>
  <c r="AS613" i="4"/>
  <c r="AN613" i="4"/>
  <c r="AT613" i="4"/>
  <c r="AO629" i="4"/>
  <c r="AU629" i="4"/>
  <c r="AQ629" i="4"/>
  <c r="AW629" i="4"/>
  <c r="AP629" i="4"/>
  <c r="AV629" i="4"/>
  <c r="AL629" i="4"/>
  <c r="AR629" i="4"/>
  <c r="AM645" i="4"/>
  <c r="AS645" i="4"/>
  <c r="AO661" i="4"/>
  <c r="AU661" i="4"/>
  <c r="AP661" i="4"/>
  <c r="AV661" i="4"/>
  <c r="AO701" i="4"/>
  <c r="AU701" i="4"/>
  <c r="AQ701" i="4"/>
  <c r="AW701" i="4"/>
  <c r="AL701" i="4"/>
  <c r="AR701" i="4"/>
  <c r="AO733" i="4"/>
  <c r="AU733" i="4"/>
  <c r="AQ733" i="4"/>
  <c r="AW733" i="4"/>
  <c r="AP733" i="4"/>
  <c r="AV733" i="4"/>
  <c r="AN749" i="4"/>
  <c r="AT749" i="4"/>
  <c r="AQ765" i="4"/>
  <c r="AW765" i="4"/>
  <c r="AM781" i="4"/>
  <c r="AS781" i="4"/>
  <c r="AO797" i="4"/>
  <c r="AU797" i="4"/>
  <c r="AQ797" i="4"/>
  <c r="AW797" i="4"/>
  <c r="AP797" i="4"/>
  <c r="AV797" i="4"/>
  <c r="AL797" i="4"/>
  <c r="AR797" i="4"/>
  <c r="AO829" i="4"/>
  <c r="AU829" i="4"/>
  <c r="AQ829" i="4"/>
  <c r="AW829" i="4"/>
  <c r="AP829" i="4"/>
  <c r="AV829" i="4"/>
  <c r="AO853" i="4"/>
  <c r="AU853" i="4"/>
  <c r="AL853" i="4"/>
  <c r="AR853" i="4"/>
  <c r="AO885" i="4"/>
  <c r="AU885" i="4"/>
  <c r="AQ885" i="4"/>
  <c r="AW885" i="4"/>
  <c r="AP885" i="4"/>
  <c r="AV885" i="4"/>
  <c r="AO917" i="4"/>
  <c r="AU917" i="4"/>
  <c r="AQ917" i="4"/>
  <c r="AW917" i="4"/>
  <c r="AP917" i="4"/>
  <c r="AV917" i="4"/>
  <c r="F8" i="3"/>
  <c r="K8" i="3"/>
  <c r="D9" i="3"/>
  <c r="AM461" i="4"/>
  <c r="AS461" i="4"/>
  <c r="AL585" i="4"/>
  <c r="AR585" i="4"/>
  <c r="AO422" i="4"/>
  <c r="AU422" i="4"/>
  <c r="Y771" i="4"/>
  <c r="AN150" i="4"/>
  <c r="AT150" i="4"/>
  <c r="AL150" i="4"/>
  <c r="AR150" i="4"/>
  <c r="AL108" i="4"/>
  <c r="AR108" i="4"/>
  <c r="AO108" i="4"/>
  <c r="AU108" i="4"/>
  <c r="AN920" i="4"/>
  <c r="AT920" i="4"/>
  <c r="AO920" i="4"/>
  <c r="AU920" i="4"/>
  <c r="AL918" i="4"/>
  <c r="AR918" i="4"/>
  <c r="AN916" i="4"/>
  <c r="AT916" i="4"/>
  <c r="AO916" i="4"/>
  <c r="AU916" i="4"/>
  <c r="AL914" i="4"/>
  <c r="AR914" i="4"/>
  <c r="Z912" i="4"/>
  <c r="AC876" i="4"/>
  <c r="AB820" i="4"/>
  <c r="AB788" i="4"/>
  <c r="AO639" i="4"/>
  <c r="AU639" i="4"/>
  <c r="AJ178" i="4"/>
  <c r="AE282" i="4"/>
  <c r="AC250" i="4"/>
  <c r="AB178" i="4"/>
  <c r="AN938" i="4"/>
  <c r="AT938" i="4"/>
  <c r="AN378" i="4"/>
  <c r="AT378" i="4"/>
  <c r="G474" i="4"/>
  <c r="AP950" i="4"/>
  <c r="AV950" i="4"/>
  <c r="G161" i="4"/>
  <c r="G135" i="4"/>
  <c r="F426" i="4"/>
  <c r="J426" i="4"/>
  <c r="E37" i="4"/>
  <c r="I37" i="4"/>
  <c r="L38" i="2"/>
  <c r="D83" i="4"/>
  <c r="H83" i="4"/>
  <c r="K84" i="2"/>
  <c r="AO893" i="4"/>
  <c r="AU893" i="4"/>
  <c r="AO757" i="4"/>
  <c r="AU757" i="4"/>
  <c r="AM693" i="4"/>
  <c r="AS693" i="4"/>
  <c r="AJ763" i="4"/>
  <c r="AP763" i="4"/>
  <c r="AV763" i="4"/>
  <c r="AQ518" i="4"/>
  <c r="AW518" i="4"/>
  <c r="AN765" i="4"/>
  <c r="AT765" i="4"/>
  <c r="AN917" i="4"/>
  <c r="AT917" i="4"/>
  <c r="AN829" i="4"/>
  <c r="AT829" i="4"/>
  <c r="Z898" i="4"/>
  <c r="AC890" i="4"/>
  <c r="AB858" i="4"/>
  <c r="AD846" i="4"/>
  <c r="AD730" i="4"/>
  <c r="Z690" i="4"/>
  <c r="AL885" i="4"/>
  <c r="AR885" i="4"/>
  <c r="AL617" i="4"/>
  <c r="AR617" i="4"/>
  <c r="D617" i="4"/>
  <c r="H617" i="4"/>
  <c r="AP127" i="4"/>
  <c r="AV127" i="4"/>
  <c r="AC908" i="4"/>
  <c r="Z900" i="4"/>
  <c r="AC896" i="4"/>
  <c r="Z892" i="4"/>
  <c r="AC888" i="4"/>
  <c r="Z880" i="4"/>
  <c r="Z872" i="4"/>
  <c r="AC848" i="4"/>
  <c r="AB844" i="4"/>
  <c r="AB828" i="4"/>
  <c r="AB812" i="4"/>
  <c r="AB796" i="4"/>
  <c r="AB780" i="4"/>
  <c r="AC764" i="4"/>
  <c r="AL697" i="4"/>
  <c r="AR697" i="4"/>
  <c r="AE910" i="4"/>
  <c r="AC906" i="4"/>
  <c r="Z882" i="4"/>
  <c r="AE878" i="4"/>
  <c r="AC874" i="4"/>
  <c r="Z870" i="4"/>
  <c r="AE862" i="4"/>
  <c r="AB854" i="4"/>
  <c r="G143" i="4"/>
  <c r="AJ875" i="4"/>
  <c r="AN645" i="4"/>
  <c r="AT645" i="4"/>
  <c r="AL55" i="4"/>
  <c r="AR55" i="4"/>
  <c r="AP681" i="4"/>
  <c r="AV681" i="4"/>
  <c r="AQ540" i="4"/>
  <c r="AW540" i="4"/>
  <c r="AQ601" i="4"/>
  <c r="AW601" i="4"/>
  <c r="AN753" i="4"/>
  <c r="AT753" i="4"/>
  <c r="AO729" i="4"/>
  <c r="AU729" i="4"/>
  <c r="AQ585" i="4"/>
  <c r="AW585" i="4"/>
  <c r="AN689" i="4"/>
  <c r="AT689" i="4"/>
  <c r="AL577" i="4"/>
  <c r="AR577" i="4"/>
  <c r="AP382" i="4"/>
  <c r="AV382" i="4"/>
  <c r="AO157" i="4"/>
  <c r="AU157" i="4"/>
  <c r="AM633" i="4"/>
  <c r="AS633" i="4"/>
  <c r="AQ609" i="4"/>
  <c r="AW609" i="4"/>
  <c r="AO765" i="4"/>
  <c r="AU765" i="4"/>
  <c r="AP422" i="4"/>
  <c r="AV422" i="4"/>
  <c r="AQ737" i="4"/>
  <c r="AW737" i="4"/>
  <c r="AN534" i="4"/>
  <c r="AT534" i="4"/>
  <c r="AL534" i="4"/>
  <c r="AR534" i="4"/>
  <c r="AL540" i="4"/>
  <c r="AR540" i="4"/>
  <c r="AL601" i="4"/>
  <c r="AR601" i="4"/>
  <c r="AM721" i="4"/>
  <c r="AS721" i="4"/>
  <c r="AN585" i="4"/>
  <c r="AT585" i="4"/>
  <c r="AO320" i="4"/>
  <c r="AU320" i="4"/>
  <c r="AN869" i="4"/>
  <c r="AT869" i="4"/>
  <c r="AM717" i="4"/>
  <c r="AS717" i="4"/>
  <c r="AN609" i="4"/>
  <c r="AT609" i="4"/>
  <c r="AM148" i="4"/>
  <c r="AS148" i="4"/>
  <c r="AQ148" i="4"/>
  <c r="AW148" i="4"/>
  <c r="AQ106" i="4"/>
  <c r="AW106" i="4"/>
  <c r="AO124" i="4"/>
  <c r="AU124" i="4"/>
  <c r="AN164" i="4"/>
  <c r="AT164" i="4"/>
  <c r="AP354" i="4"/>
  <c r="AV354" i="4"/>
  <c r="AF715" i="4"/>
  <c r="Z715" i="4"/>
  <c r="AD715" i="4"/>
  <c r="AH651" i="4"/>
  <c r="AN651" i="4"/>
  <c r="AT651" i="4"/>
  <c r="Z651" i="4"/>
  <c r="AD651" i="4"/>
  <c r="AE651" i="4"/>
  <c r="AF987" i="4"/>
  <c r="Z987" i="4"/>
  <c r="AD987" i="4"/>
  <c r="AE987" i="4"/>
  <c r="AH699" i="4"/>
  <c r="AB699" i="4"/>
  <c r="AA699" i="4"/>
  <c r="AC699" i="4"/>
  <c r="AH647" i="4"/>
  <c r="Z647" i="4"/>
  <c r="AD647" i="4"/>
  <c r="AE647" i="4"/>
  <c r="F131" i="4"/>
  <c r="J131" i="4"/>
  <c r="M132" i="2"/>
  <c r="G131" i="4"/>
  <c r="D498" i="4"/>
  <c r="H498" i="4"/>
  <c r="F498" i="4"/>
  <c r="J498" i="4"/>
  <c r="E225" i="4"/>
  <c r="I225" i="4"/>
  <c r="G225" i="4"/>
  <c r="E434" i="4"/>
  <c r="I434" i="4"/>
  <c r="F434" i="4"/>
  <c r="J434" i="4"/>
  <c r="AE637" i="4"/>
  <c r="AJ637" i="4"/>
  <c r="E442" i="4"/>
  <c r="I442" i="4"/>
  <c r="F442" i="4"/>
  <c r="J442" i="4"/>
  <c r="E193" i="4"/>
  <c r="I193" i="4"/>
  <c r="G193" i="4"/>
  <c r="E139" i="4"/>
  <c r="I139" i="4"/>
  <c r="L140" i="2"/>
  <c r="D139" i="4"/>
  <c r="H139" i="4"/>
  <c r="K140" i="2"/>
  <c r="AF559" i="4"/>
  <c r="AJ559" i="4"/>
  <c r="Z559" i="4"/>
  <c r="AL559" i="4"/>
  <c r="AR559" i="4"/>
  <c r="AD559" i="4"/>
  <c r="AE559" i="4"/>
  <c r="E173" i="4"/>
  <c r="I173" i="4"/>
  <c r="L174" i="2"/>
  <c r="D173" i="4"/>
  <c r="H173" i="4"/>
  <c r="K174" i="2"/>
  <c r="E406" i="4"/>
  <c r="I406" i="4"/>
  <c r="G406" i="4"/>
  <c r="G65" i="4"/>
  <c r="D65" i="4"/>
  <c r="H65" i="4"/>
  <c r="K66" i="2"/>
  <c r="AF731" i="4"/>
  <c r="AG731" i="4"/>
  <c r="AM731" i="4"/>
  <c r="AS731" i="4"/>
  <c r="AK731" i="4"/>
  <c r="AF859" i="4"/>
  <c r="AL859" i="4"/>
  <c r="AR859" i="4"/>
  <c r="AK859" i="4"/>
  <c r="E185" i="4"/>
  <c r="I185" i="4"/>
  <c r="G185" i="4"/>
  <c r="AL551" i="4"/>
  <c r="AR551" i="4"/>
  <c r="AN519" i="4"/>
  <c r="AT519" i="4"/>
  <c r="AO519" i="4"/>
  <c r="AU519" i="4"/>
  <c r="AC907" i="4"/>
  <c r="AA907" i="4"/>
  <c r="AB907" i="4"/>
  <c r="AN907" i="4"/>
  <c r="AT907" i="4"/>
  <c r="AM899" i="4"/>
  <c r="AS899" i="4"/>
  <c r="AP875" i="4"/>
  <c r="AV875" i="4"/>
  <c r="AC859" i="4"/>
  <c r="AA859" i="4"/>
  <c r="AB859" i="4"/>
  <c r="AC843" i="4"/>
  <c r="AA843" i="4"/>
  <c r="AB843" i="4"/>
  <c r="AC827" i="4"/>
  <c r="AA827" i="4"/>
  <c r="AB827" i="4"/>
  <c r="AN827" i="4"/>
  <c r="AT827" i="4"/>
  <c r="AC795" i="4"/>
  <c r="AA795" i="4"/>
  <c r="AD795" i="4"/>
  <c r="Z795" i="4"/>
  <c r="AE779" i="4"/>
  <c r="AD779" i="4"/>
  <c r="Z779" i="4"/>
  <c r="AE771" i="4"/>
  <c r="AD771" i="4"/>
  <c r="Z771" i="4"/>
  <c r="AE731" i="4"/>
  <c r="AD731" i="4"/>
  <c r="Z731" i="4"/>
  <c r="AE715" i="4"/>
  <c r="AD699" i="4"/>
  <c r="AA651" i="4"/>
  <c r="AA987" i="4"/>
  <c r="AC647" i="4"/>
  <c r="AB647" i="4"/>
  <c r="AQ997" i="4"/>
  <c r="AW997" i="4"/>
  <c r="AL997" i="4"/>
  <c r="AR997" i="4"/>
  <c r="AL977" i="4"/>
  <c r="AR977" i="4"/>
  <c r="AO977" i="4"/>
  <c r="AU977" i="4"/>
  <c r="AM996" i="4"/>
  <c r="AS996" i="4"/>
  <c r="AP980" i="4"/>
  <c r="AV980" i="4"/>
  <c r="AM521" i="4"/>
  <c r="AS521" i="4"/>
  <c r="AM362" i="4"/>
  <c r="AS362" i="4"/>
  <c r="AN246" i="4"/>
  <c r="AT246" i="4"/>
  <c r="AM152" i="4"/>
  <c r="AS152" i="4"/>
  <c r="AN236" i="4"/>
  <c r="AT236" i="4"/>
  <c r="D131" i="4"/>
  <c r="H131" i="4"/>
  <c r="K132" i="2"/>
  <c r="F225" i="4"/>
  <c r="J225" i="4"/>
  <c r="D434" i="4"/>
  <c r="H434" i="4"/>
  <c r="F193" i="4"/>
  <c r="J193" i="4"/>
  <c r="D442" i="4"/>
  <c r="H442" i="4"/>
  <c r="AL993" i="4"/>
  <c r="AR993" i="4"/>
  <c r="AL981" i="4"/>
  <c r="AR981" i="4"/>
  <c r="AM992" i="4"/>
  <c r="AS992" i="4"/>
  <c r="AL992" i="4"/>
  <c r="AR992" i="4"/>
  <c r="AP976" i="4"/>
  <c r="AV976" i="4"/>
  <c r="AM976" i="4"/>
  <c r="AS976" i="4"/>
  <c r="AL976" i="4"/>
  <c r="AR976" i="4"/>
  <c r="AN966" i="4"/>
  <c r="AT966" i="4"/>
  <c r="AL950" i="4"/>
  <c r="AR950" i="4"/>
  <c r="AM950" i="4"/>
  <c r="AS950" i="4"/>
  <c r="AM930" i="4"/>
  <c r="AS930" i="4"/>
  <c r="AN930" i="4"/>
  <c r="AT930" i="4"/>
  <c r="AP531" i="4"/>
  <c r="AV531" i="4"/>
  <c r="AL370" i="4"/>
  <c r="AR370" i="4"/>
  <c r="AL358" i="4"/>
  <c r="AR358" i="4"/>
  <c r="AN148" i="4"/>
  <c r="AT148" i="4"/>
  <c r="AM106" i="4"/>
  <c r="AS106" i="4"/>
  <c r="AN106" i="4"/>
  <c r="AT106" i="4"/>
  <c r="F185" i="4"/>
  <c r="J185" i="4"/>
  <c r="G139" i="4"/>
  <c r="F65" i="4"/>
  <c r="J65" i="4"/>
  <c r="M66" i="2"/>
  <c r="AF637" i="4"/>
  <c r="AN997" i="4"/>
  <c r="AT997" i="4"/>
  <c r="AP989" i="4"/>
  <c r="AV989" i="4"/>
  <c r="AN989" i="4"/>
  <c r="AT989" i="4"/>
  <c r="AN977" i="4"/>
  <c r="AT977" i="4"/>
  <c r="AQ996" i="4"/>
  <c r="AW996" i="4"/>
  <c r="AQ988" i="4"/>
  <c r="AW988" i="4"/>
  <c r="AQ958" i="4"/>
  <c r="AW958" i="4"/>
  <c r="AO938" i="4"/>
  <c r="AU938" i="4"/>
  <c r="AN555" i="4"/>
  <c r="AT555" i="4"/>
  <c r="AO555" i="4"/>
  <c r="AU555" i="4"/>
  <c r="AO378" i="4"/>
  <c r="AU378" i="4"/>
  <c r="AQ362" i="4"/>
  <c r="AW362" i="4"/>
  <c r="AO238" i="4"/>
  <c r="AU238" i="4"/>
  <c r="AQ152" i="4"/>
  <c r="AW152" i="4"/>
  <c r="AQ110" i="4"/>
  <c r="AW110" i="4"/>
  <c r="AP981" i="4"/>
  <c r="AV981" i="4"/>
  <c r="AN531" i="4"/>
  <c r="AT531" i="4"/>
  <c r="AP358" i="4"/>
  <c r="AV358" i="4"/>
  <c r="AP893" i="4"/>
  <c r="AV893" i="4"/>
  <c r="AP821" i="4"/>
  <c r="AV821" i="4"/>
  <c r="AL693" i="4"/>
  <c r="AR693" i="4"/>
  <c r="D693" i="4"/>
  <c r="H693" i="4"/>
  <c r="AN845" i="4"/>
  <c r="AT845" i="4"/>
  <c r="AM749" i="4"/>
  <c r="AS749" i="4"/>
  <c r="AO717" i="4"/>
  <c r="AU717" i="4"/>
  <c r="AM677" i="4"/>
  <c r="AS677" i="4"/>
  <c r="AM86" i="4"/>
  <c r="AS86" i="4"/>
  <c r="AO693" i="4"/>
  <c r="AU693" i="4"/>
  <c r="AQ382" i="4"/>
  <c r="AW382" i="4"/>
  <c r="AO745" i="4"/>
  <c r="AU745" i="4"/>
  <c r="AQ681" i="4"/>
  <c r="AW681" i="4"/>
  <c r="AL593" i="4"/>
  <c r="AR593" i="4"/>
  <c r="AO721" i="4"/>
  <c r="AU721" i="4"/>
  <c r="AQ74" i="4"/>
  <c r="AW74" i="4"/>
  <c r="AP74" i="4"/>
  <c r="AV74" i="4"/>
  <c r="AJ364" i="4"/>
  <c r="AC912" i="4"/>
  <c r="Z908" i="4"/>
  <c r="AC904" i="4"/>
  <c r="AC900" i="4"/>
  <c r="Z896" i="4"/>
  <c r="AC892" i="4"/>
  <c r="Z888" i="4"/>
  <c r="Z884" i="4"/>
  <c r="AC880" i="4"/>
  <c r="Z876" i="4"/>
  <c r="AC864" i="4"/>
  <c r="AB860" i="4"/>
  <c r="Z856" i="4"/>
  <c r="AC840" i="4"/>
  <c r="Z832" i="4"/>
  <c r="AC824" i="4"/>
  <c r="Z816" i="4"/>
  <c r="AC808" i="4"/>
  <c r="Z800" i="4"/>
  <c r="AC792" i="4"/>
  <c r="Z784" i="4"/>
  <c r="AC776" i="4"/>
  <c r="Z768" i="4"/>
  <c r="AL956" i="4"/>
  <c r="AR956" i="4"/>
  <c r="AL924" i="4"/>
  <c r="AR924" i="4"/>
  <c r="AN899" i="4"/>
  <c r="AT899" i="4"/>
  <c r="AP352" i="4"/>
  <c r="AV352" i="4"/>
  <c r="AL996" i="4"/>
  <c r="AR996" i="4"/>
  <c r="AL980" i="4"/>
  <c r="AR980" i="4"/>
  <c r="AL521" i="4"/>
  <c r="AR521" i="4"/>
  <c r="AP555" i="4"/>
  <c r="AV555" i="4"/>
  <c r="AN362" i="4"/>
  <c r="AT362" i="4"/>
  <c r="AN152" i="4"/>
  <c r="AT152" i="4"/>
  <c r="AN110" i="4"/>
  <c r="AT110" i="4"/>
  <c r="F59" i="4"/>
  <c r="J59" i="4"/>
  <c r="M60" i="2"/>
  <c r="AM344" i="4"/>
  <c r="AS344" i="4"/>
  <c r="AN272" i="4"/>
  <c r="AT272" i="4"/>
  <c r="AQ338" i="4"/>
  <c r="AW338" i="4"/>
  <c r="AM55" i="4"/>
  <c r="AS55" i="4"/>
  <c r="AM387" i="4"/>
  <c r="AS387" i="4"/>
  <c r="G260" i="4"/>
  <c r="D260" i="4"/>
  <c r="H260" i="4"/>
  <c r="AI178" i="4"/>
  <c r="Z178" i="4"/>
  <c r="AL178" i="4"/>
  <c r="AR178" i="4"/>
  <c r="F178" i="4"/>
  <c r="J178" i="4"/>
  <c r="M179" i="2"/>
  <c r="AC178" i="4"/>
  <c r="AO178" i="4"/>
  <c r="AU178" i="4"/>
  <c r="AA178" i="4"/>
  <c r="AH178" i="4"/>
  <c r="AF282" i="4"/>
  <c r="AI282" i="4"/>
  <c r="AO282" i="4"/>
  <c r="AU282" i="4"/>
  <c r="AA282" i="4"/>
  <c r="AM282" i="4"/>
  <c r="AS282" i="4"/>
  <c r="AD282" i="4"/>
  <c r="Z282" i="4"/>
  <c r="AK282" i="4"/>
  <c r="AJ282" i="4"/>
  <c r="AB747" i="4"/>
  <c r="AE747" i="4"/>
  <c r="AF683" i="4"/>
  <c r="AE683" i="4"/>
  <c r="AK611" i="4"/>
  <c r="Z611" i="4"/>
  <c r="AC611" i="4"/>
  <c r="AB623" i="4"/>
  <c r="AE623" i="4"/>
  <c r="AI667" i="4"/>
  <c r="AK667" i="4"/>
  <c r="AQ667" i="4"/>
  <c r="AW667" i="4"/>
  <c r="AD667" i="4"/>
  <c r="AB939" i="4"/>
  <c r="AN939" i="4"/>
  <c r="AT939" i="4"/>
  <c r="AF939" i="4"/>
  <c r="F161" i="4"/>
  <c r="J161" i="4"/>
  <c r="M162" i="2"/>
  <c r="D161" i="4"/>
  <c r="H161" i="4"/>
  <c r="K162" i="2"/>
  <c r="D426" i="4"/>
  <c r="H426" i="4"/>
  <c r="G426" i="4"/>
  <c r="E398" i="4"/>
  <c r="I398" i="4"/>
  <c r="G398" i="4"/>
  <c r="E197" i="4"/>
  <c r="I197" i="4"/>
  <c r="D197" i="4"/>
  <c r="H197" i="4"/>
  <c r="E466" i="4"/>
  <c r="I466" i="4"/>
  <c r="F466" i="4"/>
  <c r="J466" i="4"/>
  <c r="E418" i="4"/>
  <c r="I418" i="4"/>
  <c r="F418" i="4"/>
  <c r="J418" i="4"/>
  <c r="E181" i="4"/>
  <c r="I181" i="4"/>
  <c r="L182" i="2"/>
  <c r="D181" i="4"/>
  <c r="H181" i="4"/>
  <c r="K182" i="2"/>
  <c r="E229" i="4"/>
  <c r="I229" i="4"/>
  <c r="D229" i="4"/>
  <c r="H229" i="4"/>
  <c r="AQ739" i="4"/>
  <c r="AW739" i="4"/>
  <c r="AL739" i="4"/>
  <c r="AR739" i="4"/>
  <c r="E739" i="4"/>
  <c r="I739" i="4"/>
  <c r="AO707" i="4"/>
  <c r="AU707" i="4"/>
  <c r="AM707" i="4"/>
  <c r="AS707" i="4"/>
  <c r="AN979" i="4"/>
  <c r="AT979" i="4"/>
  <c r="AP997" i="4"/>
  <c r="AV997" i="4"/>
  <c r="AM977" i="4"/>
  <c r="AS977" i="4"/>
  <c r="AQ980" i="4"/>
  <c r="AW980" i="4"/>
  <c r="AQ553" i="4"/>
  <c r="AW553" i="4"/>
  <c r="AQ521" i="4"/>
  <c r="AW521" i="4"/>
  <c r="AP362" i="4"/>
  <c r="AV362" i="4"/>
  <c r="AO246" i="4"/>
  <c r="AU246" i="4"/>
  <c r="AP152" i="4"/>
  <c r="AV152" i="4"/>
  <c r="AP110" i="4"/>
  <c r="AV110" i="4"/>
  <c r="AO236" i="4"/>
  <c r="AU236" i="4"/>
  <c r="AO984" i="4"/>
  <c r="AU984" i="4"/>
  <c r="AP966" i="4"/>
  <c r="AV966" i="4"/>
  <c r="AQ370" i="4"/>
  <c r="AW370" i="4"/>
  <c r="AP148" i="4"/>
  <c r="AV148" i="4"/>
  <c r="AP106" i="4"/>
  <c r="AV106" i="4"/>
  <c r="D135" i="4"/>
  <c r="H135" i="4"/>
  <c r="K136" i="2"/>
  <c r="F37" i="4"/>
  <c r="J37" i="4"/>
  <c r="M38" i="2"/>
  <c r="E83" i="4"/>
  <c r="I83" i="4"/>
  <c r="L84" i="2"/>
  <c r="AP789" i="4"/>
  <c r="AV789" i="4"/>
  <c r="AL789" i="4"/>
  <c r="AR789" i="4"/>
  <c r="F789" i="4"/>
  <c r="J789" i="4"/>
  <c r="AQ757" i="4"/>
  <c r="AW757" i="4"/>
  <c r="AQ693" i="4"/>
  <c r="AW693" i="4"/>
  <c r="AL669" i="4"/>
  <c r="AR669" i="4"/>
  <c r="F669" i="4"/>
  <c r="J669" i="4"/>
  <c r="AK939" i="4"/>
  <c r="AQ939" i="4"/>
  <c r="AW939" i="4"/>
  <c r="AJ939" i="4"/>
  <c r="AM821" i="4"/>
  <c r="AS821" i="4"/>
  <c r="AG939" i="4"/>
  <c r="AI939" i="4"/>
  <c r="AO781" i="4"/>
  <c r="AU781" i="4"/>
  <c r="AG611" i="4"/>
  <c r="AQ91" i="4"/>
  <c r="AW91" i="4"/>
  <c r="AQ19" i="4"/>
  <c r="AW19" i="4"/>
  <c r="AJ683" i="4"/>
  <c r="AQ717" i="4"/>
  <c r="AW717" i="4"/>
  <c r="AG875" i="4"/>
  <c r="AH763" i="4"/>
  <c r="AI591" i="4"/>
  <c r="AD939" i="4"/>
  <c r="AM625" i="4"/>
  <c r="AS625" i="4"/>
  <c r="AO713" i="4"/>
  <c r="AU713" i="4"/>
  <c r="AM534" i="4"/>
  <c r="AS534" i="4"/>
  <c r="AM524" i="4"/>
  <c r="AS524" i="4"/>
  <c r="AM593" i="4"/>
  <c r="AS593" i="4"/>
  <c r="AO540" i="4"/>
  <c r="AU540" i="4"/>
  <c r="AN540" i="4"/>
  <c r="AT540" i="4"/>
  <c r="AO601" i="4"/>
  <c r="AU601" i="4"/>
  <c r="AM753" i="4"/>
  <c r="AS753" i="4"/>
  <c r="AQ729" i="4"/>
  <c r="AW729" i="4"/>
  <c r="AP713" i="4"/>
  <c r="AV713" i="4"/>
  <c r="AP765" i="4"/>
  <c r="AV765" i="4"/>
  <c r="AP737" i="4"/>
  <c r="AV737" i="4"/>
  <c r="AJ372" i="4"/>
  <c r="AI244" i="4"/>
  <c r="AJ635" i="4"/>
  <c r="AK603" i="4"/>
  <c r="Z906" i="4"/>
  <c r="AE902" i="4"/>
  <c r="AC898" i="4"/>
  <c r="Z890" i="4"/>
  <c r="AE886" i="4"/>
  <c r="AC882" i="4"/>
  <c r="Z874" i="4"/>
  <c r="AC870" i="4"/>
  <c r="AD850" i="4"/>
  <c r="AA846" i="4"/>
  <c r="Z842" i="4"/>
  <c r="AA830" i="4"/>
  <c r="Z826" i="4"/>
  <c r="AA814" i="4"/>
  <c r="Z810" i="4"/>
  <c r="AA798" i="4"/>
  <c r="Z794" i="4"/>
  <c r="AQ1000" i="4"/>
  <c r="AW1000" i="4"/>
  <c r="AO1000" i="4"/>
  <c r="AU1000" i="4"/>
  <c r="AO992" i="4"/>
  <c r="AU992" i="4"/>
  <c r="AQ984" i="4"/>
  <c r="AW984" i="4"/>
  <c r="AO976" i="4"/>
  <c r="AU976" i="4"/>
  <c r="AQ537" i="4"/>
  <c r="AW537" i="4"/>
  <c r="AO537" i="4"/>
  <c r="AU537" i="4"/>
  <c r="AO966" i="4"/>
  <c r="AU966" i="4"/>
  <c r="AP930" i="4"/>
  <c r="AV930" i="4"/>
  <c r="AP370" i="4"/>
  <c r="AV370" i="4"/>
  <c r="AO242" i="4"/>
  <c r="AU242" i="4"/>
  <c r="G498" i="4"/>
  <c r="AK637" i="4"/>
  <c r="AL947" i="4"/>
  <c r="AR947" i="4"/>
  <c r="F947" i="4"/>
  <c r="J947" i="4"/>
  <c r="AL773" i="4"/>
  <c r="AR773" i="4"/>
  <c r="F773" i="4"/>
  <c r="J773" i="4"/>
  <c r="AI557" i="4"/>
  <c r="AO869" i="4"/>
  <c r="AU869" i="4"/>
  <c r="AO749" i="4"/>
  <c r="AU749" i="4"/>
  <c r="AI795" i="4"/>
  <c r="AO795" i="4"/>
  <c r="AU795" i="4"/>
  <c r="AM19" i="4"/>
  <c r="AS19" i="4"/>
  <c r="AJ647" i="4"/>
  <c r="AQ901" i="4"/>
  <c r="AW901" i="4"/>
  <c r="AQ781" i="4"/>
  <c r="AW781" i="4"/>
  <c r="G62" i="4"/>
  <c r="G446" i="4"/>
  <c r="AH875" i="4"/>
  <c r="AC939" i="4"/>
  <c r="AQ813" i="4"/>
  <c r="AW813" i="4"/>
  <c r="AM797" i="4"/>
  <c r="AS797" i="4"/>
  <c r="AM733" i="4"/>
  <c r="AS733" i="4"/>
  <c r="AQ1001" i="4"/>
  <c r="AW1001" i="4"/>
  <c r="AO91" i="4"/>
  <c r="AU91" i="4"/>
  <c r="AL352" i="4"/>
  <c r="AR352" i="4"/>
  <c r="G352" i="4"/>
  <c r="AI779" i="4"/>
  <c r="AG699" i="4"/>
  <c r="AI651" i="4"/>
  <c r="AO651" i="4"/>
  <c r="AU651" i="4"/>
  <c r="AG647" i="4"/>
  <c r="AM647" i="4"/>
  <c r="AS647" i="4"/>
  <c r="AL75" i="4"/>
  <c r="AR75" i="4"/>
  <c r="G75" i="4"/>
  <c r="AO354" i="4"/>
  <c r="AU354" i="4"/>
  <c r="AK779" i="4"/>
  <c r="E446" i="4"/>
  <c r="I446" i="4"/>
  <c r="AI731" i="4"/>
  <c r="AO731" i="4"/>
  <c r="AU731" i="4"/>
  <c r="AN354" i="4"/>
  <c r="AT354" i="4"/>
  <c r="AM320" i="4"/>
  <c r="AS320" i="4"/>
  <c r="AM304" i="4"/>
  <c r="AS304" i="4"/>
  <c r="AP164" i="4"/>
  <c r="AV164" i="4"/>
  <c r="AP102" i="4"/>
  <c r="AV102" i="4"/>
  <c r="AG859" i="4"/>
  <c r="F538" i="4"/>
  <c r="J538" i="4"/>
  <c r="AO509" i="4"/>
  <c r="AU509" i="4"/>
  <c r="AL685" i="4"/>
  <c r="AR685" i="4"/>
  <c r="F685" i="4"/>
  <c r="J685" i="4"/>
  <c r="AK557" i="4"/>
  <c r="AM861" i="4"/>
  <c r="AS861" i="4"/>
  <c r="AM725" i="4"/>
  <c r="AS725" i="4"/>
  <c r="AM893" i="4"/>
  <c r="AS893" i="4"/>
  <c r="AM757" i="4"/>
  <c r="AS757" i="4"/>
  <c r="AJ859" i="4"/>
  <c r="AP859" i="4"/>
  <c r="AV859" i="4"/>
  <c r="AK843" i="4"/>
  <c r="AJ731" i="4"/>
  <c r="AP731" i="4"/>
  <c r="AV731" i="4"/>
  <c r="AK715" i="4"/>
  <c r="AJ987" i="4"/>
  <c r="AL80" i="4"/>
  <c r="AR80" i="4"/>
  <c r="E80" i="4"/>
  <c r="I80" i="4"/>
  <c r="L81" i="2"/>
  <c r="AN773" i="4"/>
  <c r="AT773" i="4"/>
  <c r="AO901" i="4"/>
  <c r="AU901" i="4"/>
  <c r="AN901" i="4"/>
  <c r="AT901" i="4"/>
  <c r="AO845" i="4"/>
  <c r="AU845" i="4"/>
  <c r="AN781" i="4"/>
  <c r="AT781" i="4"/>
  <c r="AN717" i="4"/>
  <c r="AT717" i="4"/>
  <c r="AO645" i="4"/>
  <c r="AU645" i="4"/>
  <c r="AG907" i="4"/>
  <c r="AM907" i="4"/>
  <c r="AS907" i="4"/>
  <c r="AI827" i="4"/>
  <c r="AG795" i="4"/>
  <c r="AM795" i="4"/>
  <c r="AS795" i="4"/>
  <c r="AL91" i="4"/>
  <c r="AR91" i="4"/>
  <c r="G91" i="4"/>
  <c r="AM91" i="4"/>
  <c r="AS91" i="4"/>
  <c r="AI637" i="4"/>
  <c r="AJ907" i="4"/>
  <c r="AP907" i="4"/>
  <c r="AV907" i="4"/>
  <c r="AJ827" i="4"/>
  <c r="AJ795" i="4"/>
  <c r="AK699" i="4"/>
  <c r="AQ699" i="4"/>
  <c r="AW699" i="4"/>
  <c r="AH731" i="4"/>
  <c r="AN731" i="4"/>
  <c r="AT731" i="4"/>
  <c r="F446" i="4"/>
  <c r="J446" i="4"/>
  <c r="AL124" i="4"/>
  <c r="AR124" i="4"/>
  <c r="AH859" i="4"/>
  <c r="AI559" i="4"/>
  <c r="AO559" i="4"/>
  <c r="AU559" i="4"/>
  <c r="AQ749" i="4"/>
  <c r="AW749" i="4"/>
  <c r="AN681" i="4"/>
  <c r="AT681" i="4"/>
  <c r="AP386" i="4"/>
  <c r="AV386" i="4"/>
  <c r="AL721" i="4"/>
  <c r="AR721" i="4"/>
  <c r="G538" i="4"/>
  <c r="AI859" i="4"/>
  <c r="AO859" i="4"/>
  <c r="AU859" i="4"/>
  <c r="AL1001" i="4"/>
  <c r="AR1001" i="4"/>
  <c r="D1001" i="4"/>
  <c r="H1001" i="4"/>
  <c r="AM140" i="4"/>
  <c r="AS140" i="4"/>
  <c r="AL140" i="4"/>
  <c r="AR140" i="4"/>
  <c r="F140" i="4"/>
  <c r="J140" i="4"/>
  <c r="M141" i="2"/>
  <c r="AP689" i="4"/>
  <c r="AV689" i="4"/>
  <c r="AL222" i="4"/>
  <c r="AR222" i="4"/>
  <c r="D222" i="4"/>
  <c r="H222" i="4"/>
  <c r="AN74" i="4"/>
  <c r="AT74" i="4"/>
  <c r="AP320" i="4"/>
  <c r="AV320" i="4"/>
  <c r="AN745" i="4"/>
  <c r="AT745" i="4"/>
  <c r="AN82" i="4"/>
  <c r="AT82" i="4"/>
  <c r="AA706" i="4"/>
  <c r="AD706" i="4"/>
  <c r="AN210" i="4"/>
  <c r="AT210" i="4"/>
  <c r="Z718" i="4"/>
  <c r="AC718" i="4"/>
  <c r="AB682" i="4"/>
  <c r="AC682" i="4"/>
  <c r="AF635" i="4"/>
  <c r="AO150" i="4"/>
  <c r="AU150" i="4"/>
  <c r="AN108" i="4"/>
  <c r="AT108" i="4"/>
  <c r="AL920" i="4"/>
  <c r="AR920" i="4"/>
  <c r="F920" i="4"/>
  <c r="J920" i="4"/>
  <c r="AN918" i="4"/>
  <c r="AT918" i="4"/>
  <c r="AO918" i="4"/>
  <c r="AU918" i="4"/>
  <c r="AL916" i="4"/>
  <c r="AR916" i="4"/>
  <c r="F916" i="4"/>
  <c r="J916" i="4"/>
  <c r="AN914" i="4"/>
  <c r="AT914" i="4"/>
  <c r="AO914" i="4"/>
  <c r="AU914" i="4"/>
  <c r="AD910" i="4"/>
  <c r="AA910" i="4"/>
  <c r="AB906" i="4"/>
  <c r="AD902" i="4"/>
  <c r="AA902" i="4"/>
  <c r="AB898" i="4"/>
  <c r="AD894" i="4"/>
  <c r="AA894" i="4"/>
  <c r="AB890" i="4"/>
  <c r="AD886" i="4"/>
  <c r="AA886" i="4"/>
  <c r="AB882" i="4"/>
  <c r="AD878" i="4"/>
  <c r="AA878" i="4"/>
  <c r="AB874" i="4"/>
  <c r="AB870" i="4"/>
  <c r="AD866" i="4"/>
  <c r="AA866" i="4"/>
  <c r="AD862" i="4"/>
  <c r="AA862" i="4"/>
  <c r="Z858" i="4"/>
  <c r="AC858" i="4"/>
  <c r="Z854" i="4"/>
  <c r="AC854" i="4"/>
  <c r="AE850" i="4"/>
  <c r="AE846" i="4"/>
  <c r="AA782" i="4"/>
  <c r="Z778" i="4"/>
  <c r="AA766" i="4"/>
  <c r="AD762" i="4"/>
  <c r="AA746" i="4"/>
  <c r="Z742" i="4"/>
  <c r="AQ524" i="4"/>
  <c r="AW524" i="4"/>
  <c r="AQ593" i="4"/>
  <c r="AW593" i="4"/>
  <c r="AN601" i="4"/>
  <c r="AT601" i="4"/>
  <c r="AL753" i="4"/>
  <c r="AR753" i="4"/>
  <c r="D753" i="4"/>
  <c r="H753" i="4"/>
  <c r="AQ867" i="4"/>
  <c r="AW867" i="4"/>
  <c r="AL867" i="4"/>
  <c r="AR867" i="4"/>
  <c r="D867" i="4"/>
  <c r="H867" i="4"/>
  <c r="AQ843" i="4"/>
  <c r="AW843" i="4"/>
  <c r="AP827" i="4"/>
  <c r="AV827" i="4"/>
  <c r="AO779" i="4"/>
  <c r="AU779" i="4"/>
  <c r="AQ575" i="4"/>
  <c r="AW575" i="4"/>
  <c r="AL575" i="4"/>
  <c r="AR575" i="4"/>
  <c r="E575" i="4"/>
  <c r="I575" i="4"/>
  <c r="AN996" i="4"/>
  <c r="AT996" i="4"/>
  <c r="AN980" i="4"/>
  <c r="AT980" i="4"/>
  <c r="AN521" i="4"/>
  <c r="AT521" i="4"/>
  <c r="AQ938" i="4"/>
  <c r="AW938" i="4"/>
  <c r="AQ555" i="4"/>
  <c r="AW555" i="4"/>
  <c r="AQ378" i="4"/>
  <c r="AW378" i="4"/>
  <c r="AQ246" i="4"/>
  <c r="AW246" i="4"/>
  <c r="AQ238" i="4"/>
  <c r="AW238" i="4"/>
  <c r="AQ236" i="4"/>
  <c r="AW236" i="4"/>
  <c r="G114" i="4"/>
  <c r="AP573" i="4"/>
  <c r="AV573" i="4"/>
  <c r="AQ741" i="4"/>
  <c r="AW741" i="4"/>
  <c r="AJ557" i="4"/>
  <c r="AL959" i="4"/>
  <c r="AR959" i="4"/>
  <c r="F959" i="4"/>
  <c r="J959" i="4"/>
  <c r="AJ843" i="4"/>
  <c r="AJ771" i="4"/>
  <c r="AP771" i="4"/>
  <c r="AV771" i="4"/>
  <c r="AJ715" i="4"/>
  <c r="AP715" i="4"/>
  <c r="AV715" i="4"/>
  <c r="AK987" i="4"/>
  <c r="AN17" i="4"/>
  <c r="AT17" i="4"/>
  <c r="AN909" i="4"/>
  <c r="AT909" i="4"/>
  <c r="AN837" i="4"/>
  <c r="AT837" i="4"/>
  <c r="AN685" i="4"/>
  <c r="AT685" i="4"/>
  <c r="AI907" i="4"/>
  <c r="AO907" i="4"/>
  <c r="AU907" i="4"/>
  <c r="AG827" i="4"/>
  <c r="AG779" i="4"/>
  <c r="AM779" i="4"/>
  <c r="AS779" i="4"/>
  <c r="AI699" i="4"/>
  <c r="AG651" i="4"/>
  <c r="AM651" i="4"/>
  <c r="AS651" i="4"/>
  <c r="AI647" i="4"/>
  <c r="AF779" i="4"/>
  <c r="AL779" i="4"/>
  <c r="AR779" i="4"/>
  <c r="AF699" i="4"/>
  <c r="AL699" i="4"/>
  <c r="AR699" i="4"/>
  <c r="AJ651" i="4"/>
  <c r="AM485" i="4"/>
  <c r="AS485" i="4"/>
  <c r="AM107" i="4"/>
  <c r="AS107" i="4"/>
  <c r="AQ845" i="4"/>
  <c r="AW845" i="4"/>
  <c r="E62" i="4"/>
  <c r="I62" i="4"/>
  <c r="L63" i="2"/>
  <c r="AH843" i="4"/>
  <c r="D62" i="4"/>
  <c r="H62" i="4"/>
  <c r="K63" i="2"/>
  <c r="AG987" i="4"/>
  <c r="AG843" i="4"/>
  <c r="AA557" i="4"/>
  <c r="AH715" i="4"/>
  <c r="AN715" i="4"/>
  <c r="AT715" i="4"/>
  <c r="AM829" i="4"/>
  <c r="AS829" i="4"/>
  <c r="AG559" i="4"/>
  <c r="AM559" i="4"/>
  <c r="AS559" i="4"/>
  <c r="E538" i="4"/>
  <c r="I538" i="4"/>
  <c r="AH559" i="4"/>
  <c r="AN559" i="4"/>
  <c r="AT559" i="4"/>
  <c r="AI987" i="4"/>
  <c r="AO987" i="4"/>
  <c r="AU987" i="4"/>
  <c r="AI843" i="4"/>
  <c r="AO843" i="4"/>
  <c r="AU843" i="4"/>
  <c r="AN232" i="4"/>
  <c r="AT232" i="4"/>
  <c r="AL218" i="4"/>
  <c r="AR218" i="4"/>
  <c r="D218" i="4"/>
  <c r="H218" i="4"/>
  <c r="AL320" i="4"/>
  <c r="AR320" i="4"/>
  <c r="D320" i="4"/>
  <c r="H320" i="4"/>
  <c r="AQ288" i="4"/>
  <c r="AW288" i="4"/>
  <c r="AQ272" i="4"/>
  <c r="AW272" i="4"/>
  <c r="AQ228" i="4"/>
  <c r="AW228" i="4"/>
  <c r="AM228" i="4"/>
  <c r="AS228" i="4"/>
  <c r="AP196" i="4"/>
  <c r="AV196" i="4"/>
  <c r="AM124" i="4"/>
  <c r="AS124" i="4"/>
  <c r="AL102" i="4"/>
  <c r="AR102" i="4"/>
  <c r="F102" i="4"/>
  <c r="J102" i="4"/>
  <c r="M103" i="2"/>
  <c r="AO90" i="4"/>
  <c r="AU90" i="4"/>
  <c r="AM82" i="4"/>
  <c r="AS82" i="4"/>
  <c r="AO74" i="4"/>
  <c r="AU74" i="4"/>
  <c r="AM765" i="4"/>
  <c r="AS765" i="4"/>
  <c r="AO127" i="4"/>
  <c r="AU127" i="4"/>
  <c r="AQ380" i="4"/>
  <c r="AW380" i="4"/>
  <c r="AA939" i="4"/>
  <c r="AF795" i="4"/>
  <c r="AO689" i="4"/>
  <c r="AU689" i="4"/>
  <c r="AI715" i="4"/>
  <c r="AO715" i="4"/>
  <c r="AU715" i="4"/>
  <c r="AF907" i="4"/>
  <c r="AL907" i="4"/>
  <c r="AR907" i="4"/>
  <c r="AK651" i="4"/>
  <c r="AQ651" i="4"/>
  <c r="AW651" i="4"/>
  <c r="AA439" i="4"/>
  <c r="AP212" i="4"/>
  <c r="AV212" i="4"/>
  <c r="AL78" i="4"/>
  <c r="AR78" i="4"/>
  <c r="AM230" i="4"/>
  <c r="AS230" i="4"/>
  <c r="AN577" i="4"/>
  <c r="AT577" i="4"/>
  <c r="AL569" i="4"/>
  <c r="AR569" i="4"/>
  <c r="D569" i="4"/>
  <c r="H569" i="4"/>
  <c r="Z939" i="4"/>
  <c r="AL681" i="4"/>
  <c r="AR681" i="4"/>
  <c r="D681" i="4"/>
  <c r="H681" i="4"/>
  <c r="AM657" i="4"/>
  <c r="AS657" i="4"/>
  <c r="AL869" i="4"/>
  <c r="AR869" i="4"/>
  <c r="F869" i="4"/>
  <c r="J869" i="4"/>
  <c r="AL813" i="4"/>
  <c r="AR813" i="4"/>
  <c r="AP677" i="4"/>
  <c r="AV677" i="4"/>
  <c r="AL625" i="4"/>
  <c r="AR625" i="4"/>
  <c r="AP625" i="4"/>
  <c r="AV625" i="4"/>
  <c r="AN713" i="4"/>
  <c r="AT713" i="4"/>
  <c r="AO256" i="4"/>
  <c r="AU256" i="4"/>
  <c r="AL524" i="4"/>
  <c r="AR524" i="4"/>
  <c r="AQ753" i="4"/>
  <c r="AW753" i="4"/>
  <c r="AN729" i="4"/>
  <c r="AT729" i="4"/>
  <c r="AN102" i="4"/>
  <c r="AT102" i="4"/>
  <c r="AO102" i="4"/>
  <c r="AU102" i="4"/>
  <c r="AP124" i="4"/>
  <c r="AV124" i="4"/>
  <c r="AP55" i="4"/>
  <c r="AV55" i="4"/>
  <c r="AM218" i="4"/>
  <c r="AS218" i="4"/>
  <c r="AL82" i="4"/>
  <c r="AR82" i="4"/>
  <c r="AM222" i="4"/>
  <c r="AS222" i="4"/>
  <c r="AL917" i="4"/>
  <c r="AR917" i="4"/>
  <c r="AJ619" i="4"/>
  <c r="AJ587" i="4"/>
  <c r="AB912" i="4"/>
  <c r="AB908" i="4"/>
  <c r="AB904" i="4"/>
  <c r="AB900" i="4"/>
  <c r="AB896" i="4"/>
  <c r="AB892" i="4"/>
  <c r="AB888" i="4"/>
  <c r="AB884" i="4"/>
  <c r="AB880" i="4"/>
  <c r="AB876" i="4"/>
  <c r="AC872" i="4"/>
  <c r="AB868" i="4"/>
  <c r="Z864" i="4"/>
  <c r="AC856" i="4"/>
  <c r="AB852" i="4"/>
  <c r="Z848" i="4"/>
  <c r="Z840" i="4"/>
  <c r="AC832" i="4"/>
  <c r="Z824" i="4"/>
  <c r="AC816" i="4"/>
  <c r="Z808" i="4"/>
  <c r="AC800" i="4"/>
  <c r="Z792" i="4"/>
  <c r="AC784" i="4"/>
  <c r="Z776" i="4"/>
  <c r="AC768" i="4"/>
  <c r="Z756" i="4"/>
  <c r="AJ388" i="4"/>
  <c r="AO206" i="4"/>
  <c r="AU206" i="4"/>
  <c r="AL190" i="4"/>
  <c r="AR190" i="4"/>
  <c r="D190" i="4"/>
  <c r="H190" i="4"/>
  <c r="G324" i="4"/>
  <c r="D324" i="4"/>
  <c r="H324" i="4"/>
  <c r="D308" i="4"/>
  <c r="H308" i="4"/>
  <c r="F308" i="4"/>
  <c r="J308" i="4"/>
  <c r="AM745" i="4"/>
  <c r="AS745" i="4"/>
  <c r="AP524" i="4"/>
  <c r="AV524" i="4"/>
  <c r="AP593" i="4"/>
  <c r="AV593" i="4"/>
  <c r="AM540" i="4"/>
  <c r="AS540" i="4"/>
  <c r="AM601" i="4"/>
  <c r="AS601" i="4"/>
  <c r="AA842" i="4"/>
  <c r="AB842" i="4"/>
  <c r="AA838" i="4"/>
  <c r="AC838" i="4"/>
  <c r="Z838" i="4"/>
  <c r="AC834" i="4"/>
  <c r="AA834" i="4"/>
  <c r="AD834" i="4"/>
  <c r="AC830" i="4"/>
  <c r="AE830" i="4"/>
  <c r="AA826" i="4"/>
  <c r="AB826" i="4"/>
  <c r="AA822" i="4"/>
  <c r="AC822" i="4"/>
  <c r="Z822" i="4"/>
  <c r="AC818" i="4"/>
  <c r="AA818" i="4"/>
  <c r="AD818" i="4"/>
  <c r="AC814" i="4"/>
  <c r="AE814" i="4"/>
  <c r="AA810" i="4"/>
  <c r="AB810" i="4"/>
  <c r="AA806" i="4"/>
  <c r="AC806" i="4"/>
  <c r="Z806" i="4"/>
  <c r="AC802" i="4"/>
  <c r="AA802" i="4"/>
  <c r="AD802" i="4"/>
  <c r="AC798" i="4"/>
  <c r="AE798" i="4"/>
  <c r="AA794" i="4"/>
  <c r="AB794" i="4"/>
  <c r="AA790" i="4"/>
  <c r="AC790" i="4"/>
  <c r="Z790" i="4"/>
  <c r="AC786" i="4"/>
  <c r="AA786" i="4"/>
  <c r="AD786" i="4"/>
  <c r="AC782" i="4"/>
  <c r="AE782" i="4"/>
  <c r="AA778" i="4"/>
  <c r="AB778" i="4"/>
  <c r="AA774" i="4"/>
  <c r="AC774" i="4"/>
  <c r="Z774" i="4"/>
  <c r="AC770" i="4"/>
  <c r="AA770" i="4"/>
  <c r="AD770" i="4"/>
  <c r="AC766" i="4"/>
  <c r="AE766" i="4"/>
  <c r="AI556" i="4"/>
  <c r="AK556" i="4"/>
  <c r="AF372" i="4"/>
  <c r="AG372" i="4"/>
  <c r="AA603" i="4"/>
  <c r="AI603" i="4"/>
  <c r="AM891" i="4"/>
  <c r="AS891" i="4"/>
  <c r="AP843" i="4"/>
  <c r="AV843" i="4"/>
  <c r="AP835" i="4"/>
  <c r="AV835" i="4"/>
  <c r="AP683" i="4"/>
  <c r="AV683" i="4"/>
  <c r="AL639" i="4"/>
  <c r="AR639" i="4"/>
  <c r="AM352" i="4"/>
  <c r="AS352" i="4"/>
  <c r="AN70" i="4"/>
  <c r="AT70" i="4"/>
  <c r="AO196" i="4"/>
  <c r="AU196" i="4"/>
  <c r="AK647" i="4"/>
  <c r="AN947" i="4"/>
  <c r="AT947" i="4"/>
  <c r="AL829" i="4"/>
  <c r="AR829" i="4"/>
  <c r="D829" i="4"/>
  <c r="H829" i="4"/>
  <c r="AQ218" i="4"/>
  <c r="AW218" i="4"/>
  <c r="AL518" i="4"/>
  <c r="AR518" i="4"/>
  <c r="AN80" i="4"/>
  <c r="AT80" i="4"/>
  <c r="AO709" i="4"/>
  <c r="AU709" i="4"/>
  <c r="AM509" i="4"/>
  <c r="AS509" i="4"/>
  <c r="AF827" i="4"/>
  <c r="AL827" i="4"/>
  <c r="AR827" i="4"/>
  <c r="AC762" i="4"/>
  <c r="AB762" i="4"/>
  <c r="Z762" i="4"/>
  <c r="AC758" i="4"/>
  <c r="AB758" i="4"/>
  <c r="Z758" i="4"/>
  <c r="AA754" i="4"/>
  <c r="AE754" i="4"/>
  <c r="AD754" i="4"/>
  <c r="AC750" i="4"/>
  <c r="AB750" i="4"/>
  <c r="Z750" i="4"/>
  <c r="AC746" i="4"/>
  <c r="AB746" i="4"/>
  <c r="Z746" i="4"/>
  <c r="AA742" i="4"/>
  <c r="AE742" i="4"/>
  <c r="AD742" i="4"/>
  <c r="AA738" i="4"/>
  <c r="AE738" i="4"/>
  <c r="AD738" i="4"/>
  <c r="AA734" i="4"/>
  <c r="AE734" i="4"/>
  <c r="AD734" i="4"/>
  <c r="AC730" i="4"/>
  <c r="AB730" i="4"/>
  <c r="Z730" i="4"/>
  <c r="AC726" i="4"/>
  <c r="AB726" i="4"/>
  <c r="Z726" i="4"/>
  <c r="AA722" i="4"/>
  <c r="AE722" i="4"/>
  <c r="AD722" i="4"/>
  <c r="AA718" i="4"/>
  <c r="AE718" i="4"/>
  <c r="AD718" i="4"/>
  <c r="AA714" i="4"/>
  <c r="AE714" i="4"/>
  <c r="AD714" i="4"/>
  <c r="AC710" i="4"/>
  <c r="AB710" i="4"/>
  <c r="Z710" i="4"/>
  <c r="AC706" i="4"/>
  <c r="AB706" i="4"/>
  <c r="Z706" i="4"/>
  <c r="AC702" i="4"/>
  <c r="AB702" i="4"/>
  <c r="Z702" i="4"/>
  <c r="AA698" i="4"/>
  <c r="AE698" i="4"/>
  <c r="AD698" i="4"/>
  <c r="AC694" i="4"/>
  <c r="AE694" i="4"/>
  <c r="AD694" i="4"/>
  <c r="AC686" i="4"/>
  <c r="Z686" i="4"/>
  <c r="AE678" i="4"/>
  <c r="AA678" i="4"/>
  <c r="AA674" i="4"/>
  <c r="AD674" i="4"/>
  <c r="AE670" i="4"/>
  <c r="AD670" i="4"/>
  <c r="AB666" i="4"/>
  <c r="AC666" i="4"/>
  <c r="AC662" i="4"/>
  <c r="Z662" i="4"/>
  <c r="AA658" i="4"/>
  <c r="AD658" i="4"/>
  <c r="AE654" i="4"/>
  <c r="AD654" i="4"/>
  <c r="AA650" i="4"/>
  <c r="AD650" i="4"/>
  <c r="AE650" i="4"/>
  <c r="AC646" i="4"/>
  <c r="Z646" i="4"/>
  <c r="AB646" i="4"/>
  <c r="AB642" i="4"/>
  <c r="AC642" i="4"/>
  <c r="AC638" i="4"/>
  <c r="Z638" i="4"/>
  <c r="AA634" i="4"/>
  <c r="AD634" i="4"/>
  <c r="AE630" i="4"/>
  <c r="AD630" i="4"/>
  <c r="AA626" i="4"/>
  <c r="AD626" i="4"/>
  <c r="AE626" i="4"/>
  <c r="AE622" i="4"/>
  <c r="AA622" i="4"/>
  <c r="AA618" i="4"/>
  <c r="AD618" i="4"/>
  <c r="AC614" i="4"/>
  <c r="Z614" i="4"/>
  <c r="AB610" i="4"/>
  <c r="Z610" i="4"/>
  <c r="AC606" i="4"/>
  <c r="Z606" i="4"/>
  <c r="AB606" i="4"/>
  <c r="AB602" i="4"/>
  <c r="AC602" i="4"/>
  <c r="AC598" i="4"/>
  <c r="Z598" i="4"/>
  <c r="AB594" i="4"/>
  <c r="Z594" i="4"/>
  <c r="AC590" i="4"/>
  <c r="Z590" i="4"/>
  <c r="AB590" i="4"/>
  <c r="AB586" i="4"/>
  <c r="AC586" i="4"/>
  <c r="AC582" i="4"/>
  <c r="Z582" i="4"/>
  <c r="AA578" i="4"/>
  <c r="AD578" i="4"/>
  <c r="AE574" i="4"/>
  <c r="AD574" i="4"/>
  <c r="AA570" i="4"/>
  <c r="AD570" i="4"/>
  <c r="AE570" i="4"/>
  <c r="AE566" i="4"/>
  <c r="AA566" i="4"/>
  <c r="AB533" i="4"/>
  <c r="Z533" i="4"/>
  <c r="AC533" i="4"/>
  <c r="Z952" i="4"/>
  <c r="AC952" i="4"/>
  <c r="AB543" i="4"/>
  <c r="Z543" i="4"/>
  <c r="AE360" i="4"/>
  <c r="AA360" i="4"/>
  <c r="AD360" i="4"/>
  <c r="AI341" i="4"/>
  <c r="AK341" i="4"/>
  <c r="AE341" i="4"/>
  <c r="AK191" i="4"/>
  <c r="AJ191" i="4"/>
  <c r="AF986" i="4"/>
  <c r="AJ986" i="4"/>
  <c r="AI456" i="4"/>
  <c r="AE456" i="4"/>
  <c r="AI392" i="4"/>
  <c r="AK392" i="4"/>
  <c r="AG244" i="4"/>
  <c r="AF244" i="4"/>
  <c r="AG635" i="4"/>
  <c r="AH635" i="4"/>
  <c r="AP150" i="4"/>
  <c r="AV150" i="4"/>
  <c r="Z910" i="4"/>
  <c r="AB910" i="4"/>
  <c r="AD906" i="4"/>
  <c r="AE906" i="4"/>
  <c r="Z902" i="4"/>
  <c r="AB902" i="4"/>
  <c r="AD898" i="4"/>
  <c r="AE898" i="4"/>
  <c r="Z894" i="4"/>
  <c r="AB894" i="4"/>
  <c r="AD890" i="4"/>
  <c r="AE890" i="4"/>
  <c r="Z886" i="4"/>
  <c r="AB886" i="4"/>
  <c r="AD882" i="4"/>
  <c r="AE882" i="4"/>
  <c r="Z878" i="4"/>
  <c r="AB878" i="4"/>
  <c r="AD874" i="4"/>
  <c r="AE874" i="4"/>
  <c r="AD870" i="4"/>
  <c r="AE870" i="4"/>
  <c r="Z866" i="4"/>
  <c r="AB866" i="4"/>
  <c r="Z862" i="4"/>
  <c r="AB862" i="4"/>
  <c r="AD858" i="4"/>
  <c r="AE858" i="4"/>
  <c r="AD854" i="4"/>
  <c r="AE854" i="4"/>
  <c r="Z850" i="4"/>
  <c r="AB850" i="4"/>
  <c r="Z846" i="4"/>
  <c r="AB846" i="4"/>
  <c r="AD842" i="4"/>
  <c r="AE842" i="4"/>
  <c r="AD838" i="4"/>
  <c r="AE838" i="4"/>
  <c r="Z834" i="4"/>
  <c r="AB834" i="4"/>
  <c r="Z830" i="4"/>
  <c r="AB830" i="4"/>
  <c r="AD826" i="4"/>
  <c r="AE826" i="4"/>
  <c r="AD822" i="4"/>
  <c r="AE822" i="4"/>
  <c r="Z818" i="4"/>
  <c r="AB818" i="4"/>
  <c r="Z814" i="4"/>
  <c r="AB814" i="4"/>
  <c r="AD810" i="4"/>
  <c r="AE810" i="4"/>
  <c r="AD806" i="4"/>
  <c r="AE806" i="4"/>
  <c r="Z802" i="4"/>
  <c r="AB802" i="4"/>
  <c r="Z798" i="4"/>
  <c r="AB798" i="4"/>
  <c r="AD794" i="4"/>
  <c r="AE794" i="4"/>
  <c r="AD790" i="4"/>
  <c r="AE790" i="4"/>
  <c r="Z786" i="4"/>
  <c r="AB786" i="4"/>
  <c r="Z782" i="4"/>
  <c r="AB782" i="4"/>
  <c r="AD778" i="4"/>
  <c r="AE778" i="4"/>
  <c r="AD774" i="4"/>
  <c r="AE774" i="4"/>
  <c r="Z770" i="4"/>
  <c r="AB770" i="4"/>
  <c r="Z766" i="4"/>
  <c r="AB766" i="4"/>
  <c r="AE762" i="4"/>
  <c r="AD758" i="4"/>
  <c r="AA758" i="4"/>
  <c r="Z754" i="4"/>
  <c r="AC754" i="4"/>
  <c r="AD750" i="4"/>
  <c r="AA750" i="4"/>
  <c r="AE746" i="4"/>
  <c r="AB742" i="4"/>
  <c r="Z738" i="4"/>
  <c r="AC738" i="4"/>
  <c r="AB734" i="4"/>
  <c r="AE730" i="4"/>
  <c r="AD726" i="4"/>
  <c r="AA726" i="4"/>
  <c r="Z722" i="4"/>
  <c r="AC722" i="4"/>
  <c r="AB718" i="4"/>
  <c r="Z714" i="4"/>
  <c r="AC714" i="4"/>
  <c r="AD710" i="4"/>
  <c r="AA710" i="4"/>
  <c r="AE706" i="4"/>
  <c r="AD702" i="4"/>
  <c r="AA702" i="4"/>
  <c r="Z698" i="4"/>
  <c r="AC698" i="4"/>
  <c r="AB694" i="4"/>
  <c r="AC690" i="4"/>
  <c r="Z682" i="4"/>
  <c r="AE674" i="4"/>
  <c r="AB662" i="4"/>
  <c r="AE658" i="4"/>
  <c r="AB638" i="4"/>
  <c r="AE634" i="4"/>
  <c r="AD622" i="4"/>
  <c r="AC610" i="4"/>
  <c r="AB598" i="4"/>
  <c r="Z586" i="4"/>
  <c r="AA574" i="4"/>
  <c r="AE562" i="4"/>
  <c r="AC543" i="4"/>
  <c r="AE420" i="4"/>
  <c r="AI339" i="4"/>
  <c r="AO988" i="4"/>
  <c r="AU988" i="4"/>
  <c r="AO553" i="4"/>
  <c r="AU553" i="4"/>
  <c r="AP958" i="4"/>
  <c r="AV958" i="4"/>
  <c r="AP938" i="4"/>
  <c r="AV938" i="4"/>
  <c r="AP378" i="4"/>
  <c r="AV378" i="4"/>
  <c r="AP246" i="4"/>
  <c r="AV246" i="4"/>
  <c r="AP238" i="4"/>
  <c r="AV238" i="4"/>
  <c r="AP236" i="4"/>
  <c r="AV236" i="4"/>
  <c r="E114" i="4"/>
  <c r="I114" i="4"/>
  <c r="L115" i="2"/>
  <c r="E59" i="4"/>
  <c r="I59" i="4"/>
  <c r="L60" i="2"/>
  <c r="AL573" i="4"/>
  <c r="AR573" i="4"/>
  <c r="D573" i="4"/>
  <c r="H573" i="4"/>
  <c r="AM877" i="4"/>
  <c r="AS877" i="4"/>
  <c r="E470" i="4"/>
  <c r="I470" i="4"/>
  <c r="AL509" i="4"/>
  <c r="AR509" i="4"/>
  <c r="AQ90" i="4"/>
  <c r="AW90" i="4"/>
  <c r="AN196" i="4"/>
  <c r="AT196" i="4"/>
  <c r="AN222" i="4"/>
  <c r="AT222" i="4"/>
  <c r="AK795" i="4"/>
  <c r="AQ795" i="4"/>
  <c r="AW795" i="4"/>
  <c r="AP609" i="4"/>
  <c r="AV609" i="4"/>
  <c r="AF420" i="4"/>
  <c r="AC339" i="4"/>
  <c r="Z191" i="4"/>
  <c r="AA690" i="4"/>
  <c r="AE690" i="4"/>
  <c r="AD690" i="4"/>
  <c r="AA686" i="4"/>
  <c r="AE686" i="4"/>
  <c r="AD686" i="4"/>
  <c r="AA682" i="4"/>
  <c r="AE682" i="4"/>
  <c r="AD682" i="4"/>
  <c r="AC678" i="4"/>
  <c r="AB678" i="4"/>
  <c r="Z678" i="4"/>
  <c r="AC674" i="4"/>
  <c r="AB674" i="4"/>
  <c r="Z674" i="4"/>
  <c r="AC670" i="4"/>
  <c r="AB670" i="4"/>
  <c r="Z670" i="4"/>
  <c r="AA666" i="4"/>
  <c r="AE666" i="4"/>
  <c r="AD666" i="4"/>
  <c r="AA662" i="4"/>
  <c r="AE662" i="4"/>
  <c r="AD662" i="4"/>
  <c r="AC658" i="4"/>
  <c r="AB658" i="4"/>
  <c r="Z658" i="4"/>
  <c r="AC654" i="4"/>
  <c r="AB654" i="4"/>
  <c r="Z654" i="4"/>
  <c r="AC650" i="4"/>
  <c r="AB650" i="4"/>
  <c r="Z650" i="4"/>
  <c r="AA646" i="4"/>
  <c r="AE646" i="4"/>
  <c r="AD646" i="4"/>
  <c r="AA642" i="4"/>
  <c r="AE642" i="4"/>
  <c r="AD642" i="4"/>
  <c r="AA638" i="4"/>
  <c r="AE638" i="4"/>
  <c r="AD638" i="4"/>
  <c r="AC634" i="4"/>
  <c r="AB634" i="4"/>
  <c r="Z634" i="4"/>
  <c r="AC630" i="4"/>
  <c r="AB630" i="4"/>
  <c r="Z630" i="4"/>
  <c r="AC626" i="4"/>
  <c r="AB626" i="4"/>
  <c r="Z626" i="4"/>
  <c r="AC622" i="4"/>
  <c r="AB622" i="4"/>
  <c r="Z622" i="4"/>
  <c r="AC618" i="4"/>
  <c r="AB618" i="4"/>
  <c r="Z618" i="4"/>
  <c r="AA614" i="4"/>
  <c r="AE614" i="4"/>
  <c r="AD614" i="4"/>
  <c r="AA610" i="4"/>
  <c r="AE610" i="4"/>
  <c r="AD610" i="4"/>
  <c r="AA606" i="4"/>
  <c r="AE606" i="4"/>
  <c r="AD606" i="4"/>
  <c r="AA602" i="4"/>
  <c r="AE602" i="4"/>
  <c r="AD602" i="4"/>
  <c r="AA598" i="4"/>
  <c r="AE598" i="4"/>
  <c r="AD598" i="4"/>
  <c r="AA594" i="4"/>
  <c r="AE594" i="4"/>
  <c r="AD594" i="4"/>
  <c r="AA590" i="4"/>
  <c r="AE590" i="4"/>
  <c r="AD590" i="4"/>
  <c r="AA586" i="4"/>
  <c r="AE586" i="4"/>
  <c r="AD586" i="4"/>
  <c r="AA582" i="4"/>
  <c r="AE582" i="4"/>
  <c r="AD582" i="4"/>
  <c r="AC578" i="4"/>
  <c r="AB578" i="4"/>
  <c r="Z578" i="4"/>
  <c r="AC574" i="4"/>
  <c r="AB574" i="4"/>
  <c r="Z574" i="4"/>
  <c r="AC570" i="4"/>
  <c r="AB570" i="4"/>
  <c r="Z570" i="4"/>
  <c r="AC566" i="4"/>
  <c r="AB566" i="4"/>
  <c r="Z566" i="4"/>
  <c r="AC562" i="4"/>
  <c r="AA562" i="4"/>
  <c r="AB562" i="4"/>
  <c r="Z562" i="4"/>
  <c r="AC558" i="4"/>
  <c r="Z558" i="4"/>
  <c r="AC968" i="4"/>
  <c r="AB968" i="4"/>
  <c r="AC936" i="4"/>
  <c r="AB936" i="4"/>
  <c r="AA376" i="4"/>
  <c r="AD376" i="4"/>
  <c r="AA341" i="4"/>
  <c r="AB341" i="4"/>
  <c r="AJ341" i="4"/>
  <c r="AE484" i="4"/>
  <c r="AF484" i="4"/>
  <c r="AI275" i="4"/>
  <c r="AC275" i="4"/>
  <c r="AO275" i="4"/>
  <c r="AU275" i="4"/>
  <c r="Z125" i="4"/>
  <c r="AJ125" i="4"/>
  <c r="AB954" i="4"/>
  <c r="AC954" i="4"/>
  <c r="AH926" i="4"/>
  <c r="AF926" i="4"/>
  <c r="AL926" i="4"/>
  <c r="AR926" i="4"/>
  <c r="AE556" i="4"/>
  <c r="AK456" i="4"/>
  <c r="AQ456" i="4"/>
  <c r="AW456" i="4"/>
  <c r="AE392" i="4"/>
  <c r="D292" i="4"/>
  <c r="H292" i="4"/>
  <c r="AQ861" i="4"/>
  <c r="AW861" i="4"/>
  <c r="AQ725" i="4"/>
  <c r="AW725" i="4"/>
  <c r="AP837" i="4"/>
  <c r="AV837" i="4"/>
  <c r="AC493" i="4"/>
  <c r="AH493" i="4"/>
  <c r="AN493" i="4"/>
  <c r="AT493" i="4"/>
  <c r="AO931" i="4"/>
  <c r="AU931" i="4"/>
  <c r="AM967" i="4"/>
  <c r="AS967" i="4"/>
  <c r="AQ214" i="4"/>
  <c r="AW214" i="4"/>
  <c r="AM272" i="4"/>
  <c r="AS272" i="4"/>
  <c r="AQ625" i="4"/>
  <c r="AW625" i="4"/>
  <c r="AL713" i="4"/>
  <c r="AR713" i="4"/>
  <c r="AN657" i="4"/>
  <c r="AT657" i="4"/>
  <c r="AP813" i="4"/>
  <c r="AV813" i="4"/>
  <c r="AP749" i="4"/>
  <c r="AV749" i="4"/>
  <c r="AL382" i="4"/>
  <c r="AR382" i="4"/>
  <c r="AM210" i="4"/>
  <c r="AS210" i="4"/>
  <c r="AP230" i="4"/>
  <c r="AV230" i="4"/>
  <c r="AP94" i="4"/>
  <c r="AV94" i="4"/>
  <c r="AN395" i="4"/>
  <c r="AT395" i="4"/>
  <c r="AN47" i="4"/>
  <c r="AT47" i="4"/>
  <c r="AQ387" i="4"/>
  <c r="AW387" i="4"/>
  <c r="AF651" i="4"/>
  <c r="AL651" i="4"/>
  <c r="AR651" i="4"/>
  <c r="AP82" i="4"/>
  <c r="AV82" i="4"/>
  <c r="AQ661" i="4"/>
  <c r="AW661" i="4"/>
  <c r="AQ869" i="4"/>
  <c r="AW869" i="4"/>
  <c r="AN569" i="4"/>
  <c r="AT569" i="4"/>
  <c r="AN573" i="4"/>
  <c r="AT573" i="4"/>
  <c r="AQ853" i="4"/>
  <c r="AW853" i="4"/>
  <c r="AN641" i="4"/>
  <c r="AT641" i="4"/>
  <c r="AQ689" i="4"/>
  <c r="AW689" i="4"/>
  <c r="AG314" i="4"/>
  <c r="AA314" i="4"/>
  <c r="Z314" i="4"/>
  <c r="AH314" i="4"/>
  <c r="F160" i="4"/>
  <c r="J160" i="4"/>
  <c r="M161" i="2"/>
  <c r="E160" i="4"/>
  <c r="I160" i="4"/>
  <c r="L161" i="2"/>
  <c r="D332" i="4"/>
  <c r="H332" i="4"/>
  <c r="E332" i="4"/>
  <c r="I332" i="4"/>
  <c r="D316" i="4"/>
  <c r="H316" i="4"/>
  <c r="G316" i="4"/>
  <c r="D300" i="4"/>
  <c r="H300" i="4"/>
  <c r="E300" i="4"/>
  <c r="I300" i="4"/>
  <c r="D284" i="4"/>
  <c r="H284" i="4"/>
  <c r="E284" i="4"/>
  <c r="I284" i="4"/>
  <c r="D268" i="4"/>
  <c r="H268" i="4"/>
  <c r="E268" i="4"/>
  <c r="I268" i="4"/>
  <c r="D252" i="4"/>
  <c r="H252" i="4"/>
  <c r="E252" i="4"/>
  <c r="I252" i="4"/>
  <c r="D200" i="4"/>
  <c r="H200" i="4"/>
  <c r="F200" i="4"/>
  <c r="J200" i="4"/>
  <c r="AG605" i="4"/>
  <c r="AF605" i="4"/>
  <c r="AJ605" i="4"/>
  <c r="F201" i="4"/>
  <c r="J201" i="4"/>
  <c r="D201" i="4"/>
  <c r="H201" i="4"/>
  <c r="G99" i="4"/>
  <c r="E99" i="4"/>
  <c r="I99" i="4"/>
  <c r="L100" i="2"/>
  <c r="AG380" i="4"/>
  <c r="AM380" i="4"/>
  <c r="AS380" i="4"/>
  <c r="AJ380" i="4"/>
  <c r="AP380" i="4"/>
  <c r="AV380" i="4"/>
  <c r="AF875" i="4"/>
  <c r="AL875" i="4"/>
  <c r="AR875" i="4"/>
  <c r="AK875" i="4"/>
  <c r="AQ875" i="4"/>
  <c r="AW875" i="4"/>
  <c r="AH811" i="4"/>
  <c r="AK811" i="4"/>
  <c r="AQ811" i="4"/>
  <c r="AW811" i="4"/>
  <c r="AI811" i="4"/>
  <c r="AF747" i="4"/>
  <c r="AH747" i="4"/>
  <c r="AK747" i="4"/>
  <c r="AG683" i="4"/>
  <c r="Z683" i="4"/>
  <c r="AL683" i="4"/>
  <c r="AR683" i="4"/>
  <c r="F683" i="4"/>
  <c r="J683" i="4"/>
  <c r="AF591" i="4"/>
  <c r="AG591" i="4"/>
  <c r="AM591" i="4"/>
  <c r="AS591" i="4"/>
  <c r="AK591" i="4"/>
  <c r="Z591" i="4"/>
  <c r="AD591" i="4"/>
  <c r="AE591" i="4"/>
  <c r="AH611" i="4"/>
  <c r="AF611" i="4"/>
  <c r="AI611" i="4"/>
  <c r="AB611" i="4"/>
  <c r="AE611" i="4"/>
  <c r="AF891" i="4"/>
  <c r="AH891" i="4"/>
  <c r="AN891" i="4"/>
  <c r="AT891" i="4"/>
  <c r="AK891" i="4"/>
  <c r="AF763" i="4"/>
  <c r="AL763" i="4"/>
  <c r="AR763" i="4"/>
  <c r="AI763" i="4"/>
  <c r="AK763" i="4"/>
  <c r="AQ763" i="4"/>
  <c r="AW763" i="4"/>
  <c r="AF623" i="4"/>
  <c r="AH623" i="4"/>
  <c r="AK623" i="4"/>
  <c r="Z623" i="4"/>
  <c r="AD623" i="4"/>
  <c r="AP623" i="4"/>
  <c r="AV623" i="4"/>
  <c r="AA623" i="4"/>
  <c r="AC623" i="4"/>
  <c r="F209" i="4"/>
  <c r="J209" i="4"/>
  <c r="D209" i="4"/>
  <c r="H209" i="4"/>
  <c r="E205" i="4"/>
  <c r="I205" i="4"/>
  <c r="D205" i="4"/>
  <c r="H205" i="4"/>
  <c r="F165" i="4"/>
  <c r="J165" i="4"/>
  <c r="M166" i="2"/>
  <c r="G165" i="4"/>
  <c r="AE621" i="4"/>
  <c r="Z621" i="4"/>
  <c r="AC621" i="4"/>
  <c r="AD621" i="4"/>
  <c r="AG621" i="4"/>
  <c r="AI621" i="4"/>
  <c r="AJ621" i="4"/>
  <c r="AK621" i="4"/>
  <c r="D937" i="4"/>
  <c r="H937" i="4"/>
  <c r="G937" i="4"/>
  <c r="G63" i="4"/>
  <c r="F63" i="4"/>
  <c r="J63" i="4"/>
  <c r="M64" i="2"/>
  <c r="AI364" i="4"/>
  <c r="AF619" i="4"/>
  <c r="AK619" i="4"/>
  <c r="AF587" i="4"/>
  <c r="AK587" i="4"/>
  <c r="AP108" i="4"/>
  <c r="AV108" i="4"/>
  <c r="AQ108" i="4"/>
  <c r="AW108" i="4"/>
  <c r="AQ920" i="4"/>
  <c r="AW920" i="4"/>
  <c r="AP918" i="4"/>
  <c r="AV918" i="4"/>
  <c r="AM918" i="4"/>
  <c r="AS918" i="4"/>
  <c r="AQ916" i="4"/>
  <c r="AW916" i="4"/>
  <c r="AP914" i="4"/>
  <c r="AV914" i="4"/>
  <c r="AM914" i="4"/>
  <c r="AS914" i="4"/>
  <c r="AD912" i="4"/>
  <c r="AE912" i="4"/>
  <c r="AD908" i="4"/>
  <c r="AE908" i="4"/>
  <c r="AD904" i="4"/>
  <c r="AE904" i="4"/>
  <c r="AD900" i="4"/>
  <c r="AE900" i="4"/>
  <c r="AD896" i="4"/>
  <c r="AE896" i="4"/>
  <c r="AD892" i="4"/>
  <c r="AE892" i="4"/>
  <c r="AD888" i="4"/>
  <c r="AE888" i="4"/>
  <c r="AD884" i="4"/>
  <c r="AE884" i="4"/>
  <c r="AD880" i="4"/>
  <c r="AE880" i="4"/>
  <c r="AD876" i="4"/>
  <c r="AE876" i="4"/>
  <c r="Z868" i="4"/>
  <c r="Z860" i="4"/>
  <c r="Z852" i="4"/>
  <c r="Z844" i="4"/>
  <c r="Z836" i="4"/>
  <c r="Z828" i="4"/>
  <c r="Z820" i="4"/>
  <c r="Z812" i="4"/>
  <c r="Z804" i="4"/>
  <c r="Z796" i="4"/>
  <c r="Z788" i="4"/>
  <c r="Z780" i="4"/>
  <c r="Z772" i="4"/>
  <c r="Z764" i="4"/>
  <c r="AC756" i="4"/>
  <c r="Z380" i="4"/>
  <c r="AC380" i="4"/>
  <c r="AE915" i="4"/>
  <c r="AE891" i="4"/>
  <c r="AQ891" i="4"/>
  <c r="AW891" i="4"/>
  <c r="AD891" i="4"/>
  <c r="Z891" i="4"/>
  <c r="AL891" i="4"/>
  <c r="AR891" i="4"/>
  <c r="F891" i="4"/>
  <c r="J891" i="4"/>
  <c r="AC875" i="4"/>
  <c r="AO875" i="4"/>
  <c r="AU875" i="4"/>
  <c r="AA875" i="4"/>
  <c r="AB875" i="4"/>
  <c r="AC811" i="4"/>
  <c r="AA811" i="4"/>
  <c r="AB811" i="4"/>
  <c r="AC763" i="4"/>
  <c r="AA763" i="4"/>
  <c r="AM763" i="4"/>
  <c r="AS763" i="4"/>
  <c r="AB763" i="4"/>
  <c r="AC747" i="4"/>
  <c r="AA747" i="4"/>
  <c r="AM747" i="4"/>
  <c r="AS747" i="4"/>
  <c r="AD747" i="4"/>
  <c r="Z747" i="4"/>
  <c r="AN707" i="4"/>
  <c r="AT707" i="4"/>
  <c r="AC683" i="4"/>
  <c r="AA683" i="4"/>
  <c r="AB683" i="4"/>
  <c r="AC591" i="4"/>
  <c r="AB591" i="4"/>
  <c r="AN591" i="4"/>
  <c r="AT591" i="4"/>
  <c r="AA611" i="4"/>
  <c r="AM611" i="4"/>
  <c r="AS611" i="4"/>
  <c r="AD611" i="4"/>
  <c r="G205" i="4"/>
  <c r="E165" i="4"/>
  <c r="I165" i="4"/>
  <c r="L166" i="2"/>
  <c r="E209" i="4"/>
  <c r="I209" i="4"/>
  <c r="E201" i="4"/>
  <c r="I201" i="4"/>
  <c r="E63" i="4"/>
  <c r="I63" i="4"/>
  <c r="L64" i="2"/>
  <c r="G200" i="4"/>
  <c r="G268" i="4"/>
  <c r="D99" i="4"/>
  <c r="H99" i="4"/>
  <c r="K100" i="2"/>
  <c r="AK605" i="4"/>
  <c r="AF621" i="4"/>
  <c r="AN336" i="4"/>
  <c r="AT336" i="4"/>
  <c r="AJ891" i="4"/>
  <c r="AJ747" i="4"/>
  <c r="AJ591" i="4"/>
  <c r="AH621" i="4"/>
  <c r="AM70" i="4"/>
  <c r="AS70" i="4"/>
  <c r="AM47" i="4"/>
  <c r="AS47" i="4"/>
  <c r="AG811" i="4"/>
  <c r="AI683" i="4"/>
  <c r="AA621" i="4"/>
  <c r="AL973" i="4"/>
  <c r="AR973" i="4"/>
  <c r="AI747" i="4"/>
  <c r="AI623" i="4"/>
  <c r="AI380" i="4"/>
  <c r="AF380" i="4"/>
  <c r="AP641" i="4"/>
  <c r="AV641" i="4"/>
  <c r="AD589" i="4"/>
  <c r="AG589" i="4"/>
  <c r="AJ589" i="4"/>
  <c r="G51" i="4"/>
  <c r="F51" i="4"/>
  <c r="J51" i="4"/>
  <c r="M52" i="2"/>
  <c r="E937" i="4"/>
  <c r="I937" i="4"/>
  <c r="AP338" i="4"/>
  <c r="AV338" i="4"/>
  <c r="AH771" i="4"/>
  <c r="AG771" i="4"/>
  <c r="AF771" i="4"/>
  <c r="AL771" i="4"/>
  <c r="AR771" i="4"/>
  <c r="D771" i="4"/>
  <c r="H771" i="4"/>
  <c r="AK771" i="4"/>
  <c r="AQ771" i="4"/>
  <c r="AW771" i="4"/>
  <c r="AQ509" i="4"/>
  <c r="AW509" i="4"/>
  <c r="AI891" i="4"/>
  <c r="AO891" i="4"/>
  <c r="AU891" i="4"/>
  <c r="AC557" i="4"/>
  <c r="AD557" i="4"/>
  <c r="AH557" i="4"/>
  <c r="AF557" i="4"/>
  <c r="AL557" i="4"/>
  <c r="AR557" i="4"/>
  <c r="AH667" i="4"/>
  <c r="AJ667" i="4"/>
  <c r="AF667" i="4"/>
  <c r="AL667" i="4"/>
  <c r="AR667" i="4"/>
  <c r="AG667" i="4"/>
  <c r="AB667" i="4"/>
  <c r="AN667" i="4"/>
  <c r="AT667" i="4"/>
  <c r="AA667" i="4"/>
  <c r="AC667" i="4"/>
  <c r="AO667" i="4"/>
  <c r="AU667" i="4"/>
  <c r="F143" i="4"/>
  <c r="J143" i="4"/>
  <c r="M144" i="2"/>
  <c r="D143" i="4"/>
  <c r="H143" i="4"/>
  <c r="K144" i="2"/>
  <c r="AM639" i="4"/>
  <c r="AS639" i="4"/>
  <c r="AN639" i="4"/>
  <c r="AT639" i="4"/>
  <c r="AP979" i="4"/>
  <c r="AV979" i="4"/>
  <c r="AO997" i="4"/>
  <c r="AU997" i="4"/>
  <c r="AQ989" i="4"/>
  <c r="AW989" i="4"/>
  <c r="AL989" i="4"/>
  <c r="AR989" i="4"/>
  <c r="D989" i="4"/>
  <c r="H989" i="4"/>
  <c r="AO989" i="4"/>
  <c r="AU989" i="4"/>
  <c r="AQ977" i="4"/>
  <c r="AW977" i="4"/>
  <c r="AP996" i="4"/>
  <c r="AV996" i="4"/>
  <c r="AM988" i="4"/>
  <c r="AS988" i="4"/>
  <c r="AM980" i="4"/>
  <c r="AS980" i="4"/>
  <c r="AM553" i="4"/>
  <c r="AS553" i="4"/>
  <c r="AP521" i="4"/>
  <c r="AV521" i="4"/>
  <c r="AL938" i="4"/>
  <c r="AR938" i="4"/>
  <c r="F938" i="4"/>
  <c r="J938" i="4"/>
  <c r="AL555" i="4"/>
  <c r="AR555" i="4"/>
  <c r="E555" i="4"/>
  <c r="I555" i="4"/>
  <c r="AL378" i="4"/>
  <c r="AR378" i="4"/>
  <c r="D378" i="4"/>
  <c r="H378" i="4"/>
  <c r="AL362" i="4"/>
  <c r="AR362" i="4"/>
  <c r="F362" i="4"/>
  <c r="J362" i="4"/>
  <c r="AL246" i="4"/>
  <c r="AR246" i="4"/>
  <c r="F246" i="4"/>
  <c r="J246" i="4"/>
  <c r="AL238" i="4"/>
  <c r="AR238" i="4"/>
  <c r="D238" i="4"/>
  <c r="H238" i="4"/>
  <c r="AN238" i="4"/>
  <c r="AT238" i="4"/>
  <c r="AL152" i="4"/>
  <c r="AR152" i="4"/>
  <c r="F152" i="4"/>
  <c r="J152" i="4"/>
  <c r="M153" i="2"/>
  <c r="AL110" i="4"/>
  <c r="AR110" i="4"/>
  <c r="D110" i="4"/>
  <c r="H110" i="4"/>
  <c r="K111" i="2"/>
  <c r="AM110" i="4"/>
  <c r="AS110" i="4"/>
  <c r="AL236" i="4"/>
  <c r="AR236" i="4"/>
  <c r="D236" i="4"/>
  <c r="H236" i="4"/>
  <c r="AP993" i="4"/>
  <c r="AV993" i="4"/>
  <c r="AM981" i="4"/>
  <c r="AS981" i="4"/>
  <c r="AN992" i="4"/>
  <c r="AT992" i="4"/>
  <c r="AN976" i="4"/>
  <c r="AT976" i="4"/>
  <c r="AQ966" i="4"/>
  <c r="AW966" i="4"/>
  <c r="AO950" i="4"/>
  <c r="AU950" i="4"/>
  <c r="AQ930" i="4"/>
  <c r="AW930" i="4"/>
  <c r="AQ531" i="4"/>
  <c r="AW531" i="4"/>
  <c r="AQ358" i="4"/>
  <c r="AW358" i="4"/>
  <c r="AQ573" i="4"/>
  <c r="AW573" i="4"/>
  <c r="AQ947" i="4"/>
  <c r="AW947" i="4"/>
  <c r="AL909" i="4"/>
  <c r="AR909" i="4"/>
  <c r="AQ805" i="4"/>
  <c r="AW805" i="4"/>
  <c r="AL653" i="4"/>
  <c r="AR653" i="4"/>
  <c r="E653" i="4"/>
  <c r="I653" i="4"/>
  <c r="AM837" i="4"/>
  <c r="AS837" i="4"/>
  <c r="AM773" i="4"/>
  <c r="AS773" i="4"/>
  <c r="AO773" i="4"/>
  <c r="AU773" i="4"/>
  <c r="AO653" i="4"/>
  <c r="AU653" i="4"/>
  <c r="AO813" i="4"/>
  <c r="AU813" i="4"/>
  <c r="AN19" i="4"/>
  <c r="AT19" i="4"/>
  <c r="AO19" i="4"/>
  <c r="AU19" i="4"/>
  <c r="AL107" i="4"/>
  <c r="AR107" i="4"/>
  <c r="G107" i="4"/>
  <c r="AQ645" i="4"/>
  <c r="AW645" i="4"/>
  <c r="AN91" i="4"/>
  <c r="AT91" i="4"/>
  <c r="AN382" i="4"/>
  <c r="AT382" i="4"/>
  <c r="AH637" i="4"/>
  <c r="AB637" i="4"/>
  <c r="AA637" i="4"/>
  <c r="AM637" i="4"/>
  <c r="AS637" i="4"/>
  <c r="AC637" i="4"/>
  <c r="AD637" i="4"/>
  <c r="Z637" i="4"/>
  <c r="AL637" i="4"/>
  <c r="AR637" i="4"/>
  <c r="AA558" i="4"/>
  <c r="AE558" i="4"/>
  <c r="AD558" i="4"/>
  <c r="AA533" i="4"/>
  <c r="AE533" i="4"/>
  <c r="AD533" i="4"/>
  <c r="AA968" i="4"/>
  <c r="AE968" i="4"/>
  <c r="AD968" i="4"/>
  <c r="AA952" i="4"/>
  <c r="AE952" i="4"/>
  <c r="AD952" i="4"/>
  <c r="AA936" i="4"/>
  <c r="AE936" i="4"/>
  <c r="AD936" i="4"/>
  <c r="AA543" i="4"/>
  <c r="AE543" i="4"/>
  <c r="AD543" i="4"/>
  <c r="AC376" i="4"/>
  <c r="Z376" i="4"/>
  <c r="AB376" i="4"/>
  <c r="AC360" i="4"/>
  <c r="Z360" i="4"/>
  <c r="AB360" i="4"/>
  <c r="AC341" i="4"/>
  <c r="Z341" i="4"/>
  <c r="AD341" i="4"/>
  <c r="AF341" i="4"/>
  <c r="AG341" i="4"/>
  <c r="AH341" i="4"/>
  <c r="AA277" i="4"/>
  <c r="Z277" i="4"/>
  <c r="AL277" i="4"/>
  <c r="AR277" i="4"/>
  <c r="AH277" i="4"/>
  <c r="AA484" i="4"/>
  <c r="AB484" i="4"/>
  <c r="AH484" i="4"/>
  <c r="AA420" i="4"/>
  <c r="AM420" i="4"/>
  <c r="AS420" i="4"/>
  <c r="AB420" i="4"/>
  <c r="AH420" i="4"/>
  <c r="Z339" i="4"/>
  <c r="AK339" i="4"/>
  <c r="AJ339" i="4"/>
  <c r="AP339" i="4"/>
  <c r="AV339" i="4"/>
  <c r="AC191" i="4"/>
  <c r="AD191" i="4"/>
  <c r="AI191" i="4"/>
  <c r="AC125" i="4"/>
  <c r="AD125" i="4"/>
  <c r="AI125" i="4"/>
  <c r="Z986" i="4"/>
  <c r="AG986" i="4"/>
  <c r="AC545" i="4"/>
  <c r="AG545" i="4"/>
  <c r="AB515" i="4"/>
  <c r="AJ515" i="4"/>
  <c r="Z488" i="4"/>
  <c r="AH488" i="4"/>
  <c r="Z424" i="4"/>
  <c r="AH424" i="4"/>
  <c r="Z335" i="4"/>
  <c r="AH335" i="4"/>
  <c r="AI303" i="4"/>
  <c r="AE303" i="4"/>
  <c r="AQ303" i="4"/>
  <c r="AW303" i="4"/>
  <c r="AB227" i="4"/>
  <c r="AJ227" i="4"/>
  <c r="AB163" i="4"/>
  <c r="AA163" i="4"/>
  <c r="AB44" i="4"/>
  <c r="AJ44" i="4"/>
  <c r="AE819" i="4"/>
  <c r="Z819" i="4"/>
  <c r="AE372" i="4"/>
  <c r="AK372" i="4"/>
  <c r="AD635" i="4"/>
  <c r="AP635" i="4"/>
  <c r="AV635" i="4"/>
  <c r="AI635" i="4"/>
  <c r="AG603" i="4"/>
  <c r="AH603" i="4"/>
  <c r="Z627" i="4"/>
  <c r="F216" i="4"/>
  <c r="J216" i="4"/>
  <c r="E72" i="4"/>
  <c r="I72" i="4"/>
  <c r="L73" i="2"/>
  <c r="F88" i="4"/>
  <c r="J88" i="4"/>
  <c r="M89" i="2"/>
  <c r="AG715" i="4"/>
  <c r="AM715" i="4"/>
  <c r="AS715" i="4"/>
  <c r="AH987" i="4"/>
  <c r="AN987" i="4"/>
  <c r="AT987" i="4"/>
  <c r="AO573" i="4"/>
  <c r="AU573" i="4"/>
  <c r="AN861" i="4"/>
  <c r="AT861" i="4"/>
  <c r="AO115" i="4"/>
  <c r="AU115" i="4"/>
  <c r="AK827" i="4"/>
  <c r="AQ827" i="4"/>
  <c r="AW827" i="4"/>
  <c r="AJ779" i="4"/>
  <c r="AP779" i="4"/>
  <c r="AV779" i="4"/>
  <c r="AJ699" i="4"/>
  <c r="AP699" i="4"/>
  <c r="AV699" i="4"/>
  <c r="AF647" i="4"/>
  <c r="AL647" i="4"/>
  <c r="AR647" i="4"/>
  <c r="F184" i="4"/>
  <c r="J184" i="4"/>
  <c r="M185" i="2"/>
  <c r="E316" i="4"/>
  <c r="I316" i="4"/>
  <c r="G284" i="4"/>
  <c r="D30" i="4"/>
  <c r="H30" i="4"/>
  <c r="K31" i="2"/>
  <c r="E120" i="4"/>
  <c r="I120" i="4"/>
  <c r="L121" i="2"/>
  <c r="G88" i="4"/>
  <c r="G151" i="4"/>
  <c r="AB621" i="4"/>
  <c r="AK907" i="4"/>
  <c r="AQ907" i="4"/>
  <c r="AW907" i="4"/>
  <c r="AE605" i="4"/>
  <c r="AC484" i="4"/>
  <c r="Z484" i="4"/>
  <c r="AD484" i="4"/>
  <c r="AK484" i="4"/>
  <c r="AI484" i="4"/>
  <c r="AJ484" i="4"/>
  <c r="AC420" i="4"/>
  <c r="Z420" i="4"/>
  <c r="AD420" i="4"/>
  <c r="AK420" i="4"/>
  <c r="AI420" i="4"/>
  <c r="AJ420" i="4"/>
  <c r="AA339" i="4"/>
  <c r="AE339" i="4"/>
  <c r="AQ339" i="4"/>
  <c r="AW339" i="4"/>
  <c r="AB339" i="4"/>
  <c r="AG339" i="4"/>
  <c r="AH339" i="4"/>
  <c r="AF339" i="4"/>
  <c r="AL339" i="4"/>
  <c r="AR339" i="4"/>
  <c r="AE275" i="4"/>
  <c r="AD275" i="4"/>
  <c r="AA191" i="4"/>
  <c r="AE191" i="4"/>
  <c r="AB191" i="4"/>
  <c r="AG191" i="4"/>
  <c r="AH191" i="4"/>
  <c r="AF191" i="4"/>
  <c r="AA125" i="4"/>
  <c r="AE125" i="4"/>
  <c r="AQ125" i="4"/>
  <c r="AW125" i="4"/>
  <c r="AB125" i="4"/>
  <c r="AG125" i="4"/>
  <c r="AH125" i="4"/>
  <c r="AF125" i="4"/>
  <c r="AB986" i="4"/>
  <c r="AI986" i="4"/>
  <c r="AO986" i="4"/>
  <c r="AU986" i="4"/>
  <c r="AH986" i="4"/>
  <c r="AK986" i="4"/>
  <c r="AB545" i="4"/>
  <c r="AF545" i="4"/>
  <c r="AL545" i="4"/>
  <c r="AR545" i="4"/>
  <c r="AJ545" i="4"/>
  <c r="Z954" i="4"/>
  <c r="AH954" i="4"/>
  <c r="AN954" i="4"/>
  <c r="AT954" i="4"/>
  <c r="AF954" i="4"/>
  <c r="AC926" i="4"/>
  <c r="AB926" i="4"/>
  <c r="AN926" i="4"/>
  <c r="AT926" i="4"/>
  <c r="AG926" i="4"/>
  <c r="AC515" i="4"/>
  <c r="Z515" i="4"/>
  <c r="AL515" i="4"/>
  <c r="AR515" i="4"/>
  <c r="AG515" i="4"/>
  <c r="AA556" i="4"/>
  <c r="AD556" i="4"/>
  <c r="AH556" i="4"/>
  <c r="AC488" i="4"/>
  <c r="AD488" i="4"/>
  <c r="AG488" i="4"/>
  <c r="AA456" i="4"/>
  <c r="AB456" i="4"/>
  <c r="AJ456" i="4"/>
  <c r="AC424" i="4"/>
  <c r="AD424" i="4"/>
  <c r="AG424" i="4"/>
  <c r="AA392" i="4"/>
  <c r="AB392" i="4"/>
  <c r="AJ392" i="4"/>
  <c r="AC335" i="4"/>
  <c r="AD335" i="4"/>
  <c r="AG335" i="4"/>
  <c r="AC271" i="4"/>
  <c r="AG271" i="4"/>
  <c r="AC195" i="4"/>
  <c r="AG195" i="4"/>
  <c r="AC121" i="4"/>
  <c r="AG121" i="4"/>
  <c r="AA883" i="4"/>
  <c r="AB883" i="4"/>
  <c r="AC607" i="4"/>
  <c r="AB607" i="4"/>
  <c r="AB349" i="4"/>
  <c r="AJ349" i="4"/>
  <c r="AF476" i="4"/>
  <c r="Z476" i="4"/>
  <c r="AF183" i="4"/>
  <c r="AH183" i="4"/>
  <c r="AA244" i="4"/>
  <c r="AD244" i="4"/>
  <c r="AP972" i="4"/>
  <c r="AV972" i="4"/>
  <c r="AP956" i="4"/>
  <c r="AV956" i="4"/>
  <c r="AP940" i="4"/>
  <c r="AV940" i="4"/>
  <c r="AP924" i="4"/>
  <c r="AV924" i="4"/>
  <c r="AN485" i="4"/>
  <c r="AT485" i="4"/>
  <c r="AG623" i="4"/>
  <c r="AJ611" i="4"/>
  <c r="AQ55" i="4"/>
  <c r="AW55" i="4"/>
  <c r="Z589" i="4"/>
  <c r="E530" i="4"/>
  <c r="I530" i="4"/>
  <c r="AN725" i="4"/>
  <c r="AT725" i="4"/>
  <c r="AQ526" i="4"/>
  <c r="AW526" i="4"/>
  <c r="AN931" i="4"/>
  <c r="AT931" i="4"/>
  <c r="G536" i="4"/>
  <c r="D536" i="4"/>
  <c r="H536" i="4"/>
  <c r="AA605" i="4"/>
  <c r="AE649" i="4"/>
  <c r="AH683" i="4"/>
  <c r="AK683" i="4"/>
  <c r="AH380" i="4"/>
  <c r="AN380" i="4"/>
  <c r="AT380" i="4"/>
  <c r="AJ811" i="4"/>
  <c r="AP811" i="4"/>
  <c r="AV811" i="4"/>
  <c r="E1001" i="4"/>
  <c r="I1001" i="4"/>
  <c r="AP242" i="4"/>
  <c r="AV242" i="4"/>
  <c r="G18" i="4"/>
  <c r="AM909" i="4"/>
  <c r="AS909" i="4"/>
  <c r="AO947" i="4"/>
  <c r="AU947" i="4"/>
  <c r="AI605" i="4"/>
  <c r="AO837" i="4"/>
  <c r="AU837" i="4"/>
  <c r="AN959" i="4"/>
  <c r="AT959" i="4"/>
  <c r="AQ226" i="4"/>
  <c r="AW226" i="4"/>
  <c r="F470" i="4"/>
  <c r="J470" i="4"/>
  <c r="AP288" i="4"/>
  <c r="AV288" i="4"/>
  <c r="AM342" i="4"/>
  <c r="AS342" i="4"/>
  <c r="G470" i="4"/>
  <c r="F536" i="4"/>
  <c r="J536" i="4"/>
  <c r="AG557" i="4"/>
  <c r="AE557" i="4"/>
  <c r="AB557" i="4"/>
  <c r="AD649" i="4"/>
  <c r="AO1001" i="4"/>
  <c r="AU1001" i="4"/>
  <c r="D34" i="4"/>
  <c r="H34" i="4"/>
  <c r="K35" i="2"/>
  <c r="D151" i="4"/>
  <c r="H151" i="4"/>
  <c r="K152" i="2"/>
  <c r="AP967" i="4"/>
  <c r="AV967" i="4"/>
  <c r="AQ959" i="4"/>
  <c r="AW959" i="4"/>
  <c r="AL296" i="4"/>
  <c r="AR296" i="4"/>
  <c r="D296" i="4"/>
  <c r="H296" i="4"/>
  <c r="AL354" i="4"/>
  <c r="AR354" i="4"/>
  <c r="AP210" i="4"/>
  <c r="AV210" i="4"/>
  <c r="AM75" i="4"/>
  <c r="AS75" i="4"/>
  <c r="Z649" i="4"/>
  <c r="AG649" i="4"/>
  <c r="AH649" i="4"/>
  <c r="AJ649" i="4"/>
  <c r="AA649" i="4"/>
  <c r="AI649" i="4"/>
  <c r="AO649" i="4"/>
  <c r="AU649" i="4"/>
  <c r="AK649" i="4"/>
  <c r="AF649" i="4"/>
  <c r="AB649" i="4"/>
  <c r="F144" i="4"/>
  <c r="J144" i="4"/>
  <c r="M145" i="2"/>
  <c r="AM214" i="4"/>
  <c r="AS214" i="4"/>
  <c r="AQ354" i="4"/>
  <c r="AW354" i="4"/>
  <c r="AN218" i="4"/>
  <c r="AT218" i="4"/>
  <c r="AM288" i="4"/>
  <c r="AS288" i="4"/>
  <c r="AN228" i="4"/>
  <c r="AT228" i="4"/>
  <c r="AO222" i="4"/>
  <c r="AU222" i="4"/>
  <c r="AN55" i="4"/>
  <c r="AT55" i="4"/>
  <c r="AQ973" i="4"/>
  <c r="AW973" i="4"/>
  <c r="AP115" i="4"/>
  <c r="AV115" i="4"/>
  <c r="AN506" i="4"/>
  <c r="AT506" i="4"/>
  <c r="AH605" i="4"/>
  <c r="AB587" i="4"/>
  <c r="D328" i="4"/>
  <c r="H328" i="4"/>
  <c r="AL485" i="4"/>
  <c r="AR485" i="4"/>
  <c r="AL461" i="4"/>
  <c r="AR461" i="4"/>
  <c r="F461" i="4"/>
  <c r="J461" i="4"/>
  <c r="AL344" i="4"/>
  <c r="AR344" i="4"/>
  <c r="F344" i="4"/>
  <c r="J344" i="4"/>
  <c r="AQ140" i="4"/>
  <c r="AW140" i="4"/>
  <c r="AN230" i="4"/>
  <c r="AT230" i="4"/>
  <c r="AO214" i="4"/>
  <c r="AU214" i="4"/>
  <c r="AL86" i="4"/>
  <c r="AR86" i="4"/>
  <c r="G86" i="4"/>
  <c r="AO507" i="4"/>
  <c r="AU507" i="4"/>
  <c r="AO226" i="4"/>
  <c r="AU226" i="4"/>
  <c r="AO395" i="4"/>
  <c r="AU395" i="4"/>
  <c r="AO70" i="4"/>
  <c r="AU70" i="4"/>
  <c r="AO86" i="4"/>
  <c r="AU86" i="4"/>
  <c r="AM507" i="4"/>
  <c r="AS507" i="4"/>
  <c r="E510" i="4"/>
  <c r="I510" i="4"/>
  <c r="AN320" i="4"/>
  <c r="AT320" i="4"/>
  <c r="AO304" i="4"/>
  <c r="AU304" i="4"/>
  <c r="AO288" i="4"/>
  <c r="AU288" i="4"/>
  <c r="AO228" i="4"/>
  <c r="AU228" i="4"/>
  <c r="AN124" i="4"/>
  <c r="AT124" i="4"/>
  <c r="AM102" i="4"/>
  <c r="AS102" i="4"/>
  <c r="AQ102" i="4"/>
  <c r="AW102" i="4"/>
  <c r="AL15" i="4"/>
  <c r="AR15" i="4"/>
  <c r="G15" i="4"/>
  <c r="AN877" i="4"/>
  <c r="AT877" i="4"/>
  <c r="AM685" i="4"/>
  <c r="AS685" i="4"/>
  <c r="AC605" i="4"/>
  <c r="AA872" i="4"/>
  <c r="AE872" i="4"/>
  <c r="AD872" i="4"/>
  <c r="AA868" i="4"/>
  <c r="AE868" i="4"/>
  <c r="AD868" i="4"/>
  <c r="AA864" i="4"/>
  <c r="AE864" i="4"/>
  <c r="AD864" i="4"/>
  <c r="AA860" i="4"/>
  <c r="AE860" i="4"/>
  <c r="AD860" i="4"/>
  <c r="AA856" i="4"/>
  <c r="AE856" i="4"/>
  <c r="AD856" i="4"/>
  <c r="AA852" i="4"/>
  <c r="AE852" i="4"/>
  <c r="AD852" i="4"/>
  <c r="AA848" i="4"/>
  <c r="AE848" i="4"/>
  <c r="AD848" i="4"/>
  <c r="AA844" i="4"/>
  <c r="AE844" i="4"/>
  <c r="AD844" i="4"/>
  <c r="AA840" i="4"/>
  <c r="AE840" i="4"/>
  <c r="AD840" i="4"/>
  <c r="AA836" i="4"/>
  <c r="AE836" i="4"/>
  <c r="AD836" i="4"/>
  <c r="AA832" i="4"/>
  <c r="AE832" i="4"/>
  <c r="AD832" i="4"/>
  <c r="AA828" i="4"/>
  <c r="AE828" i="4"/>
  <c r="AD828" i="4"/>
  <c r="AA824" i="4"/>
  <c r="AE824" i="4"/>
  <c r="AD824" i="4"/>
  <c r="AA820" i="4"/>
  <c r="AE820" i="4"/>
  <c r="AD820" i="4"/>
  <c r="AA816" i="4"/>
  <c r="AE816" i="4"/>
  <c r="AD816" i="4"/>
  <c r="AA812" i="4"/>
  <c r="AE812" i="4"/>
  <c r="AD812" i="4"/>
  <c r="AA808" i="4"/>
  <c r="AE808" i="4"/>
  <c r="AD808" i="4"/>
  <c r="AA804" i="4"/>
  <c r="AE804" i="4"/>
  <c r="AD804" i="4"/>
  <c r="AA800" i="4"/>
  <c r="AE800" i="4"/>
  <c r="AD800" i="4"/>
  <c r="AA796" i="4"/>
  <c r="AE796" i="4"/>
  <c r="AD796" i="4"/>
  <c r="AA792" i="4"/>
  <c r="AE792" i="4"/>
  <c r="AD792" i="4"/>
  <c r="AA788" i="4"/>
  <c r="AE788" i="4"/>
  <c r="AD788" i="4"/>
  <c r="AA784" i="4"/>
  <c r="AE784" i="4"/>
  <c r="AD784" i="4"/>
  <c r="AA780" i="4"/>
  <c r="AE780" i="4"/>
  <c r="AD780" i="4"/>
  <c r="AA776" i="4"/>
  <c r="AE776" i="4"/>
  <c r="AD776" i="4"/>
  <c r="AA772" i="4"/>
  <c r="AE772" i="4"/>
  <c r="AD772" i="4"/>
  <c r="AA768" i="4"/>
  <c r="AE768" i="4"/>
  <c r="AD768" i="4"/>
  <c r="AC760" i="4"/>
  <c r="Z760" i="4"/>
  <c r="AC752" i="4"/>
  <c r="Z752" i="4"/>
  <c r="AB748" i="4"/>
  <c r="AC748" i="4"/>
  <c r="AB740" i="4"/>
  <c r="Z740" i="4"/>
  <c r="AB732" i="4"/>
  <c r="AC732" i="4"/>
  <c r="AB724" i="4"/>
  <c r="Z724" i="4"/>
  <c r="AB716" i="4"/>
  <c r="AC716" i="4"/>
  <c r="AB708" i="4"/>
  <c r="Z708" i="4"/>
  <c r="AB700" i="4"/>
  <c r="AC700" i="4"/>
  <c r="AB692" i="4"/>
  <c r="Z692" i="4"/>
  <c r="AB684" i="4"/>
  <c r="AC684" i="4"/>
  <c r="AB676" i="4"/>
  <c r="Z676" i="4"/>
  <c r="AB668" i="4"/>
  <c r="AC668" i="4"/>
  <c r="AB660" i="4"/>
  <c r="Z660" i="4"/>
  <c r="AB652" i="4"/>
  <c r="AC652" i="4"/>
  <c r="AB644" i="4"/>
  <c r="Z644" i="4"/>
  <c r="AP541" i="4"/>
  <c r="AV541" i="4"/>
  <c r="AP525" i="4"/>
  <c r="AV525" i="4"/>
  <c r="AQ525" i="4"/>
  <c r="AW525" i="4"/>
  <c r="AQ972" i="4"/>
  <c r="AW972" i="4"/>
  <c r="AM972" i="4"/>
  <c r="AS972" i="4"/>
  <c r="AM964" i="4"/>
  <c r="AS964" i="4"/>
  <c r="AQ948" i="4"/>
  <c r="AW948" i="4"/>
  <c r="AQ940" i="4"/>
  <c r="AW940" i="4"/>
  <c r="AM940" i="4"/>
  <c r="AS940" i="4"/>
  <c r="AM932" i="4"/>
  <c r="AS932" i="4"/>
  <c r="AP535" i="4"/>
  <c r="AV535" i="4"/>
  <c r="AQ535" i="4"/>
  <c r="AW535" i="4"/>
  <c r="AP551" i="4"/>
  <c r="AV551" i="4"/>
  <c r="AM551" i="4"/>
  <c r="AS551" i="4"/>
  <c r="AQ519" i="4"/>
  <c r="AW519" i="4"/>
  <c r="AN835" i="4"/>
  <c r="AT835" i="4"/>
  <c r="AN803" i="4"/>
  <c r="AT803" i="4"/>
  <c r="AN675" i="4"/>
  <c r="AT675" i="4"/>
  <c r="AO979" i="4"/>
  <c r="AU979" i="4"/>
  <c r="AM595" i="4"/>
  <c r="AS595" i="4"/>
  <c r="AP595" i="4"/>
  <c r="AV595" i="4"/>
  <c r="Z447" i="4"/>
  <c r="D144" i="4"/>
  <c r="H144" i="4"/>
  <c r="K145" i="2"/>
  <c r="AL94" i="4"/>
  <c r="AR94" i="4"/>
  <c r="G94" i="4"/>
  <c r="AP350" i="4"/>
  <c r="AV350" i="4"/>
  <c r="AL146" i="4"/>
  <c r="AR146" i="4"/>
  <c r="G146" i="4"/>
  <c r="AP961" i="4"/>
  <c r="AV961" i="4"/>
  <c r="AN15" i="4"/>
  <c r="AT15" i="4"/>
  <c r="F233" i="4"/>
  <c r="J233" i="4"/>
  <c r="D233" i="4"/>
  <c r="H233" i="4"/>
  <c r="E233" i="4"/>
  <c r="I233" i="4"/>
  <c r="G233" i="4"/>
  <c r="AP546" i="4"/>
  <c r="AV546" i="4"/>
  <c r="Z605" i="4"/>
  <c r="AM805" i="4"/>
  <c r="AS805" i="4"/>
  <c r="AL212" i="4"/>
  <c r="AR212" i="4"/>
  <c r="F212" i="4"/>
  <c r="J212" i="4"/>
  <c r="AL230" i="4"/>
  <c r="AR230" i="4"/>
  <c r="E230" i="4"/>
  <c r="I230" i="4"/>
  <c r="AM78" i="4"/>
  <c r="AS78" i="4"/>
  <c r="AO338" i="4"/>
  <c r="AU338" i="4"/>
  <c r="AL256" i="4"/>
  <c r="AR256" i="4"/>
  <c r="G256" i="4"/>
  <c r="AL228" i="4"/>
  <c r="AR228" i="4"/>
  <c r="D228" i="4"/>
  <c r="H228" i="4"/>
  <c r="AL196" i="4"/>
  <c r="AR196" i="4"/>
  <c r="D196" i="4"/>
  <c r="H196" i="4"/>
  <c r="AO15" i="4"/>
  <c r="AU15" i="4"/>
  <c r="AO387" i="4"/>
  <c r="AU387" i="4"/>
  <c r="AO55" i="4"/>
  <c r="AU55" i="4"/>
  <c r="AD605" i="4"/>
  <c r="AB605" i="4"/>
  <c r="E506" i="4"/>
  <c r="I506" i="4"/>
  <c r="D506" i="4"/>
  <c r="H506" i="4"/>
  <c r="F893" i="4"/>
  <c r="J893" i="4"/>
  <c r="D893" i="4"/>
  <c r="H893" i="4"/>
  <c r="AQ485" i="4"/>
  <c r="AW485" i="4"/>
  <c r="AO346" i="4"/>
  <c r="AU346" i="4"/>
  <c r="AO140" i="4"/>
  <c r="AU140" i="4"/>
  <c r="AO230" i="4"/>
  <c r="AU230" i="4"/>
  <c r="AN214" i="4"/>
  <c r="AT214" i="4"/>
  <c r="AP395" i="4"/>
  <c r="AV395" i="4"/>
  <c r="AN280" i="4"/>
  <c r="AT280" i="4"/>
  <c r="AN107" i="4"/>
  <c r="AT107" i="4"/>
  <c r="AP47" i="4"/>
  <c r="AV47" i="4"/>
  <c r="AN789" i="4"/>
  <c r="AT789" i="4"/>
  <c r="AL304" i="4"/>
  <c r="AR304" i="4"/>
  <c r="AM164" i="4"/>
  <c r="AS164" i="4"/>
  <c r="AA303" i="4"/>
  <c r="AB303" i="4"/>
  <c r="AJ303" i="4"/>
  <c r="Z271" i="4"/>
  <c r="AF271" i="4"/>
  <c r="AH271" i="4"/>
  <c r="AE227" i="4"/>
  <c r="AI227" i="4"/>
  <c r="AK227" i="4"/>
  <c r="Z195" i="4"/>
  <c r="AF195" i="4"/>
  <c r="AH195" i="4"/>
  <c r="AE163" i="4"/>
  <c r="AI163" i="4"/>
  <c r="AK163" i="4"/>
  <c r="Z121" i="4"/>
  <c r="AF121" i="4"/>
  <c r="AH121" i="4"/>
  <c r="AE44" i="4"/>
  <c r="AI44" i="4"/>
  <c r="AK44" i="4"/>
  <c r="AA315" i="4"/>
  <c r="AJ315" i="4"/>
  <c r="AA579" i="4"/>
  <c r="AC579" i="4"/>
  <c r="AP959" i="4"/>
  <c r="AV959" i="4"/>
  <c r="AO867" i="4"/>
  <c r="AU867" i="4"/>
  <c r="AM803" i="4"/>
  <c r="AS803" i="4"/>
  <c r="AP803" i="4"/>
  <c r="AV803" i="4"/>
  <c r="AO739" i="4"/>
  <c r="AU739" i="4"/>
  <c r="AM675" i="4"/>
  <c r="AS675" i="4"/>
  <c r="AP675" i="4"/>
  <c r="AV675" i="4"/>
  <c r="AO575" i="4"/>
  <c r="AU575" i="4"/>
  <c r="AN595" i="4"/>
  <c r="AT595" i="4"/>
  <c r="AK250" i="4"/>
  <c r="AB250" i="4"/>
  <c r="AM57" i="4"/>
  <c r="AS57" i="4"/>
  <c r="AL57" i="4"/>
  <c r="AR57" i="4"/>
  <c r="E57" i="4"/>
  <c r="I57" i="4"/>
  <c r="L58" i="2"/>
  <c r="AN49" i="4"/>
  <c r="AT49" i="4"/>
  <c r="AO49" i="4"/>
  <c r="AU49" i="4"/>
  <c r="AL334" i="4"/>
  <c r="AR334" i="4"/>
  <c r="D334" i="4"/>
  <c r="H334" i="4"/>
  <c r="AM302" i="4"/>
  <c r="AS302" i="4"/>
  <c r="AL302" i="4"/>
  <c r="AR302" i="4"/>
  <c r="F302" i="4"/>
  <c r="J302" i="4"/>
  <c r="AN286" i="4"/>
  <c r="AT286" i="4"/>
  <c r="AQ270" i="4"/>
  <c r="AW270" i="4"/>
  <c r="AP206" i="4"/>
  <c r="AV206" i="4"/>
  <c r="AL174" i="4"/>
  <c r="AR174" i="4"/>
  <c r="D174" i="4"/>
  <c r="H174" i="4"/>
  <c r="K175" i="2"/>
  <c r="AM174" i="4"/>
  <c r="AS174" i="4"/>
  <c r="AO158" i="4"/>
  <c r="AU158" i="4"/>
  <c r="AL451" i="4"/>
  <c r="AR451" i="4"/>
  <c r="F451" i="4"/>
  <c r="J451" i="4"/>
  <c r="AN8" i="4"/>
  <c r="AT8" i="4"/>
  <c r="AP336" i="4"/>
  <c r="AV336" i="4"/>
  <c r="AO958" i="4"/>
  <c r="AU958" i="4"/>
  <c r="AM993" i="4"/>
  <c r="AS993" i="4"/>
  <c r="D114" i="4"/>
  <c r="H114" i="4"/>
  <c r="K115" i="2"/>
  <c r="G112" i="4"/>
  <c r="G332" i="4"/>
  <c r="F300" i="4"/>
  <c r="J300" i="4"/>
  <c r="F268" i="4"/>
  <c r="J268" i="4"/>
  <c r="F192" i="4"/>
  <c r="J192" i="4"/>
  <c r="F316" i="4"/>
  <c r="J316" i="4"/>
  <c r="F284" i="4"/>
  <c r="J284" i="4"/>
  <c r="F252" i="4"/>
  <c r="J252" i="4"/>
  <c r="D51" i="4"/>
  <c r="H51" i="4"/>
  <c r="K52" i="2"/>
  <c r="D59" i="4"/>
  <c r="H59" i="4"/>
  <c r="K60" i="2"/>
  <c r="E88" i="4"/>
  <c r="I88" i="4"/>
  <c r="L89" i="2"/>
  <c r="E151" i="4"/>
  <c r="I151" i="4"/>
  <c r="L152" i="2"/>
  <c r="AP861" i="4"/>
  <c r="AV861" i="4"/>
  <c r="AL861" i="4"/>
  <c r="AR861" i="4"/>
  <c r="F861" i="4"/>
  <c r="J861" i="4"/>
  <c r="AP725" i="4"/>
  <c r="AV725" i="4"/>
  <c r="AL725" i="4"/>
  <c r="AR725" i="4"/>
  <c r="F725" i="4"/>
  <c r="J725" i="4"/>
  <c r="AP931" i="4"/>
  <c r="AV931" i="4"/>
  <c r="AL931" i="4"/>
  <c r="AR931" i="4"/>
  <c r="G931" i="4"/>
  <c r="AQ877" i="4"/>
  <c r="AW877" i="4"/>
  <c r="AP805" i="4"/>
  <c r="AV805" i="4"/>
  <c r="AL709" i="4"/>
  <c r="AR709" i="4"/>
  <c r="G709" i="4"/>
  <c r="AP685" i="4"/>
  <c r="AV685" i="4"/>
  <c r="AF589" i="4"/>
  <c r="AA493" i="4"/>
  <c r="AJ493" i="4"/>
  <c r="AM789" i="4"/>
  <c r="AS789" i="4"/>
  <c r="AM669" i="4"/>
  <c r="AS669" i="4"/>
  <c r="AO967" i="4"/>
  <c r="AU967" i="4"/>
  <c r="AG493" i="4"/>
  <c r="AD493" i="4"/>
  <c r="AO669" i="4"/>
  <c r="AU669" i="4"/>
  <c r="AM653" i="4"/>
  <c r="AS653" i="4"/>
  <c r="G506" i="4"/>
  <c r="AH589" i="4"/>
  <c r="AQ296" i="4"/>
  <c r="AW296" i="4"/>
  <c r="AM212" i="4"/>
  <c r="AS212" i="4"/>
  <c r="AQ180" i="4"/>
  <c r="AW180" i="4"/>
  <c r="AM94" i="4"/>
  <c r="AS94" i="4"/>
  <c r="AQ107" i="4"/>
  <c r="AW107" i="4"/>
  <c r="AK927" i="4"/>
  <c r="AH927" i="4"/>
  <c r="G510" i="4"/>
  <c r="AN338" i="4"/>
  <c r="AT338" i="4"/>
  <c r="AN256" i="4"/>
  <c r="AT256" i="4"/>
  <c r="AO164" i="4"/>
  <c r="AU164" i="4"/>
  <c r="AO342" i="4"/>
  <c r="AU342" i="4"/>
  <c r="AA589" i="4"/>
  <c r="AN450" i="4"/>
  <c r="AT450" i="4"/>
  <c r="AO506" i="4"/>
  <c r="AU506" i="4"/>
  <c r="G530" i="4"/>
  <c r="F506" i="4"/>
  <c r="J506" i="4"/>
  <c r="AL450" i="4"/>
  <c r="AR450" i="4"/>
  <c r="E450" i="4"/>
  <c r="I450" i="4"/>
  <c r="AO78" i="4"/>
  <c r="AU78" i="4"/>
  <c r="AL526" i="4"/>
  <c r="AR526" i="4"/>
  <c r="E542" i="4"/>
  <c r="I542" i="4"/>
  <c r="G542" i="4"/>
  <c r="AL475" i="4"/>
  <c r="AR475" i="4"/>
  <c r="G475" i="4"/>
  <c r="AL459" i="4"/>
  <c r="AR459" i="4"/>
  <c r="D459" i="4"/>
  <c r="H459" i="4"/>
  <c r="AL45" i="4"/>
  <c r="AR45" i="4"/>
  <c r="F45" i="4"/>
  <c r="J45" i="4"/>
  <c r="M46" i="2"/>
  <c r="AP76" i="4"/>
  <c r="AV76" i="4"/>
  <c r="AM270" i="4"/>
  <c r="AS270" i="4"/>
  <c r="AO254" i="4"/>
  <c r="AU254" i="4"/>
  <c r="AN443" i="4"/>
  <c r="AT443" i="4"/>
  <c r="AQ435" i="4"/>
  <c r="AW435" i="4"/>
  <c r="E144" i="4"/>
  <c r="I144" i="4"/>
  <c r="L145" i="2"/>
  <c r="AQ909" i="4"/>
  <c r="AW909" i="4"/>
  <c r="AQ837" i="4"/>
  <c r="AW837" i="4"/>
  <c r="AL741" i="4"/>
  <c r="AR741" i="4"/>
  <c r="F741" i="4"/>
  <c r="J741" i="4"/>
  <c r="AM741" i="4"/>
  <c r="AS741" i="4"/>
  <c r="AE493" i="4"/>
  <c r="AK493" i="4"/>
  <c r="AO789" i="4"/>
  <c r="AU789" i="4"/>
  <c r="AM931" i="4"/>
  <c r="AS931" i="4"/>
  <c r="AO17" i="4"/>
  <c r="AU17" i="4"/>
  <c r="AL17" i="4"/>
  <c r="AR17" i="4"/>
  <c r="D17" i="4"/>
  <c r="H17" i="4"/>
  <c r="K18" i="2"/>
  <c r="AM709" i="4"/>
  <c r="AS709" i="4"/>
  <c r="AO685" i="4"/>
  <c r="AU685" i="4"/>
  <c r="AN328" i="4"/>
  <c r="AT328" i="4"/>
  <c r="AL280" i="4"/>
  <c r="AR280" i="4"/>
  <c r="G280" i="4"/>
  <c r="AL264" i="4"/>
  <c r="AR264" i="4"/>
  <c r="F264" i="4"/>
  <c r="J264" i="4"/>
  <c r="AO805" i="4"/>
  <c r="AU805" i="4"/>
  <c r="AL346" i="4"/>
  <c r="AR346" i="4"/>
  <c r="F346" i="4"/>
  <c r="J346" i="4"/>
  <c r="AL214" i="4"/>
  <c r="AR214" i="4"/>
  <c r="E214" i="4"/>
  <c r="I214" i="4"/>
  <c r="AP78" i="4"/>
  <c r="AV78" i="4"/>
  <c r="AO75" i="4"/>
  <c r="AU75" i="4"/>
  <c r="D510" i="4"/>
  <c r="H510" i="4"/>
  <c r="AN304" i="4"/>
  <c r="AT304" i="4"/>
  <c r="AN288" i="4"/>
  <c r="AT288" i="4"/>
  <c r="AM196" i="4"/>
  <c r="AS196" i="4"/>
  <c r="AP15" i="4"/>
  <c r="AV15" i="4"/>
  <c r="AN973" i="4"/>
  <c r="AT973" i="4"/>
  <c r="AO973" i="4"/>
  <c r="AU973" i="4"/>
  <c r="F530" i="4"/>
  <c r="J530" i="4"/>
  <c r="AM713" i="4"/>
  <c r="AS713" i="4"/>
  <c r="AP534" i="4"/>
  <c r="AV534" i="4"/>
  <c r="AP657" i="4"/>
  <c r="AV657" i="4"/>
  <c r="AO657" i="4"/>
  <c r="AU657" i="4"/>
  <c r="AP869" i="4"/>
  <c r="AV869" i="4"/>
  <c r="AL677" i="4"/>
  <c r="AR677" i="4"/>
  <c r="AO625" i="4"/>
  <c r="AU625" i="4"/>
  <c r="AQ985" i="4"/>
  <c r="AW985" i="4"/>
  <c r="AO534" i="4"/>
  <c r="AU534" i="4"/>
  <c r="AN967" i="4"/>
  <c r="AT967" i="4"/>
  <c r="AO524" i="4"/>
  <c r="AU524" i="4"/>
  <c r="AO593" i="4"/>
  <c r="AU593" i="4"/>
  <c r="AP721" i="4"/>
  <c r="AV721" i="4"/>
  <c r="AO753" i="4"/>
  <c r="AU753" i="4"/>
  <c r="AM729" i="4"/>
  <c r="AS729" i="4"/>
  <c r="AN961" i="4"/>
  <c r="AT961" i="4"/>
  <c r="AM958" i="4"/>
  <c r="AS958" i="4"/>
  <c r="AQ164" i="4"/>
  <c r="AW164" i="4"/>
  <c r="AM232" i="4"/>
  <c r="AS232" i="4"/>
  <c r="AM74" i="4"/>
  <c r="AS74" i="4"/>
  <c r="AO82" i="4"/>
  <c r="AU82" i="4"/>
  <c r="AN248" i="4"/>
  <c r="AT248" i="4"/>
  <c r="AQ86" i="4"/>
  <c r="AW86" i="4"/>
  <c r="AQ70" i="4"/>
  <c r="AW70" i="4"/>
  <c r="AP485" i="4"/>
  <c r="AV485" i="4"/>
  <c r="AN312" i="4"/>
  <c r="AT312" i="4"/>
  <c r="AM350" i="4"/>
  <c r="AS350" i="4"/>
  <c r="AO218" i="4"/>
  <c r="AU218" i="4"/>
  <c r="AN546" i="4"/>
  <c r="AT546" i="4"/>
  <c r="AP450" i="4"/>
  <c r="AV450" i="4"/>
  <c r="AP146" i="4"/>
  <c r="AV146" i="4"/>
  <c r="AI589" i="4"/>
  <c r="AB589" i="4"/>
  <c r="AC589" i="4"/>
  <c r="AO589" i="4"/>
  <c r="AU589" i="4"/>
  <c r="AE589" i="4"/>
  <c r="AQ589" i="4"/>
  <c r="AW589" i="4"/>
  <c r="AA764" i="4"/>
  <c r="AE764" i="4"/>
  <c r="AD764" i="4"/>
  <c r="AA760" i="4"/>
  <c r="AE760" i="4"/>
  <c r="AD760" i="4"/>
  <c r="AA756" i="4"/>
  <c r="AE756" i="4"/>
  <c r="AD756" i="4"/>
  <c r="AA752" i="4"/>
  <c r="AE752" i="4"/>
  <c r="AD752" i="4"/>
  <c r="AC744" i="4"/>
  <c r="Z744" i="4"/>
  <c r="AC736" i="4"/>
  <c r="Z736" i="4"/>
  <c r="AC728" i="4"/>
  <c r="Z728" i="4"/>
  <c r="AC720" i="4"/>
  <c r="Z720" i="4"/>
  <c r="AC712" i="4"/>
  <c r="Z712" i="4"/>
  <c r="AC704" i="4"/>
  <c r="Z704" i="4"/>
  <c r="AC696" i="4"/>
  <c r="Z696" i="4"/>
  <c r="AC688" i="4"/>
  <c r="Z688" i="4"/>
  <c r="AC680" i="4"/>
  <c r="Z680" i="4"/>
  <c r="AC672" i="4"/>
  <c r="Z672" i="4"/>
  <c r="AC664" i="4"/>
  <c r="Z664" i="4"/>
  <c r="AC656" i="4"/>
  <c r="Z656" i="4"/>
  <c r="AC648" i="4"/>
  <c r="Z648" i="4"/>
  <c r="AC640" i="4"/>
  <c r="Z640" i="4"/>
  <c r="AB636" i="4"/>
  <c r="AC636" i="4"/>
  <c r="AB628" i="4"/>
  <c r="Z628" i="4"/>
  <c r="AB620" i="4"/>
  <c r="AC620" i="4"/>
  <c r="AB612" i="4"/>
  <c r="Z612" i="4"/>
  <c r="AF58" i="4"/>
  <c r="Z58" i="4"/>
  <c r="AK223" i="4"/>
  <c r="AJ223" i="4"/>
  <c r="AF994" i="4"/>
  <c r="AB994" i="4"/>
  <c r="Z978" i="4"/>
  <c r="AG978" i="4"/>
  <c r="AB942" i="4"/>
  <c r="AC942" i="4"/>
  <c r="AB366" i="4"/>
  <c r="AG366" i="4"/>
  <c r="AF251" i="4"/>
  <c r="AH251" i="4"/>
  <c r="D128" i="4"/>
  <c r="H128" i="4"/>
  <c r="K129" i="2"/>
  <c r="F128" i="4"/>
  <c r="J128" i="4"/>
  <c r="M129" i="2"/>
  <c r="G28" i="4"/>
  <c r="D28" i="4"/>
  <c r="H28" i="4"/>
  <c r="K29" i="2"/>
  <c r="G136" i="4"/>
  <c r="D136" i="4"/>
  <c r="H136" i="4"/>
  <c r="K137" i="2"/>
  <c r="AN346" i="4"/>
  <c r="AT346" i="4"/>
  <c r="AQ395" i="4"/>
  <c r="AW395" i="4"/>
  <c r="AJ415" i="4"/>
  <c r="AI415" i="4"/>
  <c r="AD415" i="4"/>
  <c r="AA415" i="4"/>
  <c r="AQ47" i="4"/>
  <c r="AW47" i="4"/>
  <c r="G30" i="4"/>
  <c r="E30" i="4"/>
  <c r="I30" i="4"/>
  <c r="L31" i="2"/>
  <c r="G34" i="4"/>
  <c r="F34" i="4"/>
  <c r="J34" i="4"/>
  <c r="M35" i="2"/>
  <c r="AF314" i="4"/>
  <c r="AI314" i="4"/>
  <c r="AB314" i="4"/>
  <c r="AE314" i="4"/>
  <c r="AC314" i="4"/>
  <c r="AK314" i="4"/>
  <c r="AJ314" i="4"/>
  <c r="AP314" i="4"/>
  <c r="AV314" i="4"/>
  <c r="G216" i="4"/>
  <c r="E216" i="4"/>
  <c r="I216" i="4"/>
  <c r="AP234" i="4"/>
  <c r="AV234" i="4"/>
  <c r="G184" i="4"/>
  <c r="E184" i="4"/>
  <c r="I184" i="4"/>
  <c r="L185" i="2"/>
  <c r="E18" i="4"/>
  <c r="I18" i="4"/>
  <c r="L19" i="2"/>
  <c r="F18" i="4"/>
  <c r="J18" i="4"/>
  <c r="M19" i="2"/>
  <c r="G160" i="4"/>
  <c r="D160" i="4"/>
  <c r="H160" i="4"/>
  <c r="K161" i="2"/>
  <c r="G120" i="4"/>
  <c r="D120" i="4"/>
  <c r="H120" i="4"/>
  <c r="K121" i="2"/>
  <c r="G72" i="4"/>
  <c r="F72" i="4"/>
  <c r="J72" i="4"/>
  <c r="M73" i="2"/>
  <c r="AL90" i="4"/>
  <c r="AR90" i="4"/>
  <c r="E90" i="4"/>
  <c r="I90" i="4"/>
  <c r="L91" i="2"/>
  <c r="AN146" i="4"/>
  <c r="AT146" i="4"/>
  <c r="AO961" i="4"/>
  <c r="AU961" i="4"/>
  <c r="AO546" i="4"/>
  <c r="AU546" i="4"/>
  <c r="F324" i="4"/>
  <c r="J324" i="4"/>
  <c r="E324" i="4"/>
  <c r="I324" i="4"/>
  <c r="G308" i="4"/>
  <c r="E308" i="4"/>
  <c r="I308" i="4"/>
  <c r="F292" i="4"/>
  <c r="J292" i="4"/>
  <c r="E292" i="4"/>
  <c r="I292" i="4"/>
  <c r="E276" i="4"/>
  <c r="I276" i="4"/>
  <c r="F276" i="4"/>
  <c r="J276" i="4"/>
  <c r="F260" i="4"/>
  <c r="J260" i="4"/>
  <c r="E260" i="4"/>
  <c r="I260" i="4"/>
  <c r="AH58" i="4"/>
  <c r="AJ994" i="4"/>
  <c r="AC978" i="4"/>
  <c r="AE787" i="4"/>
  <c r="AL282" i="4"/>
  <c r="AR282" i="4"/>
  <c r="D282" i="4"/>
  <c r="H282" i="4"/>
  <c r="AM162" i="4"/>
  <c r="AS162" i="4"/>
  <c r="G128" i="4"/>
  <c r="E136" i="4"/>
  <c r="I136" i="4"/>
  <c r="L137" i="2"/>
  <c r="E28" i="4"/>
  <c r="I28" i="4"/>
  <c r="L29" i="2"/>
  <c r="D542" i="4"/>
  <c r="H542" i="4"/>
  <c r="F542" i="4"/>
  <c r="J542" i="4"/>
  <c r="AQ210" i="4"/>
  <c r="AW210" i="4"/>
  <c r="AM681" i="4"/>
  <c r="AS681" i="4"/>
  <c r="AN541" i="4"/>
  <c r="AT541" i="4"/>
  <c r="AO541" i="4"/>
  <c r="AU541" i="4"/>
  <c r="AL525" i="4"/>
  <c r="AR525" i="4"/>
  <c r="G525" i="4"/>
  <c r="AO972" i="4"/>
  <c r="AU972" i="4"/>
  <c r="AN964" i="4"/>
  <c r="AT964" i="4"/>
  <c r="AO956" i="4"/>
  <c r="AU956" i="4"/>
  <c r="AN948" i="4"/>
  <c r="AT948" i="4"/>
  <c r="AL948" i="4"/>
  <c r="AR948" i="4"/>
  <c r="F948" i="4"/>
  <c r="J948" i="4"/>
  <c r="AO940" i="4"/>
  <c r="AU940" i="4"/>
  <c r="AN932" i="4"/>
  <c r="AT932" i="4"/>
  <c r="AO924" i="4"/>
  <c r="AU924" i="4"/>
  <c r="AL535" i="4"/>
  <c r="AR535" i="4"/>
  <c r="G535" i="4"/>
  <c r="AP899" i="4"/>
  <c r="AV899" i="4"/>
  <c r="AO835" i="4"/>
  <c r="AU835" i="4"/>
  <c r="AM835" i="4"/>
  <c r="AS835" i="4"/>
  <c r="AQ803" i="4"/>
  <c r="AW803" i="4"/>
  <c r="AL803" i="4"/>
  <c r="AR803" i="4"/>
  <c r="E803" i="4"/>
  <c r="I803" i="4"/>
  <c r="AP707" i="4"/>
  <c r="AV707" i="4"/>
  <c r="AO675" i="4"/>
  <c r="AU675" i="4"/>
  <c r="AP639" i="4"/>
  <c r="AV639" i="4"/>
  <c r="AP559" i="4"/>
  <c r="AV559" i="4"/>
  <c r="AM979" i="4"/>
  <c r="AS979" i="4"/>
  <c r="AQ595" i="4"/>
  <c r="AW595" i="4"/>
  <c r="AL595" i="4"/>
  <c r="AR595" i="4"/>
  <c r="E595" i="4"/>
  <c r="I595" i="4"/>
  <c r="AM178" i="4"/>
  <c r="AS178" i="4"/>
  <c r="AM491" i="4"/>
  <c r="AS491" i="4"/>
  <c r="AM459" i="4"/>
  <c r="AS459" i="4"/>
  <c r="AM45" i="4"/>
  <c r="AS45" i="4"/>
  <c r="AM326" i="4"/>
  <c r="AS326" i="4"/>
  <c r="AO334" i="4"/>
  <c r="AU334" i="4"/>
  <c r="AM318" i="4"/>
  <c r="AS318" i="4"/>
  <c r="AL318" i="4"/>
  <c r="AR318" i="4"/>
  <c r="D318" i="4"/>
  <c r="H318" i="4"/>
  <c r="AL158" i="4"/>
  <c r="AR158" i="4"/>
  <c r="D158" i="4"/>
  <c r="H158" i="4"/>
  <c r="K159" i="2"/>
  <c r="AM158" i="4"/>
  <c r="AS158" i="4"/>
  <c r="AP431" i="4"/>
  <c r="AV431" i="4"/>
  <c r="AP988" i="4"/>
  <c r="AV988" i="4"/>
  <c r="AL988" i="4"/>
  <c r="AR988" i="4"/>
  <c r="F988" i="4"/>
  <c r="J988" i="4"/>
  <c r="AP553" i="4"/>
  <c r="AV553" i="4"/>
  <c r="AL553" i="4"/>
  <c r="AR553" i="4"/>
  <c r="D553" i="4"/>
  <c r="H553" i="4"/>
  <c r="AN370" i="4"/>
  <c r="AT370" i="4"/>
  <c r="AN358" i="4"/>
  <c r="AT358" i="4"/>
  <c r="AL242" i="4"/>
  <c r="AR242" i="4"/>
  <c r="D242" i="4"/>
  <c r="H242" i="4"/>
  <c r="AN234" i="4"/>
  <c r="AT234" i="4"/>
  <c r="AM336" i="4"/>
  <c r="AS336" i="4"/>
  <c r="AQ789" i="4"/>
  <c r="AW789" i="4"/>
  <c r="AQ669" i="4"/>
  <c r="AW669" i="4"/>
  <c r="AQ967" i="4"/>
  <c r="AW967" i="4"/>
  <c r="AO861" i="4"/>
  <c r="AU861" i="4"/>
  <c r="AO725" i="4"/>
  <c r="AU725" i="4"/>
  <c r="AN352" i="4"/>
  <c r="AT352" i="4"/>
  <c r="AM17" i="4"/>
  <c r="AS17" i="4"/>
  <c r="AQ346" i="4"/>
  <c r="AW346" i="4"/>
  <c r="AM280" i="4"/>
  <c r="AS280" i="4"/>
  <c r="AN212" i="4"/>
  <c r="AT212" i="4"/>
  <c r="AQ75" i="4"/>
  <c r="AW75" i="4"/>
  <c r="AP296" i="4"/>
  <c r="AV296" i="4"/>
  <c r="AO264" i="4"/>
  <c r="AU264" i="4"/>
  <c r="AM973" i="4"/>
  <c r="AS973" i="4"/>
  <c r="AM354" i="4"/>
  <c r="AS354" i="4"/>
  <c r="AL338" i="4"/>
  <c r="AR338" i="4"/>
  <c r="AM338" i="4"/>
  <c r="AS338" i="4"/>
  <c r="AO336" i="4"/>
  <c r="AU336" i="4"/>
  <c r="AQ320" i="4"/>
  <c r="AW320" i="4"/>
  <c r="AQ304" i="4"/>
  <c r="AW304" i="4"/>
  <c r="AL272" i="4"/>
  <c r="AR272" i="4"/>
  <c r="G272" i="4"/>
  <c r="AQ256" i="4"/>
  <c r="AW256" i="4"/>
  <c r="AQ196" i="4"/>
  <c r="AW196" i="4"/>
  <c r="AQ15" i="4"/>
  <c r="AW15" i="4"/>
  <c r="AL115" i="4"/>
  <c r="AR115" i="4"/>
  <c r="AM546" i="4"/>
  <c r="AS546" i="4"/>
  <c r="AM346" i="4"/>
  <c r="AS346" i="4"/>
  <c r="AP346" i="4"/>
  <c r="AV346" i="4"/>
  <c r="AO328" i="4"/>
  <c r="AU328" i="4"/>
  <c r="AQ542" i="4"/>
  <c r="AW542" i="4"/>
  <c r="AQ450" i="4"/>
  <c r="AW450" i="4"/>
  <c r="AD927" i="4"/>
  <c r="AA927" i="4"/>
  <c r="AF927" i="4"/>
  <c r="AE927" i="4"/>
  <c r="AG927" i="4"/>
  <c r="Z927" i="4"/>
  <c r="AB927" i="4"/>
  <c r="AC927" i="4"/>
  <c r="AO927" i="4"/>
  <c r="AU927" i="4"/>
  <c r="AP985" i="4"/>
  <c r="AV985" i="4"/>
  <c r="AJ927" i="4"/>
  <c r="AL491" i="4"/>
  <c r="AR491" i="4"/>
  <c r="E491" i="4"/>
  <c r="I491" i="4"/>
  <c r="AO542" i="4"/>
  <c r="AU542" i="4"/>
  <c r="AN542" i="4"/>
  <c r="AT542" i="4"/>
  <c r="AI493" i="4"/>
  <c r="AF493" i="4"/>
  <c r="Z493" i="4"/>
  <c r="AH364" i="4"/>
  <c r="AG364" i="4"/>
  <c r="Z388" i="4"/>
  <c r="AM475" i="4"/>
  <c r="AS475" i="4"/>
  <c r="AP435" i="4"/>
  <c r="AV435" i="4"/>
  <c r="AB415" i="4"/>
  <c r="AC415" i="4"/>
  <c r="Z415" i="4"/>
  <c r="AG415" i="4"/>
  <c r="AF415" i="4"/>
  <c r="AH415" i="4"/>
  <c r="AK415" i="4"/>
  <c r="AQ415" i="4"/>
  <c r="AW415" i="4"/>
  <c r="AM395" i="4"/>
  <c r="AS395" i="4"/>
  <c r="AO450" i="4"/>
  <c r="AU450" i="4"/>
  <c r="F332" i="4"/>
  <c r="J332" i="4"/>
  <c r="AM328" i="4"/>
  <c r="AS328" i="4"/>
  <c r="AF298" i="4"/>
  <c r="AB298" i="4"/>
  <c r="AE298" i="4"/>
  <c r="AI298" i="4"/>
  <c r="AC298" i="4"/>
  <c r="AH298" i="4"/>
  <c r="AK277" i="4"/>
  <c r="AI277" i="4"/>
  <c r="AE277" i="4"/>
  <c r="AH275" i="4"/>
  <c r="AB275" i="4"/>
  <c r="AA275" i="4"/>
  <c r="G276" i="4"/>
  <c r="AG277" i="4"/>
  <c r="AD277" i="4"/>
  <c r="AC277" i="4"/>
  <c r="AO277" i="4"/>
  <c r="AU277" i="4"/>
  <c r="AJ275" i="4"/>
  <c r="AK275" i="4"/>
  <c r="Z275" i="4"/>
  <c r="D276" i="4"/>
  <c r="H276" i="4"/>
  <c r="AP272" i="4"/>
  <c r="AV272" i="4"/>
  <c r="AJ277" i="4"/>
  <c r="AB277" i="4"/>
  <c r="AF275" i="4"/>
  <c r="AG275" i="4"/>
  <c r="AP526" i="4"/>
  <c r="AV526" i="4"/>
  <c r="AO985" i="4"/>
  <c r="AU985" i="4"/>
  <c r="AM985" i="4"/>
  <c r="AS985" i="4"/>
  <c r="AL985" i="4"/>
  <c r="AR985" i="4"/>
  <c r="AO526" i="4"/>
  <c r="AU526" i="4"/>
  <c r="AN985" i="4"/>
  <c r="AT985" i="4"/>
  <c r="AQ146" i="4"/>
  <c r="AW146" i="4"/>
  <c r="AQ115" i="4"/>
  <c r="AW115" i="4"/>
  <c r="AL546" i="4"/>
  <c r="AR546" i="4"/>
  <c r="AI941" i="4"/>
  <c r="AO146" i="4"/>
  <c r="AU146" i="4"/>
  <c r="AH244" i="4"/>
  <c r="AK244" i="4"/>
  <c r="AJ250" i="4"/>
  <c r="AE250" i="4"/>
  <c r="AI250" i="4"/>
  <c r="AO250" i="4"/>
  <c r="AU250" i="4"/>
  <c r="AO234" i="4"/>
  <c r="AU234" i="4"/>
  <c r="AL232" i="4"/>
  <c r="AR232" i="4"/>
  <c r="F232" i="4"/>
  <c r="J232" i="4"/>
  <c r="AQ232" i="4"/>
  <c r="AW232" i="4"/>
  <c r="AO180" i="4"/>
  <c r="AU180" i="4"/>
  <c r="AO94" i="4"/>
  <c r="AU94" i="4"/>
  <c r="AL180" i="4"/>
  <c r="AR180" i="4"/>
  <c r="D180" i="4"/>
  <c r="H180" i="4"/>
  <c r="K181" i="2"/>
  <c r="AL350" i="4"/>
  <c r="AR350" i="4"/>
  <c r="D350" i="4"/>
  <c r="H350" i="4"/>
  <c r="AQ230" i="4"/>
  <c r="AW230" i="4"/>
  <c r="AO485" i="4"/>
  <c r="AU485" i="4"/>
  <c r="AL226" i="4"/>
  <c r="AR226" i="4"/>
  <c r="F226" i="4"/>
  <c r="J226" i="4"/>
  <c r="AQ242" i="4"/>
  <c r="AW242" i="4"/>
  <c r="AQ234" i="4"/>
  <c r="AW234" i="4"/>
  <c r="AQ342" i="4"/>
  <c r="AW342" i="4"/>
  <c r="AP342" i="4"/>
  <c r="AV342" i="4"/>
  <c r="AP222" i="4"/>
  <c r="AV222" i="4"/>
  <c r="AN387" i="4"/>
  <c r="AT387" i="4"/>
  <c r="AP939" i="4"/>
  <c r="AV939" i="4"/>
  <c r="AM115" i="4"/>
  <c r="AS115" i="4"/>
  <c r="AN86" i="4"/>
  <c r="AT86" i="4"/>
  <c r="AM146" i="4"/>
  <c r="AS146" i="4"/>
  <c r="AM961" i="4"/>
  <c r="AS961" i="4"/>
  <c r="AL961" i="4"/>
  <c r="AR961" i="4"/>
  <c r="AI455" i="4"/>
  <c r="Z455" i="4"/>
  <c r="AI423" i="4"/>
  <c r="AC423" i="4"/>
  <c r="AA748" i="4"/>
  <c r="AE748" i="4"/>
  <c r="AD748" i="4"/>
  <c r="AA744" i="4"/>
  <c r="AE744" i="4"/>
  <c r="AD744" i="4"/>
  <c r="AA740" i="4"/>
  <c r="AE740" i="4"/>
  <c r="AD740" i="4"/>
  <c r="AA736" i="4"/>
  <c r="AE736" i="4"/>
  <c r="AD736" i="4"/>
  <c r="AA732" i="4"/>
  <c r="AE732" i="4"/>
  <c r="AD732" i="4"/>
  <c r="AA728" i="4"/>
  <c r="AE728" i="4"/>
  <c r="AD728" i="4"/>
  <c r="AA724" i="4"/>
  <c r="AE724" i="4"/>
  <c r="AD724" i="4"/>
  <c r="AA720" i="4"/>
  <c r="AE720" i="4"/>
  <c r="AD720" i="4"/>
  <c r="AA716" i="4"/>
  <c r="AE716" i="4"/>
  <c r="AD716" i="4"/>
  <c r="AA712" i="4"/>
  <c r="AE712" i="4"/>
  <c r="AD712" i="4"/>
  <c r="AA708" i="4"/>
  <c r="AE708" i="4"/>
  <c r="AD708" i="4"/>
  <c r="AA704" i="4"/>
  <c r="AE704" i="4"/>
  <c r="AD704" i="4"/>
  <c r="AA700" i="4"/>
  <c r="AE700" i="4"/>
  <c r="AD700" i="4"/>
  <c r="AA696" i="4"/>
  <c r="AE696" i="4"/>
  <c r="AD696" i="4"/>
  <c r="AA692" i="4"/>
  <c r="AE692" i="4"/>
  <c r="AD692" i="4"/>
  <c r="AA688" i="4"/>
  <c r="AE688" i="4"/>
  <c r="AD688" i="4"/>
  <c r="AA684" i="4"/>
  <c r="AE684" i="4"/>
  <c r="AD684" i="4"/>
  <c r="AA680" i="4"/>
  <c r="AE680" i="4"/>
  <c r="AD680" i="4"/>
  <c r="AA676" i="4"/>
  <c r="AE676" i="4"/>
  <c r="AD676" i="4"/>
  <c r="AA672" i="4"/>
  <c r="AE672" i="4"/>
  <c r="AD672" i="4"/>
  <c r="AA668" i="4"/>
  <c r="AE668" i="4"/>
  <c r="AD668" i="4"/>
  <c r="AA664" i="4"/>
  <c r="AE664" i="4"/>
  <c r="AD664" i="4"/>
  <c r="AA660" i="4"/>
  <c r="AE660" i="4"/>
  <c r="AD660" i="4"/>
  <c r="AA656" i="4"/>
  <c r="AE656" i="4"/>
  <c r="AD656" i="4"/>
  <c r="AA652" i="4"/>
  <c r="AE652" i="4"/>
  <c r="AD652" i="4"/>
  <c r="AA648" i="4"/>
  <c r="AE648" i="4"/>
  <c r="AD648" i="4"/>
  <c r="AA644" i="4"/>
  <c r="AE644" i="4"/>
  <c r="AD644" i="4"/>
  <c r="AA640" i="4"/>
  <c r="AE640" i="4"/>
  <c r="AD640" i="4"/>
  <c r="AC632" i="4"/>
  <c r="Z632" i="4"/>
  <c r="AC624" i="4"/>
  <c r="Z624" i="4"/>
  <c r="AC616" i="4"/>
  <c r="Z616" i="4"/>
  <c r="AB608" i="4"/>
  <c r="Z608" i="4"/>
  <c r="AB600" i="4"/>
  <c r="AC600" i="4"/>
  <c r="AB592" i="4"/>
  <c r="Z592" i="4"/>
  <c r="AB584" i="4"/>
  <c r="AC584" i="4"/>
  <c r="AB576" i="4"/>
  <c r="Z576" i="4"/>
  <c r="AB568" i="4"/>
  <c r="AC568" i="4"/>
  <c r="AB560" i="4"/>
  <c r="Z560" i="4"/>
  <c r="AB517" i="4"/>
  <c r="AC517" i="4"/>
  <c r="Z944" i="4"/>
  <c r="AB944" i="4"/>
  <c r="AB527" i="4"/>
  <c r="AC527" i="4"/>
  <c r="Z309" i="4"/>
  <c r="AL309" i="4"/>
  <c r="AR309" i="4"/>
  <c r="AH309" i="4"/>
  <c r="Z452" i="4"/>
  <c r="AJ452" i="4"/>
  <c r="Z307" i="4"/>
  <c r="AJ307" i="4"/>
  <c r="Z159" i="4"/>
  <c r="AJ159" i="4"/>
  <c r="AC970" i="4"/>
  <c r="AG970" i="4"/>
  <c r="AC539" i="4"/>
  <c r="AG539" i="4"/>
  <c r="AI504" i="4"/>
  <c r="AE504" i="4"/>
  <c r="AQ504" i="4"/>
  <c r="AW504" i="4"/>
  <c r="AI440" i="4"/>
  <c r="AK440" i="4"/>
  <c r="AQ440" i="4"/>
  <c r="AW440" i="4"/>
  <c r="AI351" i="4"/>
  <c r="AE351" i="4"/>
  <c r="AI287" i="4"/>
  <c r="AK287" i="4"/>
  <c r="AQ287" i="4"/>
  <c r="AW287" i="4"/>
  <c r="AI211" i="4"/>
  <c r="AE211" i="4"/>
  <c r="AQ211" i="4"/>
  <c r="AW211" i="4"/>
  <c r="AI137" i="4"/>
  <c r="AK137" i="4"/>
  <c r="AQ137" i="4"/>
  <c r="AW137" i="4"/>
  <c r="AE659" i="4"/>
  <c r="Z659" i="4"/>
  <c r="Z563" i="4"/>
  <c r="AE563" i="4"/>
  <c r="AF285" i="4"/>
  <c r="Z285" i="4"/>
  <c r="AF412" i="4"/>
  <c r="AL412" i="4"/>
  <c r="AR412" i="4"/>
  <c r="AH412" i="4"/>
  <c r="AF133" i="4"/>
  <c r="Z133" i="4"/>
  <c r="AK447" i="4"/>
  <c r="AI447" i="4"/>
  <c r="AC447" i="4"/>
  <c r="D877" i="4"/>
  <c r="H877" i="4"/>
  <c r="F877" i="4"/>
  <c r="J877" i="4"/>
  <c r="F204" i="4"/>
  <c r="J204" i="4"/>
  <c r="E204" i="4"/>
  <c r="I204" i="4"/>
  <c r="F220" i="4"/>
  <c r="J220" i="4"/>
  <c r="E220" i="4"/>
  <c r="I220" i="4"/>
  <c r="D501" i="4"/>
  <c r="H501" i="4"/>
  <c r="G501" i="4"/>
  <c r="F38" i="4"/>
  <c r="J38" i="4"/>
  <c r="M39" i="2"/>
  <c r="D38" i="4"/>
  <c r="H38" i="4"/>
  <c r="K39" i="2"/>
  <c r="AG250" i="4"/>
  <c r="AA250" i="4"/>
  <c r="AD250" i="4"/>
  <c r="AP250" i="4"/>
  <c r="AV250" i="4"/>
  <c r="Z250" i="4"/>
  <c r="AL250" i="4"/>
  <c r="AR250" i="4"/>
  <c r="AH250" i="4"/>
  <c r="G168" i="4"/>
  <c r="E168" i="4"/>
  <c r="I168" i="4"/>
  <c r="L169" i="2"/>
  <c r="G176" i="4"/>
  <c r="E176" i="4"/>
  <c r="I176" i="4"/>
  <c r="L177" i="2"/>
  <c r="AQ222" i="4"/>
  <c r="AW222" i="4"/>
  <c r="AM90" i="4"/>
  <c r="AS90" i="4"/>
  <c r="AG298" i="4"/>
  <c r="AA298" i="4"/>
  <c r="AD298" i="4"/>
  <c r="Z298" i="4"/>
  <c r="AL298" i="4"/>
  <c r="AR298" i="4"/>
  <c r="AK298" i="4"/>
  <c r="AJ298" i="4"/>
  <c r="AB455" i="4"/>
  <c r="D168" i="4"/>
  <c r="H168" i="4"/>
  <c r="K169" i="2"/>
  <c r="G220" i="4"/>
  <c r="E38" i="4"/>
  <c r="I38" i="4"/>
  <c r="L39" i="2"/>
  <c r="D176" i="4"/>
  <c r="H176" i="4"/>
  <c r="K177" i="2"/>
  <c r="F501" i="4"/>
  <c r="J501" i="4"/>
  <c r="D204" i="4"/>
  <c r="H204" i="4"/>
  <c r="AP741" i="4"/>
  <c r="AV741" i="4"/>
  <c r="AO741" i="4"/>
  <c r="AU741" i="4"/>
  <c r="AL210" i="4"/>
  <c r="AR210" i="4"/>
  <c r="F210" i="4"/>
  <c r="J210" i="4"/>
  <c r="AQ212" i="4"/>
  <c r="AW212" i="4"/>
  <c r="AO350" i="4"/>
  <c r="AU350" i="4"/>
  <c r="AL70" i="4"/>
  <c r="AR70" i="4"/>
  <c r="G70" i="4"/>
  <c r="AQ507" i="4"/>
  <c r="AW507" i="4"/>
  <c r="AO47" i="4"/>
  <c r="AU47" i="4"/>
  <c r="AL541" i="4"/>
  <c r="AR541" i="4"/>
  <c r="AO525" i="4"/>
  <c r="AU525" i="4"/>
  <c r="AP964" i="4"/>
  <c r="AV964" i="4"/>
  <c r="AO964" i="4"/>
  <c r="AU964" i="4"/>
  <c r="AM948" i="4"/>
  <c r="AS948" i="4"/>
  <c r="AN940" i="4"/>
  <c r="AT940" i="4"/>
  <c r="AL932" i="4"/>
  <c r="AR932" i="4"/>
  <c r="AQ932" i="4"/>
  <c r="AW932" i="4"/>
  <c r="AN924" i="4"/>
  <c r="AT924" i="4"/>
  <c r="AO535" i="4"/>
  <c r="AU535" i="4"/>
  <c r="AN551" i="4"/>
  <c r="AT551" i="4"/>
  <c r="AQ551" i="4"/>
  <c r="AW551" i="4"/>
  <c r="AP519" i="4"/>
  <c r="AV519" i="4"/>
  <c r="AO899" i="4"/>
  <c r="AU899" i="4"/>
  <c r="AM867" i="4"/>
  <c r="AS867" i="4"/>
  <c r="AN867" i="4"/>
  <c r="AT867" i="4"/>
  <c r="AQ859" i="4"/>
  <c r="AW859" i="4"/>
  <c r="AL835" i="4"/>
  <c r="AR835" i="4"/>
  <c r="AQ731" i="4"/>
  <c r="AW731" i="4"/>
  <c r="AL707" i="4"/>
  <c r="AR707" i="4"/>
  <c r="E707" i="4"/>
  <c r="I707" i="4"/>
  <c r="AQ639" i="4"/>
  <c r="AW639" i="4"/>
  <c r="AM575" i="4"/>
  <c r="AS575" i="4"/>
  <c r="AN575" i="4"/>
  <c r="AT575" i="4"/>
  <c r="AQ559" i="4"/>
  <c r="AW559" i="4"/>
  <c r="AM987" i="4"/>
  <c r="AS987" i="4"/>
  <c r="AL979" i="4"/>
  <c r="AR979" i="4"/>
  <c r="AL76" i="4"/>
  <c r="AR76" i="4"/>
  <c r="D76" i="4"/>
  <c r="H76" i="4"/>
  <c r="K77" i="2"/>
  <c r="AN76" i="4"/>
  <c r="AT76" i="4"/>
  <c r="AL100" i="4"/>
  <c r="AR100" i="4"/>
  <c r="D100" i="4"/>
  <c r="H100" i="4"/>
  <c r="K101" i="2"/>
  <c r="AP100" i="4"/>
  <c r="AV100" i="4"/>
  <c r="AM49" i="4"/>
  <c r="AS49" i="4"/>
  <c r="AP334" i="4"/>
  <c r="AV334" i="4"/>
  <c r="AP318" i="4"/>
  <c r="AV318" i="4"/>
  <c r="AM286" i="4"/>
  <c r="AS286" i="4"/>
  <c r="AL286" i="4"/>
  <c r="AR286" i="4"/>
  <c r="G286" i="4"/>
  <c r="AN254" i="4"/>
  <c r="AT254" i="4"/>
  <c r="AQ206" i="4"/>
  <c r="AW206" i="4"/>
  <c r="AQ190" i="4"/>
  <c r="AW190" i="4"/>
  <c r="AO174" i="4"/>
  <c r="AU174" i="4"/>
  <c r="AN158" i="4"/>
  <c r="AT158" i="4"/>
  <c r="AP427" i="4"/>
  <c r="AV427" i="4"/>
  <c r="AN427" i="4"/>
  <c r="AT427" i="4"/>
  <c r="AP399" i="4"/>
  <c r="AV399" i="4"/>
  <c r="AL336" i="4"/>
  <c r="AR336" i="4"/>
  <c r="AL805" i="4"/>
  <c r="AR805" i="4"/>
  <c r="D805" i="4"/>
  <c r="H805" i="4"/>
  <c r="AQ773" i="4"/>
  <c r="AW773" i="4"/>
  <c r="AP709" i="4"/>
  <c r="AV709" i="4"/>
  <c r="AP653" i="4"/>
  <c r="AV653" i="4"/>
  <c r="AO877" i="4"/>
  <c r="AU877" i="4"/>
  <c r="AO959" i="4"/>
  <c r="AU959" i="4"/>
  <c r="AM248" i="4"/>
  <c r="AS248" i="4"/>
  <c r="AN507" i="4"/>
  <c r="AT507" i="4"/>
  <c r="AN75" i="4"/>
  <c r="AT75" i="4"/>
  <c r="AO107" i="4"/>
  <c r="AU107" i="4"/>
  <c r="AO232" i="4"/>
  <c r="AU232" i="4"/>
  <c r="AP973" i="4"/>
  <c r="AV973" i="4"/>
  <c r="Z251" i="4"/>
  <c r="AQ248" i="4"/>
  <c r="AW248" i="4"/>
  <c r="AM180" i="4"/>
  <c r="AS180" i="4"/>
  <c r="AQ7" i="4"/>
  <c r="AW7" i="4"/>
  <c r="AO9" i="4"/>
  <c r="AU9" i="4"/>
  <c r="AN11" i="4"/>
  <c r="AT11" i="4"/>
  <c r="AJ514" i="4"/>
  <c r="AC941" i="4"/>
  <c r="F19" i="4"/>
  <c r="J19" i="4"/>
  <c r="M20" i="2"/>
  <c r="E19" i="4"/>
  <c r="I19" i="4"/>
  <c r="L20" i="2"/>
  <c r="G19" i="4"/>
  <c r="D19" i="4"/>
  <c r="H19" i="4"/>
  <c r="K20" i="2"/>
  <c r="AP8" i="4"/>
  <c r="AV8" i="4"/>
  <c r="AP134" i="4"/>
  <c r="AV134" i="4"/>
  <c r="AP118" i="4"/>
  <c r="AV118" i="4"/>
  <c r="AL11" i="4"/>
  <c r="AR11" i="4"/>
  <c r="E11" i="4"/>
  <c r="I11" i="4"/>
  <c r="AQ264" i="4"/>
  <c r="AW264" i="4"/>
  <c r="AQ328" i="4"/>
  <c r="AW328" i="4"/>
  <c r="AQ312" i="4"/>
  <c r="AW312" i="4"/>
  <c r="AM296" i="4"/>
  <c r="AS296" i="4"/>
  <c r="AQ280" i="4"/>
  <c r="AW280" i="4"/>
  <c r="AL248" i="4"/>
  <c r="AR248" i="4"/>
  <c r="D248" i="4"/>
  <c r="H248" i="4"/>
  <c r="I8" i="3"/>
  <c r="J8" i="3"/>
  <c r="H8" i="3"/>
  <c r="F136" i="4"/>
  <c r="J136" i="4"/>
  <c r="M137" i="2"/>
  <c r="F28" i="4"/>
  <c r="J28" i="4"/>
  <c r="M29" i="2"/>
  <c r="AA514" i="4"/>
  <c r="AG941" i="4"/>
  <c r="Z941" i="4"/>
  <c r="AQ80" i="4"/>
  <c r="AW80" i="4"/>
  <c r="AP226" i="4"/>
  <c r="AV226" i="4"/>
  <c r="AO344" i="4"/>
  <c r="AU344" i="4"/>
  <c r="AN296" i="4"/>
  <c r="AT296" i="4"/>
  <c r="AO312" i="4"/>
  <c r="AU312" i="4"/>
  <c r="AN461" i="4"/>
  <c r="AT461" i="4"/>
  <c r="AM264" i="4"/>
  <c r="AS264" i="4"/>
  <c r="AO212" i="4"/>
  <c r="AU212" i="4"/>
  <c r="AP180" i="4"/>
  <c r="AV180" i="4"/>
  <c r="F91" i="4"/>
  <c r="J91" i="4"/>
  <c r="M92" i="2"/>
  <c r="F312" i="4"/>
  <c r="J312" i="4"/>
  <c r="D312" i="4"/>
  <c r="H312" i="4"/>
  <c r="AL162" i="4"/>
  <c r="AR162" i="4"/>
  <c r="D162" i="4"/>
  <c r="H162" i="4"/>
  <c r="K163" i="2"/>
  <c r="F75" i="4"/>
  <c r="J75" i="4"/>
  <c r="M76" i="2"/>
  <c r="AM312" i="4"/>
  <c r="AS312" i="4"/>
  <c r="AN264" i="4"/>
  <c r="AT264" i="4"/>
  <c r="AN94" i="4"/>
  <c r="AT94" i="4"/>
  <c r="AN78" i="4"/>
  <c r="AT78" i="4"/>
  <c r="AH514" i="4"/>
  <c r="AI514" i="4"/>
  <c r="Z514" i="4"/>
  <c r="AF941" i="4"/>
  <c r="AE941" i="4"/>
  <c r="AD941" i="4"/>
  <c r="AH941" i="4"/>
  <c r="AN941" i="4"/>
  <c r="AT941" i="4"/>
  <c r="AA941" i="4"/>
  <c r="AO194" i="4"/>
  <c r="AU194" i="4"/>
  <c r="AL194" i="4"/>
  <c r="AR194" i="4"/>
  <c r="AO162" i="4"/>
  <c r="AU162" i="4"/>
  <c r="AL499" i="4"/>
  <c r="AR499" i="4"/>
  <c r="D499" i="4"/>
  <c r="H499" i="4"/>
  <c r="AO491" i="4"/>
  <c r="AU491" i="4"/>
  <c r="AL483" i="4"/>
  <c r="AR483" i="4"/>
  <c r="AO475" i="4"/>
  <c r="AU475" i="4"/>
  <c r="AL467" i="4"/>
  <c r="AR467" i="4"/>
  <c r="AO459" i="4"/>
  <c r="AU459" i="4"/>
  <c r="AL53" i="4"/>
  <c r="AR53" i="4"/>
  <c r="AO45" i="4"/>
  <c r="AU45" i="4"/>
  <c r="AO326" i="4"/>
  <c r="AU326" i="4"/>
  <c r="AL326" i="4"/>
  <c r="AR326" i="4"/>
  <c r="G326" i="4"/>
  <c r="AM431" i="4"/>
  <c r="AS431" i="4"/>
  <c r="AE423" i="4"/>
  <c r="AA423" i="4"/>
  <c r="AN399" i="4"/>
  <c r="AT399" i="4"/>
  <c r="AL399" i="4"/>
  <c r="AR399" i="4"/>
  <c r="AK455" i="4"/>
  <c r="AJ423" i="4"/>
  <c r="AP423" i="4"/>
  <c r="AV423" i="4"/>
  <c r="AP461" i="4"/>
  <c r="AV461" i="4"/>
  <c r="AQ461" i="4"/>
  <c r="AW461" i="4"/>
  <c r="AH455" i="4"/>
  <c r="AF455" i="4"/>
  <c r="AG455" i="4"/>
  <c r="AJ455" i="4"/>
  <c r="AD455" i="4"/>
  <c r="AC455" i="4"/>
  <c r="AA455" i="4"/>
  <c r="AM455" i="4"/>
  <c r="AS455" i="4"/>
  <c r="AE455" i="4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C388" i="4"/>
  <c r="AD388" i="4"/>
  <c r="AI388" i="4"/>
  <c r="AC307" i="4"/>
  <c r="AD307" i="4"/>
  <c r="AI307" i="4"/>
  <c r="AC223" i="4"/>
  <c r="AD223" i="4"/>
  <c r="AI223" i="4"/>
  <c r="AC159" i="4"/>
  <c r="AD159" i="4"/>
  <c r="AI159" i="4"/>
  <c r="AO159" i="4"/>
  <c r="AU159" i="4"/>
  <c r="AC994" i="4"/>
  <c r="Z994" i="4"/>
  <c r="AG994" i="4"/>
  <c r="AB978" i="4"/>
  <c r="AF978" i="4"/>
  <c r="AJ978" i="4"/>
  <c r="Z970" i="4"/>
  <c r="AH970" i="4"/>
  <c r="AN970" i="4"/>
  <c r="AT970" i="4"/>
  <c r="AF970" i="4"/>
  <c r="Z942" i="4"/>
  <c r="AH942" i="4"/>
  <c r="AF942" i="4"/>
  <c r="AB539" i="4"/>
  <c r="AF539" i="4"/>
  <c r="AJ539" i="4"/>
  <c r="AE366" i="4"/>
  <c r="AH366" i="4"/>
  <c r="AF366" i="4"/>
  <c r="AE472" i="4"/>
  <c r="AK472" i="4"/>
  <c r="AE408" i="4"/>
  <c r="AK408" i="4"/>
  <c r="AE319" i="4"/>
  <c r="AK319" i="4"/>
  <c r="AE255" i="4"/>
  <c r="AK255" i="4"/>
  <c r="AE179" i="4"/>
  <c r="AK179" i="4"/>
  <c r="AE60" i="4"/>
  <c r="AK60" i="4"/>
  <c r="AC364" i="4"/>
  <c r="AF364" i="4"/>
  <c r="AA619" i="4"/>
  <c r="AM619" i="4"/>
  <c r="AS619" i="4"/>
  <c r="AH619" i="4"/>
  <c r="AC587" i="4"/>
  <c r="AG587" i="4"/>
  <c r="AH447" i="4"/>
  <c r="AN447" i="4"/>
  <c r="AT447" i="4"/>
  <c r="AF447" i="4"/>
  <c r="AG447" i="4"/>
  <c r="AD447" i="4"/>
  <c r="AE447" i="4"/>
  <c r="AA447" i="4"/>
  <c r="Z579" i="4"/>
  <c r="AD579" i="4"/>
  <c r="AE579" i="4"/>
  <c r="D112" i="4"/>
  <c r="H112" i="4"/>
  <c r="K113" i="2"/>
  <c r="F112" i="4"/>
  <c r="J112" i="4"/>
  <c r="M113" i="2"/>
  <c r="G192" i="4"/>
  <c r="D192" i="4"/>
  <c r="H192" i="4"/>
  <c r="F328" i="4"/>
  <c r="J328" i="4"/>
  <c r="E328" i="4"/>
  <c r="I328" i="4"/>
  <c r="AN226" i="4"/>
  <c r="AT226" i="4"/>
  <c r="AO210" i="4"/>
  <c r="AU210" i="4"/>
  <c r="AP344" i="4"/>
  <c r="AV344" i="4"/>
  <c r="AP507" i="4"/>
  <c r="AV507" i="4"/>
  <c r="AQ541" i="4"/>
  <c r="AW541" i="4"/>
  <c r="AM541" i="4"/>
  <c r="AS541" i="4"/>
  <c r="AN525" i="4"/>
  <c r="AT525" i="4"/>
  <c r="AM525" i="4"/>
  <c r="AS525" i="4"/>
  <c r="AN972" i="4"/>
  <c r="AT972" i="4"/>
  <c r="AL972" i="4"/>
  <c r="AR972" i="4"/>
  <c r="AL964" i="4"/>
  <c r="AR964" i="4"/>
  <c r="AQ964" i="4"/>
  <c r="AW964" i="4"/>
  <c r="AN956" i="4"/>
  <c r="AT956" i="4"/>
  <c r="AQ956" i="4"/>
  <c r="AW956" i="4"/>
  <c r="AM956" i="4"/>
  <c r="AS956" i="4"/>
  <c r="AP948" i="4"/>
  <c r="AV948" i="4"/>
  <c r="AO948" i="4"/>
  <c r="AU948" i="4"/>
  <c r="AP932" i="4"/>
  <c r="AV932" i="4"/>
  <c r="AO932" i="4"/>
  <c r="AU932" i="4"/>
  <c r="AN535" i="4"/>
  <c r="AT535" i="4"/>
  <c r="AM535" i="4"/>
  <c r="AS535" i="4"/>
  <c r="AO551" i="4"/>
  <c r="AU551" i="4"/>
  <c r="AL519" i="4"/>
  <c r="AR519" i="4"/>
  <c r="AM519" i="4"/>
  <c r="AS519" i="4"/>
  <c r="AQ899" i="4"/>
  <c r="AW899" i="4"/>
  <c r="AL899" i="4"/>
  <c r="AR899" i="4"/>
  <c r="F899" i="4"/>
  <c r="J899" i="4"/>
  <c r="AQ835" i="4"/>
  <c r="AW835" i="4"/>
  <c r="AP739" i="4"/>
  <c r="AV739" i="4"/>
  <c r="AQ707" i="4"/>
  <c r="AW707" i="4"/>
  <c r="AQ979" i="4"/>
  <c r="AW979" i="4"/>
  <c r="AO330" i="4"/>
  <c r="AU330" i="4"/>
  <c r="AO266" i="4"/>
  <c r="AU266" i="4"/>
  <c r="AO499" i="4"/>
  <c r="AU499" i="4"/>
  <c r="AO483" i="4"/>
  <c r="AU483" i="4"/>
  <c r="AO467" i="4"/>
  <c r="AU467" i="4"/>
  <c r="AO53" i="4"/>
  <c r="AU53" i="4"/>
  <c r="AO76" i="4"/>
  <c r="AU76" i="4"/>
  <c r="AQ100" i="4"/>
  <c r="AW100" i="4"/>
  <c r="AQ57" i="4"/>
  <c r="AW57" i="4"/>
  <c r="AO57" i="4"/>
  <c r="AU57" i="4"/>
  <c r="AL49" i="4"/>
  <c r="AR49" i="4"/>
  <c r="AN318" i="4"/>
  <c r="AT318" i="4"/>
  <c r="AQ302" i="4"/>
  <c r="AW302" i="4"/>
  <c r="AO302" i="4"/>
  <c r="AU302" i="4"/>
  <c r="AO270" i="4"/>
  <c r="AU270" i="4"/>
  <c r="AP270" i="4"/>
  <c r="AV270" i="4"/>
  <c r="AM254" i="4"/>
  <c r="AS254" i="4"/>
  <c r="AL254" i="4"/>
  <c r="AR254" i="4"/>
  <c r="AM190" i="4"/>
  <c r="AS190" i="4"/>
  <c r="AP174" i="4"/>
  <c r="AV174" i="4"/>
  <c r="AO451" i="4"/>
  <c r="AU451" i="4"/>
  <c r="AQ451" i="4"/>
  <c r="AW451" i="4"/>
  <c r="AL443" i="4"/>
  <c r="AR443" i="4"/>
  <c r="E443" i="4"/>
  <c r="I443" i="4"/>
  <c r="AM443" i="4"/>
  <c r="AS443" i="4"/>
  <c r="AO435" i="4"/>
  <c r="AU435" i="4"/>
  <c r="AL427" i="4"/>
  <c r="AR427" i="4"/>
  <c r="AM427" i="4"/>
  <c r="AS427" i="4"/>
  <c r="AL431" i="4"/>
  <c r="AR431" i="4"/>
  <c r="G431" i="4"/>
  <c r="AM399" i="4"/>
  <c r="AS399" i="4"/>
  <c r="AM80" i="4"/>
  <c r="AS80" i="4"/>
  <c r="AO80" i="4"/>
  <c r="AU80" i="4"/>
  <c r="AK941" i="4"/>
  <c r="AJ941" i="4"/>
  <c r="AG514" i="4"/>
  <c r="AE514" i="4"/>
  <c r="AQ514" i="4"/>
  <c r="AW514" i="4"/>
  <c r="AB514" i="4"/>
  <c r="AF514" i="4"/>
  <c r="AC514" i="4"/>
  <c r="AD514" i="4"/>
  <c r="AH579" i="4"/>
  <c r="AN579" i="4"/>
  <c r="AT579" i="4"/>
  <c r="AG579" i="4"/>
  <c r="AF579" i="4"/>
  <c r="AJ579" i="4"/>
  <c r="AK579" i="4"/>
  <c r="AI579" i="4"/>
  <c r="E837" i="4"/>
  <c r="I837" i="4"/>
  <c r="G837" i="4"/>
  <c r="D837" i="4"/>
  <c r="H837" i="4"/>
  <c r="F837" i="4"/>
  <c r="J837" i="4"/>
  <c r="G773" i="4"/>
  <c r="AI439" i="4"/>
  <c r="AC439" i="4"/>
  <c r="AI407" i="4"/>
  <c r="AD407" i="4"/>
  <c r="AA986" i="4"/>
  <c r="AE986" i="4"/>
  <c r="AD986" i="4"/>
  <c r="AA545" i="4"/>
  <c r="AE545" i="4"/>
  <c r="AD545" i="4"/>
  <c r="AI545" i="4"/>
  <c r="AH545" i="4"/>
  <c r="AK545" i="4"/>
  <c r="AA954" i="4"/>
  <c r="AM954" i="4"/>
  <c r="AS954" i="4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556" i="4"/>
  <c r="AB556" i="4"/>
  <c r="Z556" i="4"/>
  <c r="AF556" i="4"/>
  <c r="AG556" i="4"/>
  <c r="AJ556" i="4"/>
  <c r="AA488" i="4"/>
  <c r="AE488" i="4"/>
  <c r="AB488" i="4"/>
  <c r="AI488" i="4"/>
  <c r="AJ488" i="4"/>
  <c r="AK488" i="4"/>
  <c r="AC456" i="4"/>
  <c r="Z456" i="4"/>
  <c r="AD456" i="4"/>
  <c r="AF456" i="4"/>
  <c r="AG456" i="4"/>
  <c r="AH456" i="4"/>
  <c r="AA424" i="4"/>
  <c r="AE424" i="4"/>
  <c r="AB424" i="4"/>
  <c r="AN424" i="4"/>
  <c r="AT424" i="4"/>
  <c r="AI424" i="4"/>
  <c r="AJ424" i="4"/>
  <c r="AK424" i="4"/>
  <c r="AC392" i="4"/>
  <c r="Z392" i="4"/>
  <c r="AD392" i="4"/>
  <c r="AF392" i="4"/>
  <c r="AG392" i="4"/>
  <c r="AH392" i="4"/>
  <c r="AA335" i="4"/>
  <c r="AE335" i="4"/>
  <c r="AB335" i="4"/>
  <c r="AI335" i="4"/>
  <c r="AJ335" i="4"/>
  <c r="AK335" i="4"/>
  <c r="AC303" i="4"/>
  <c r="Z303" i="4"/>
  <c r="AD303" i="4"/>
  <c r="AF303" i="4"/>
  <c r="AG303" i="4"/>
  <c r="AH303" i="4"/>
  <c r="AA271" i="4"/>
  <c r="AE271" i="4"/>
  <c r="AB271" i="4"/>
  <c r="AI271" i="4"/>
  <c r="AJ271" i="4"/>
  <c r="AP271" i="4"/>
  <c r="AV271" i="4"/>
  <c r="AK271" i="4"/>
  <c r="AC227" i="4"/>
  <c r="Z227" i="4"/>
  <c r="AD227" i="4"/>
  <c r="AF227" i="4"/>
  <c r="AG227" i="4"/>
  <c r="AM227" i="4"/>
  <c r="AS227" i="4"/>
  <c r="AH227" i="4"/>
  <c r="AA195" i="4"/>
  <c r="AE195" i="4"/>
  <c r="AB195" i="4"/>
  <c r="AI195" i="4"/>
  <c r="AJ195" i="4"/>
  <c r="AP195" i="4"/>
  <c r="AV195" i="4"/>
  <c r="AK195" i="4"/>
  <c r="AC163" i="4"/>
  <c r="Z163" i="4"/>
  <c r="AD163" i="4"/>
  <c r="AP163" i="4"/>
  <c r="AV163" i="4"/>
  <c r="AF163" i="4"/>
  <c r="AG163" i="4"/>
  <c r="AM163" i="4"/>
  <c r="AS163" i="4"/>
  <c r="AH163" i="4"/>
  <c r="AA121" i="4"/>
  <c r="AE121" i="4"/>
  <c r="AB121" i="4"/>
  <c r="AI121" i="4"/>
  <c r="AJ121" i="4"/>
  <c r="AP121" i="4"/>
  <c r="AV121" i="4"/>
  <c r="AK121" i="4"/>
  <c r="AC44" i="4"/>
  <c r="AO44" i="4"/>
  <c r="AU44" i="4"/>
  <c r="Z44" i="4"/>
  <c r="AD44" i="4"/>
  <c r="AF44" i="4"/>
  <c r="AG44" i="4"/>
  <c r="AM44" i="4"/>
  <c r="AS44" i="4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F349" i="4"/>
  <c r="AG349" i="4"/>
  <c r="AM349" i="4"/>
  <c r="AS349" i="4"/>
  <c r="AH349" i="4"/>
  <c r="AA476" i="4"/>
  <c r="AE476" i="4"/>
  <c r="AB476" i="4"/>
  <c r="AN476" i="4"/>
  <c r="AT476" i="4"/>
  <c r="AI476" i="4"/>
  <c r="AJ476" i="4"/>
  <c r="AK476" i="4"/>
  <c r="AC315" i="4"/>
  <c r="Z315" i="4"/>
  <c r="AD315" i="4"/>
  <c r="AF315" i="4"/>
  <c r="AG315" i="4"/>
  <c r="AH315" i="4"/>
  <c r="AN315" i="4"/>
  <c r="AT315" i="4"/>
  <c r="AA183" i="4"/>
  <c r="AE183" i="4"/>
  <c r="AB183" i="4"/>
  <c r="AI183" i="4"/>
  <c r="AJ183" i="4"/>
  <c r="AK183" i="4"/>
  <c r="AC372" i="4"/>
  <c r="AO372" i="4"/>
  <c r="AU372" i="4"/>
  <c r="Z372" i="4"/>
  <c r="AB372" i="4"/>
  <c r="AN372" i="4"/>
  <c r="AT372" i="4"/>
  <c r="AC244" i="4"/>
  <c r="Z244" i="4"/>
  <c r="AB244" i="4"/>
  <c r="AB635" i="4"/>
  <c r="AA635" i="4"/>
  <c r="AC635" i="4"/>
  <c r="Z603" i="4"/>
  <c r="AL603" i="4"/>
  <c r="AR603" i="4"/>
  <c r="AD603" i="4"/>
  <c r="AP603" i="4"/>
  <c r="AV603" i="4"/>
  <c r="AE603" i="4"/>
  <c r="E893" i="4"/>
  <c r="I893" i="4"/>
  <c r="G893" i="4"/>
  <c r="E877" i="4"/>
  <c r="I877" i="4"/>
  <c r="G877" i="4"/>
  <c r="E693" i="4"/>
  <c r="I693" i="4"/>
  <c r="G693" i="4"/>
  <c r="D947" i="4"/>
  <c r="H947" i="4"/>
  <c r="E685" i="4"/>
  <c r="I685" i="4"/>
  <c r="G312" i="4"/>
  <c r="E312" i="4"/>
  <c r="I312" i="4"/>
  <c r="AD819" i="4"/>
  <c r="AE755" i="4"/>
  <c r="Z755" i="4"/>
  <c r="AC691" i="4"/>
  <c r="AB691" i="4"/>
  <c r="AA607" i="4"/>
  <c r="AD627" i="4"/>
  <c r="AK349" i="4"/>
  <c r="AI349" i="4"/>
  <c r="AE349" i="4"/>
  <c r="AG476" i="4"/>
  <c r="AD476" i="4"/>
  <c r="AC476" i="4"/>
  <c r="AK315" i="4"/>
  <c r="AI315" i="4"/>
  <c r="AE315" i="4"/>
  <c r="AG183" i="4"/>
  <c r="AD183" i="4"/>
  <c r="AC183" i="4"/>
  <c r="AD372" i="4"/>
  <c r="AA372" i="4"/>
  <c r="AE244" i="4"/>
  <c r="AE635" i="4"/>
  <c r="AQ635" i="4"/>
  <c r="AW635" i="4"/>
  <c r="Z635" i="4"/>
  <c r="AC603" i="4"/>
  <c r="AO603" i="4"/>
  <c r="AU603" i="4"/>
  <c r="AB603" i="4"/>
  <c r="Z439" i="4"/>
  <c r="AN431" i="4"/>
  <c r="AT431" i="4"/>
  <c r="AO431" i="4"/>
  <c r="AU431" i="4"/>
  <c r="AB407" i="4"/>
  <c r="AP867" i="4"/>
  <c r="AV867" i="4"/>
  <c r="AO803" i="4"/>
  <c r="AU803" i="4"/>
  <c r="AM739" i="4"/>
  <c r="AS739" i="4"/>
  <c r="AN739" i="4"/>
  <c r="AT739" i="4"/>
  <c r="AQ675" i="4"/>
  <c r="AW675" i="4"/>
  <c r="AL675" i="4"/>
  <c r="AR675" i="4"/>
  <c r="F675" i="4"/>
  <c r="J675" i="4"/>
  <c r="AP575" i="4"/>
  <c r="AV575" i="4"/>
  <c r="AO595" i="4"/>
  <c r="AU595" i="4"/>
  <c r="AQ49" i="4"/>
  <c r="AW49" i="4"/>
  <c r="AQ286" i="4"/>
  <c r="AW286" i="4"/>
  <c r="AP254" i="4"/>
  <c r="AV254" i="4"/>
  <c r="AP158" i="4"/>
  <c r="AV158" i="4"/>
  <c r="AQ443" i="4"/>
  <c r="AW443" i="4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E309" i="4"/>
  <c r="AB309" i="4"/>
  <c r="AI309" i="4"/>
  <c r="AJ309" i="4"/>
  <c r="AK309" i="4"/>
  <c r="AA58" i="4"/>
  <c r="AE58" i="4"/>
  <c r="AB58" i="4"/>
  <c r="AI58" i="4"/>
  <c r="AJ58" i="4"/>
  <c r="AK58" i="4"/>
  <c r="AA452" i="4"/>
  <c r="AE452" i="4"/>
  <c r="AQ452" i="4"/>
  <c r="AW452" i="4"/>
  <c r="AB452" i="4"/>
  <c r="AG452" i="4"/>
  <c r="AH452" i="4"/>
  <c r="AF452" i="4"/>
  <c r="AA388" i="4"/>
  <c r="AE388" i="4"/>
  <c r="AQ388" i="4"/>
  <c r="AW388" i="4"/>
  <c r="AB388" i="4"/>
  <c r="AG388" i="4"/>
  <c r="AH388" i="4"/>
  <c r="AF388" i="4"/>
  <c r="AA307" i="4"/>
  <c r="AE307" i="4"/>
  <c r="AQ307" i="4"/>
  <c r="AW307" i="4"/>
  <c r="AB307" i="4"/>
  <c r="AG307" i="4"/>
  <c r="AH307" i="4"/>
  <c r="AF307" i="4"/>
  <c r="AA223" i="4"/>
  <c r="AE223" i="4"/>
  <c r="AB223" i="4"/>
  <c r="AG223" i="4"/>
  <c r="AH223" i="4"/>
  <c r="AF223" i="4"/>
  <c r="AL223" i="4"/>
  <c r="AR223" i="4"/>
  <c r="AA159" i="4"/>
  <c r="AE159" i="4"/>
  <c r="AQ159" i="4"/>
  <c r="AW159" i="4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J970" i="4"/>
  <c r="AK970" i="4"/>
  <c r="AA942" i="4"/>
  <c r="AM942" i="4"/>
  <c r="AS942" i="4"/>
  <c r="AE942" i="4"/>
  <c r="AD942" i="4"/>
  <c r="AI942" i="4"/>
  <c r="AJ942" i="4"/>
  <c r="AK942" i="4"/>
  <c r="AA539" i="4"/>
  <c r="AE539" i="4"/>
  <c r="AD539" i="4"/>
  <c r="AI539" i="4"/>
  <c r="AH539" i="4"/>
  <c r="AK539" i="4"/>
  <c r="AC366" i="4"/>
  <c r="Z366" i="4"/>
  <c r="AA366" i="4"/>
  <c r="AD366" i="4"/>
  <c r="AI366" i="4"/>
  <c r="AJ366" i="4"/>
  <c r="AK366" i="4"/>
  <c r="AC504" i="4"/>
  <c r="Z504" i="4"/>
  <c r="AD504" i="4"/>
  <c r="AF504" i="4"/>
  <c r="AG504" i="4"/>
  <c r="AH504" i="4"/>
  <c r="AA504" i="4"/>
  <c r="AB504" i="4"/>
  <c r="AJ504" i="4"/>
  <c r="AC472" i="4"/>
  <c r="AO472" i="4"/>
  <c r="AU472" i="4"/>
  <c r="Z472" i="4"/>
  <c r="AD472" i="4"/>
  <c r="AF472" i="4"/>
  <c r="AG472" i="4"/>
  <c r="AH472" i="4"/>
  <c r="AA472" i="4"/>
  <c r="AB472" i="4"/>
  <c r="AJ472" i="4"/>
  <c r="AC440" i="4"/>
  <c r="Z440" i="4"/>
  <c r="AD440" i="4"/>
  <c r="AF440" i="4"/>
  <c r="AG440" i="4"/>
  <c r="AH440" i="4"/>
  <c r="AA440" i="4"/>
  <c r="AB440" i="4"/>
  <c r="AN440" i="4"/>
  <c r="AT440" i="4"/>
  <c r="AJ440" i="4"/>
  <c r="AC408" i="4"/>
  <c r="AO408" i="4"/>
  <c r="AU408" i="4"/>
  <c r="Z408" i="4"/>
  <c r="AD408" i="4"/>
  <c r="AF408" i="4"/>
  <c r="AG408" i="4"/>
  <c r="AH408" i="4"/>
  <c r="AA408" i="4"/>
  <c r="AB408" i="4"/>
  <c r="AJ408" i="4"/>
  <c r="AC351" i="4"/>
  <c r="Z351" i="4"/>
  <c r="AD351" i="4"/>
  <c r="AF351" i="4"/>
  <c r="AG351" i="4"/>
  <c r="AH351" i="4"/>
  <c r="AA351" i="4"/>
  <c r="AB351" i="4"/>
  <c r="AJ351" i="4"/>
  <c r="AC319" i="4"/>
  <c r="AO319" i="4"/>
  <c r="AU319" i="4"/>
  <c r="Z319" i="4"/>
  <c r="AD319" i="4"/>
  <c r="AF319" i="4"/>
  <c r="AG319" i="4"/>
  <c r="AH319" i="4"/>
  <c r="AA319" i="4"/>
  <c r="AB319" i="4"/>
  <c r="AJ319" i="4"/>
  <c r="AC287" i="4"/>
  <c r="AO287" i="4"/>
  <c r="AU287" i="4"/>
  <c r="Z287" i="4"/>
  <c r="AD287" i="4"/>
  <c r="AF287" i="4"/>
  <c r="AG287" i="4"/>
  <c r="AH287" i="4"/>
  <c r="AA287" i="4"/>
  <c r="AM287" i="4"/>
  <c r="AS287" i="4"/>
  <c r="AB287" i="4"/>
  <c r="AJ287" i="4"/>
  <c r="AC255" i="4"/>
  <c r="AO255" i="4"/>
  <c r="AU255" i="4"/>
  <c r="Z255" i="4"/>
  <c r="AD255" i="4"/>
  <c r="AF255" i="4"/>
  <c r="AG255" i="4"/>
  <c r="AH255" i="4"/>
  <c r="AA255" i="4"/>
  <c r="AB255" i="4"/>
  <c r="AJ255" i="4"/>
  <c r="AC211" i="4"/>
  <c r="Z211" i="4"/>
  <c r="AD211" i="4"/>
  <c r="AF211" i="4"/>
  <c r="AG211" i="4"/>
  <c r="AH211" i="4"/>
  <c r="AA211" i="4"/>
  <c r="AB211" i="4"/>
  <c r="AJ211" i="4"/>
  <c r="AC179" i="4"/>
  <c r="AO179" i="4"/>
  <c r="AU179" i="4"/>
  <c r="Z179" i="4"/>
  <c r="AD179" i="4"/>
  <c r="AF179" i="4"/>
  <c r="AG179" i="4"/>
  <c r="AH179" i="4"/>
  <c r="AA179" i="4"/>
  <c r="AM179" i="4"/>
  <c r="AS179" i="4"/>
  <c r="AB179" i="4"/>
  <c r="AN179" i="4"/>
  <c r="AT179" i="4"/>
  <c r="AJ179" i="4"/>
  <c r="AC137" i="4"/>
  <c r="Z137" i="4"/>
  <c r="AD137" i="4"/>
  <c r="AF137" i="4"/>
  <c r="AG137" i="4"/>
  <c r="AH137" i="4"/>
  <c r="AA137" i="4"/>
  <c r="AM137" i="4"/>
  <c r="AS137" i="4"/>
  <c r="AB137" i="4"/>
  <c r="AN137" i="4"/>
  <c r="AT137" i="4"/>
  <c r="AJ137" i="4"/>
  <c r="AC60" i="4"/>
  <c r="AO60" i="4"/>
  <c r="AU60" i="4"/>
  <c r="Z60" i="4"/>
  <c r="AD60" i="4"/>
  <c r="AF60" i="4"/>
  <c r="AG60" i="4"/>
  <c r="AH60" i="4"/>
  <c r="AA60" i="4"/>
  <c r="AB60" i="4"/>
  <c r="AN60" i="4"/>
  <c r="AT60" i="4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N285" i="4"/>
  <c r="AT285" i="4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D412" i="4"/>
  <c r="AG412" i="4"/>
  <c r="AA251" i="4"/>
  <c r="AE251" i="4"/>
  <c r="AB251" i="4"/>
  <c r="AI251" i="4"/>
  <c r="AJ251" i="4"/>
  <c r="AK251" i="4"/>
  <c r="AC251" i="4"/>
  <c r="AD251" i="4"/>
  <c r="AG251" i="4"/>
  <c r="AA133" i="4"/>
  <c r="AE133" i="4"/>
  <c r="AB133" i="4"/>
  <c r="AN133" i="4"/>
  <c r="AT133" i="4"/>
  <c r="AI133" i="4"/>
  <c r="AJ133" i="4"/>
  <c r="AK133" i="4"/>
  <c r="AC133" i="4"/>
  <c r="AD133" i="4"/>
  <c r="AG133" i="4"/>
  <c r="AA364" i="4"/>
  <c r="AE364" i="4"/>
  <c r="AD364" i="4"/>
  <c r="AP364" i="4"/>
  <c r="AV364" i="4"/>
  <c r="Z364" i="4"/>
  <c r="AK364" i="4"/>
  <c r="Z619" i="4"/>
  <c r="AD619" i="4"/>
  <c r="AE619" i="4"/>
  <c r="AB619" i="4"/>
  <c r="AC619" i="4"/>
  <c r="AI619" i="4"/>
  <c r="Z587" i="4"/>
  <c r="AD587" i="4"/>
  <c r="AE587" i="4"/>
  <c r="AA587" i="4"/>
  <c r="AI587" i="4"/>
  <c r="F821" i="4"/>
  <c r="J821" i="4"/>
  <c r="D821" i="4"/>
  <c r="H821" i="4"/>
  <c r="G821" i="4"/>
  <c r="F757" i="4"/>
  <c r="J757" i="4"/>
  <c r="D757" i="4"/>
  <c r="H757" i="4"/>
  <c r="G757" i="4"/>
  <c r="AF439" i="4"/>
  <c r="AG439" i="4"/>
  <c r="AM439" i="4"/>
  <c r="AS439" i="4"/>
  <c r="AD439" i="4"/>
  <c r="AB439" i="4"/>
  <c r="AF407" i="4"/>
  <c r="AG407" i="4"/>
  <c r="Z407" i="4"/>
  <c r="AC407" i="4"/>
  <c r="AA407" i="4"/>
  <c r="AE407" i="4"/>
  <c r="AL940" i="4"/>
  <c r="AR940" i="4"/>
  <c r="G940" i="4"/>
  <c r="AQ924" i="4"/>
  <c r="AW924" i="4"/>
  <c r="AM924" i="4"/>
  <c r="AS924" i="4"/>
  <c r="AM76" i="4"/>
  <c r="AS76" i="4"/>
  <c r="AP286" i="4"/>
  <c r="AV286" i="4"/>
  <c r="AQ254" i="4"/>
  <c r="AW254" i="4"/>
  <c r="AP190" i="4"/>
  <c r="AV190" i="4"/>
  <c r="AQ158" i="4"/>
  <c r="AW158" i="4"/>
  <c r="AP443" i="4"/>
  <c r="AV443" i="4"/>
  <c r="AQ399" i="4"/>
  <c r="AW399" i="4"/>
  <c r="AL330" i="4"/>
  <c r="AR330" i="4"/>
  <c r="D330" i="4"/>
  <c r="H330" i="4"/>
  <c r="AM330" i="4"/>
  <c r="AS330" i="4"/>
  <c r="AL266" i="4"/>
  <c r="AR266" i="4"/>
  <c r="G266" i="4"/>
  <c r="AM266" i="4"/>
  <c r="AS266" i="4"/>
  <c r="AM194" i="4"/>
  <c r="AS194" i="4"/>
  <c r="AM499" i="4"/>
  <c r="AS499" i="4"/>
  <c r="AM483" i="4"/>
  <c r="AS483" i="4"/>
  <c r="AM467" i="4"/>
  <c r="AS467" i="4"/>
  <c r="AM53" i="4"/>
  <c r="AS53" i="4"/>
  <c r="AO457" i="4"/>
  <c r="AU457" i="4"/>
  <c r="AO425" i="4"/>
  <c r="AU425" i="4"/>
  <c r="AO393" i="4"/>
  <c r="AU393" i="4"/>
  <c r="AQ76" i="4"/>
  <c r="AW76" i="4"/>
  <c r="AM100" i="4"/>
  <c r="AS100" i="4"/>
  <c r="AO100" i="4"/>
  <c r="AU100" i="4"/>
  <c r="AP57" i="4"/>
  <c r="AV57" i="4"/>
  <c r="AP49" i="4"/>
  <c r="AV49" i="4"/>
  <c r="AQ334" i="4"/>
  <c r="AW334" i="4"/>
  <c r="AM334" i="4"/>
  <c r="AS334" i="4"/>
  <c r="AQ318" i="4"/>
  <c r="AW318" i="4"/>
  <c r="AO318" i="4"/>
  <c r="AU318" i="4"/>
  <c r="AP302" i="4"/>
  <c r="AV302" i="4"/>
  <c r="AO286" i="4"/>
  <c r="AU286" i="4"/>
  <c r="AL270" i="4"/>
  <c r="AR270" i="4"/>
  <c r="AM206" i="4"/>
  <c r="AS206" i="4"/>
  <c r="AL206" i="4"/>
  <c r="AR206" i="4"/>
  <c r="F206" i="4"/>
  <c r="J206" i="4"/>
  <c r="AN190" i="4"/>
  <c r="AT190" i="4"/>
  <c r="AO190" i="4"/>
  <c r="AU190" i="4"/>
  <c r="AQ174" i="4"/>
  <c r="AW174" i="4"/>
  <c r="AP451" i="4"/>
  <c r="AV451" i="4"/>
  <c r="AM451" i="4"/>
  <c r="AS451" i="4"/>
  <c r="AO443" i="4"/>
  <c r="AU443" i="4"/>
  <c r="AL435" i="4"/>
  <c r="AR435" i="4"/>
  <c r="F435" i="4"/>
  <c r="J435" i="4"/>
  <c r="AM435" i="4"/>
  <c r="AS435" i="4"/>
  <c r="AO427" i="4"/>
  <c r="AU427" i="4"/>
  <c r="AQ427" i="4"/>
  <c r="AW427" i="4"/>
  <c r="AQ431" i="4"/>
  <c r="AW431" i="4"/>
  <c r="AO399" i="4"/>
  <c r="AU399" i="4"/>
  <c r="AQ8" i="4"/>
  <c r="AW8" i="4"/>
  <c r="AP7" i="4"/>
  <c r="AV7" i="4"/>
  <c r="AQ11" i="4"/>
  <c r="AW11" i="4"/>
  <c r="AP11" i="4"/>
  <c r="AV11" i="4"/>
  <c r="D789" i="4"/>
  <c r="H789" i="4"/>
  <c r="G789" i="4"/>
  <c r="D669" i="4"/>
  <c r="H669" i="4"/>
  <c r="G669" i="4"/>
  <c r="G967" i="4"/>
  <c r="D967" i="4"/>
  <c r="H967" i="4"/>
  <c r="F967" i="4"/>
  <c r="J967" i="4"/>
  <c r="E967" i="4"/>
  <c r="I967" i="4"/>
  <c r="AQ16" i="4"/>
  <c r="AW16" i="4"/>
  <c r="AN497" i="4"/>
  <c r="AT497" i="4"/>
  <c r="AP497" i="4"/>
  <c r="AV497" i="4"/>
  <c r="AN481" i="4"/>
  <c r="AT481" i="4"/>
  <c r="AP481" i="4"/>
  <c r="AV481" i="4"/>
  <c r="AN465" i="4"/>
  <c r="AT465" i="4"/>
  <c r="AP465" i="4"/>
  <c r="AV465" i="4"/>
  <c r="AL489" i="4"/>
  <c r="AR489" i="4"/>
  <c r="E489" i="4"/>
  <c r="I489" i="4"/>
  <c r="AL473" i="4"/>
  <c r="AR473" i="4"/>
  <c r="E473" i="4"/>
  <c r="I473" i="4"/>
  <c r="AM11" i="4"/>
  <c r="AS11" i="4"/>
  <c r="AJ447" i="4"/>
  <c r="AO11" i="4"/>
  <c r="AU11" i="4"/>
  <c r="G469" i="4"/>
  <c r="D469" i="4"/>
  <c r="H469" i="4"/>
  <c r="F469" i="4"/>
  <c r="J469" i="4"/>
  <c r="E469" i="4"/>
  <c r="I469" i="4"/>
  <c r="G513" i="4"/>
  <c r="D513" i="4"/>
  <c r="H513" i="4"/>
  <c r="E513" i="4"/>
  <c r="I513" i="4"/>
  <c r="F513" i="4"/>
  <c r="J513" i="4"/>
  <c r="AN441" i="4"/>
  <c r="AT441" i="4"/>
  <c r="AL441" i="4"/>
  <c r="AR441" i="4"/>
  <c r="D441" i="4"/>
  <c r="H441" i="4"/>
  <c r="AN409" i="4"/>
  <c r="AT409" i="4"/>
  <c r="AL409" i="4"/>
  <c r="AR409" i="4"/>
  <c r="D409" i="4"/>
  <c r="H409" i="4"/>
  <c r="AO445" i="4"/>
  <c r="AU445" i="4"/>
  <c r="AO413" i="4"/>
  <c r="AU413" i="4"/>
  <c r="AO381" i="4"/>
  <c r="AU381" i="4"/>
  <c r="AM348" i="4"/>
  <c r="AS348" i="4"/>
  <c r="AQ142" i="4"/>
  <c r="AW142" i="4"/>
  <c r="AL142" i="4"/>
  <c r="AR142" i="4"/>
  <c r="F142" i="4"/>
  <c r="J142" i="4"/>
  <c r="M143" i="2"/>
  <c r="AQ391" i="4"/>
  <c r="AW391" i="4"/>
  <c r="AQ138" i="4"/>
  <c r="AW138" i="4"/>
  <c r="AL138" i="4"/>
  <c r="AR138" i="4"/>
  <c r="F138" i="4"/>
  <c r="J138" i="4"/>
  <c r="M139" i="2"/>
  <c r="AN13" i="4"/>
  <c r="AT13" i="4"/>
  <c r="AL7" i="4"/>
  <c r="AR7" i="4"/>
  <c r="G7" i="4"/>
  <c r="AN7" i="4"/>
  <c r="AT7" i="4"/>
  <c r="AL66" i="4"/>
  <c r="AR66" i="4"/>
  <c r="G66" i="4"/>
  <c r="AN9" i="4"/>
  <c r="AT9" i="4"/>
  <c r="AP122" i="4"/>
  <c r="AV122" i="4"/>
  <c r="AQ6" i="4"/>
  <c r="AW6" i="4"/>
  <c r="AQ497" i="4"/>
  <c r="AW497" i="4"/>
  <c r="AL497" i="4"/>
  <c r="AR497" i="4"/>
  <c r="AQ481" i="4"/>
  <c r="AW481" i="4"/>
  <c r="AL481" i="4"/>
  <c r="AR481" i="4"/>
  <c r="AQ465" i="4"/>
  <c r="AW465" i="4"/>
  <c r="AL465" i="4"/>
  <c r="AR465" i="4"/>
  <c r="AO489" i="4"/>
  <c r="AU489" i="4"/>
  <c r="AP489" i="4"/>
  <c r="AV489" i="4"/>
  <c r="AM489" i="4"/>
  <c r="AS489" i="4"/>
  <c r="AN489" i="4"/>
  <c r="AT489" i="4"/>
  <c r="AO473" i="4"/>
  <c r="AU473" i="4"/>
  <c r="AP473" i="4"/>
  <c r="AV473" i="4"/>
  <c r="AM473" i="4"/>
  <c r="AS473" i="4"/>
  <c r="AN473" i="4"/>
  <c r="AT473" i="4"/>
  <c r="F477" i="4"/>
  <c r="J477" i="4"/>
  <c r="D477" i="4"/>
  <c r="H477" i="4"/>
  <c r="G477" i="4"/>
  <c r="E477" i="4"/>
  <c r="I477" i="4"/>
  <c r="AP61" i="4"/>
  <c r="AV61" i="4"/>
  <c r="AQ457" i="4"/>
  <c r="AW457" i="4"/>
  <c r="AP457" i="4"/>
  <c r="AV457" i="4"/>
  <c r="AQ425" i="4"/>
  <c r="AW425" i="4"/>
  <c r="AP425" i="4"/>
  <c r="AV425" i="4"/>
  <c r="AQ393" i="4"/>
  <c r="AW393" i="4"/>
  <c r="AP393" i="4"/>
  <c r="AV393" i="4"/>
  <c r="AM505" i="4"/>
  <c r="AS505" i="4"/>
  <c r="AN126" i="4"/>
  <c r="AT126" i="4"/>
  <c r="AO126" i="4"/>
  <c r="AU126" i="4"/>
  <c r="AM503" i="4"/>
  <c r="AS503" i="4"/>
  <c r="AO10" i="4"/>
  <c r="AU10" i="4"/>
  <c r="AM10" i="4"/>
  <c r="AS10" i="4"/>
  <c r="AN122" i="4"/>
  <c r="AT122" i="4"/>
  <c r="AO122" i="4"/>
  <c r="AU122" i="4"/>
  <c r="AM497" i="4"/>
  <c r="AS497" i="4"/>
  <c r="AO497" i="4"/>
  <c r="AU497" i="4"/>
  <c r="AM481" i="4"/>
  <c r="AS481" i="4"/>
  <c r="AO481" i="4"/>
  <c r="AU481" i="4"/>
  <c r="AM465" i="4"/>
  <c r="AS465" i="4"/>
  <c r="AO465" i="4"/>
  <c r="AU465" i="4"/>
  <c r="AQ489" i="4"/>
  <c r="AW489" i="4"/>
  <c r="AQ473" i="4"/>
  <c r="AW473" i="4"/>
  <c r="H9" i="3"/>
  <c r="G150" i="4"/>
  <c r="D150" i="4"/>
  <c r="H150" i="4"/>
  <c r="K151" i="2"/>
  <c r="F150" i="4"/>
  <c r="J150" i="4"/>
  <c r="M151" i="2"/>
  <c r="E150" i="4"/>
  <c r="I150" i="4"/>
  <c r="L151" i="2"/>
  <c r="G108" i="4"/>
  <c r="D108" i="4"/>
  <c r="H108" i="4"/>
  <c r="K109" i="2"/>
  <c r="F108" i="4"/>
  <c r="J108" i="4"/>
  <c r="M109" i="2"/>
  <c r="E108" i="4"/>
  <c r="I108" i="4"/>
  <c r="L109" i="2"/>
  <c r="G920" i="4"/>
  <c r="E920" i="4"/>
  <c r="I920" i="4"/>
  <c r="G918" i="4"/>
  <c r="D918" i="4"/>
  <c r="H918" i="4"/>
  <c r="F918" i="4"/>
  <c r="J918" i="4"/>
  <c r="E918" i="4"/>
  <c r="I918" i="4"/>
  <c r="E916" i="4"/>
  <c r="I916" i="4"/>
  <c r="G914" i="4"/>
  <c r="D914" i="4"/>
  <c r="H914" i="4"/>
  <c r="F914" i="4"/>
  <c r="J914" i="4"/>
  <c r="E914" i="4"/>
  <c r="I914" i="4"/>
  <c r="E352" i="4"/>
  <c r="I352" i="4"/>
  <c r="G956" i="4"/>
  <c r="D956" i="4"/>
  <c r="H956" i="4"/>
  <c r="F956" i="4"/>
  <c r="J956" i="4"/>
  <c r="E956" i="4"/>
  <c r="I956" i="4"/>
  <c r="G924" i="4"/>
  <c r="D924" i="4"/>
  <c r="H924" i="4"/>
  <c r="F924" i="4"/>
  <c r="J924" i="4"/>
  <c r="E924" i="4"/>
  <c r="I924" i="4"/>
  <c r="G551" i="4"/>
  <c r="F551" i="4"/>
  <c r="J551" i="4"/>
  <c r="E551" i="4"/>
  <c r="I551" i="4"/>
  <c r="D551" i="4"/>
  <c r="H551" i="4"/>
  <c r="E867" i="4"/>
  <c r="I867" i="4"/>
  <c r="F843" i="4"/>
  <c r="J843" i="4"/>
  <c r="E843" i="4"/>
  <c r="I843" i="4"/>
  <c r="G843" i="4"/>
  <c r="D843" i="4"/>
  <c r="H843" i="4"/>
  <c r="F811" i="4"/>
  <c r="J811" i="4"/>
  <c r="E811" i="4"/>
  <c r="I811" i="4"/>
  <c r="G811" i="4"/>
  <c r="D811" i="4"/>
  <c r="H811" i="4"/>
  <c r="F739" i="4"/>
  <c r="J739" i="4"/>
  <c r="G739" i="4"/>
  <c r="F575" i="4"/>
  <c r="J575" i="4"/>
  <c r="D575" i="4"/>
  <c r="H575" i="4"/>
  <c r="F559" i="4"/>
  <c r="J559" i="4"/>
  <c r="E559" i="4"/>
  <c r="I559" i="4"/>
  <c r="D559" i="4"/>
  <c r="H559" i="4"/>
  <c r="G559" i="4"/>
  <c r="D997" i="4"/>
  <c r="H997" i="4"/>
  <c r="E997" i="4"/>
  <c r="I997" i="4"/>
  <c r="F997" i="4"/>
  <c r="J997" i="4"/>
  <c r="G997" i="4"/>
  <c r="E989" i="4"/>
  <c r="I989" i="4"/>
  <c r="D977" i="4"/>
  <c r="H977" i="4"/>
  <c r="E977" i="4"/>
  <c r="I977" i="4"/>
  <c r="G977" i="4"/>
  <c r="F977" i="4"/>
  <c r="J977" i="4"/>
  <c r="G996" i="4"/>
  <c r="D996" i="4"/>
  <c r="H996" i="4"/>
  <c r="F996" i="4"/>
  <c r="J996" i="4"/>
  <c r="E996" i="4"/>
  <c r="I996" i="4"/>
  <c r="G980" i="4"/>
  <c r="D980" i="4"/>
  <c r="H980" i="4"/>
  <c r="F980" i="4"/>
  <c r="J980" i="4"/>
  <c r="E980" i="4"/>
  <c r="I980" i="4"/>
  <c r="G521" i="4"/>
  <c r="D521" i="4"/>
  <c r="H521" i="4"/>
  <c r="F521" i="4"/>
  <c r="J521" i="4"/>
  <c r="E521" i="4"/>
  <c r="I521" i="4"/>
  <c r="E797" i="4"/>
  <c r="I797" i="4"/>
  <c r="F797" i="4"/>
  <c r="J797" i="4"/>
  <c r="G797" i="4"/>
  <c r="D797" i="4"/>
  <c r="H797" i="4"/>
  <c r="F375" i="4"/>
  <c r="J375" i="4"/>
  <c r="G375" i="4"/>
  <c r="D375" i="4"/>
  <c r="H375" i="4"/>
  <c r="E375" i="4"/>
  <c r="I375" i="4"/>
  <c r="F367" i="4"/>
  <c r="J367" i="4"/>
  <c r="G367" i="4"/>
  <c r="D367" i="4"/>
  <c r="H367" i="4"/>
  <c r="E367" i="4"/>
  <c r="I367" i="4"/>
  <c r="F359" i="4"/>
  <c r="J359" i="4"/>
  <c r="G359" i="4"/>
  <c r="D359" i="4"/>
  <c r="H359" i="4"/>
  <c r="E359" i="4"/>
  <c r="I359" i="4"/>
  <c r="F239" i="4"/>
  <c r="J239" i="4"/>
  <c r="G239" i="4"/>
  <c r="D239" i="4"/>
  <c r="H239" i="4"/>
  <c r="E239" i="4"/>
  <c r="I239" i="4"/>
  <c r="E64" i="4"/>
  <c r="I64" i="4"/>
  <c r="L65" i="2"/>
  <c r="D64" i="4"/>
  <c r="H64" i="4"/>
  <c r="K65" i="2"/>
  <c r="G64" i="4"/>
  <c r="F64" i="4"/>
  <c r="J64" i="4"/>
  <c r="M65" i="2"/>
  <c r="E97" i="4"/>
  <c r="I97" i="4"/>
  <c r="L98" i="2"/>
  <c r="F97" i="4"/>
  <c r="J97" i="4"/>
  <c r="M98" i="2"/>
  <c r="G97" i="4"/>
  <c r="D97" i="4"/>
  <c r="H97" i="4"/>
  <c r="K98" i="2"/>
  <c r="D89" i="4"/>
  <c r="H89" i="4"/>
  <c r="K90" i="2"/>
  <c r="G89" i="4"/>
  <c r="E89" i="4"/>
  <c r="I89" i="4"/>
  <c r="L90" i="2"/>
  <c r="F89" i="4"/>
  <c r="J89" i="4"/>
  <c r="M90" i="2"/>
  <c r="E81" i="4"/>
  <c r="I81" i="4"/>
  <c r="L82" i="2"/>
  <c r="F81" i="4"/>
  <c r="J81" i="4"/>
  <c r="M82" i="2"/>
  <c r="G81" i="4"/>
  <c r="D81" i="4"/>
  <c r="H81" i="4"/>
  <c r="K82" i="2"/>
  <c r="E73" i="4"/>
  <c r="I73" i="4"/>
  <c r="L74" i="2"/>
  <c r="F73" i="4"/>
  <c r="J73" i="4"/>
  <c r="M74" i="2"/>
  <c r="G73" i="4"/>
  <c r="D73" i="4"/>
  <c r="H73" i="4"/>
  <c r="K74" i="2"/>
  <c r="E522" i="4"/>
  <c r="I522" i="4"/>
  <c r="F522" i="4"/>
  <c r="J522" i="4"/>
  <c r="D522" i="4"/>
  <c r="H522" i="4"/>
  <c r="G522" i="4"/>
  <c r="F177" i="4"/>
  <c r="J177" i="4"/>
  <c r="M178" i="2"/>
  <c r="E177" i="4"/>
  <c r="I177" i="4"/>
  <c r="L178" i="2"/>
  <c r="D177" i="4"/>
  <c r="H177" i="4"/>
  <c r="K178" i="2"/>
  <c r="G177" i="4"/>
  <c r="D430" i="4"/>
  <c r="H430" i="4"/>
  <c r="E430" i="4"/>
  <c r="I430" i="4"/>
  <c r="F430" i="4"/>
  <c r="J430" i="4"/>
  <c r="G430" i="4"/>
  <c r="F953" i="4"/>
  <c r="J953" i="4"/>
  <c r="G953" i="4"/>
  <c r="E953" i="4"/>
  <c r="I953" i="4"/>
  <c r="D953" i="4"/>
  <c r="H953" i="4"/>
  <c r="F35" i="4"/>
  <c r="J35" i="4"/>
  <c r="M36" i="2"/>
  <c r="E35" i="4"/>
  <c r="I35" i="4"/>
  <c r="L36" i="2"/>
  <c r="G35" i="4"/>
  <c r="D35" i="4"/>
  <c r="H35" i="4"/>
  <c r="K36" i="2"/>
  <c r="F963" i="4"/>
  <c r="J963" i="4"/>
  <c r="G963" i="4"/>
  <c r="E963" i="4"/>
  <c r="I963" i="4"/>
  <c r="D963" i="4"/>
  <c r="H963" i="4"/>
  <c r="F951" i="4"/>
  <c r="J951" i="4"/>
  <c r="G951" i="4"/>
  <c r="E951" i="4"/>
  <c r="I951" i="4"/>
  <c r="D951" i="4"/>
  <c r="H951" i="4"/>
  <c r="F935" i="4"/>
  <c r="J935" i="4"/>
  <c r="G935" i="4"/>
  <c r="E935" i="4"/>
  <c r="I935" i="4"/>
  <c r="D935" i="4"/>
  <c r="H935" i="4"/>
  <c r="E155" i="4"/>
  <c r="I155" i="4"/>
  <c r="L156" i="2"/>
  <c r="F155" i="4"/>
  <c r="J155" i="4"/>
  <c r="M156" i="2"/>
  <c r="G155" i="4"/>
  <c r="D155" i="4"/>
  <c r="H155" i="4"/>
  <c r="K156" i="2"/>
  <c r="F103" i="4"/>
  <c r="J103" i="4"/>
  <c r="M104" i="2"/>
  <c r="G103" i="4"/>
  <c r="E103" i="4"/>
  <c r="I103" i="4"/>
  <c r="L104" i="2"/>
  <c r="D103" i="4"/>
  <c r="H103" i="4"/>
  <c r="K104" i="2"/>
  <c r="E87" i="4"/>
  <c r="I87" i="4"/>
  <c r="L88" i="2"/>
  <c r="D87" i="4"/>
  <c r="H87" i="4"/>
  <c r="K88" i="2"/>
  <c r="G87" i="4"/>
  <c r="F87" i="4"/>
  <c r="J87" i="4"/>
  <c r="M88" i="2"/>
  <c r="F71" i="4"/>
  <c r="J71" i="4"/>
  <c r="M72" i="2"/>
  <c r="G71" i="4"/>
  <c r="E71" i="4"/>
  <c r="I71" i="4"/>
  <c r="L72" i="2"/>
  <c r="D71" i="4"/>
  <c r="H71" i="4"/>
  <c r="K72" i="2"/>
  <c r="F119" i="4"/>
  <c r="J119" i="4"/>
  <c r="M120" i="2"/>
  <c r="E119" i="4"/>
  <c r="I119" i="4"/>
  <c r="L120" i="2"/>
  <c r="D119" i="4"/>
  <c r="H119" i="4"/>
  <c r="K120" i="2"/>
  <c r="G119" i="4"/>
  <c r="D410" i="4"/>
  <c r="H410" i="4"/>
  <c r="E410" i="4"/>
  <c r="I410" i="4"/>
  <c r="G410" i="4"/>
  <c r="F410" i="4"/>
  <c r="J410" i="4"/>
  <c r="D29" i="4"/>
  <c r="H29" i="4"/>
  <c r="K30" i="2"/>
  <c r="E29" i="4"/>
  <c r="I29" i="4"/>
  <c r="L30" i="2"/>
  <c r="F29" i="4"/>
  <c r="J29" i="4"/>
  <c r="M30" i="2"/>
  <c r="G29" i="4"/>
  <c r="F345" i="4"/>
  <c r="J345" i="4"/>
  <c r="E345" i="4"/>
  <c r="I345" i="4"/>
  <c r="G345" i="4"/>
  <c r="D345" i="4"/>
  <c r="H345" i="4"/>
  <c r="F329" i="4"/>
  <c r="J329" i="4"/>
  <c r="E329" i="4"/>
  <c r="I329" i="4"/>
  <c r="G329" i="4"/>
  <c r="D329" i="4"/>
  <c r="H329" i="4"/>
  <c r="F313" i="4"/>
  <c r="J313" i="4"/>
  <c r="E313" i="4"/>
  <c r="I313" i="4"/>
  <c r="G313" i="4"/>
  <c r="D313" i="4"/>
  <c r="H313" i="4"/>
  <c r="F297" i="4"/>
  <c r="J297" i="4"/>
  <c r="E297" i="4"/>
  <c r="I297" i="4"/>
  <c r="G297" i="4"/>
  <c r="D297" i="4"/>
  <c r="H297" i="4"/>
  <c r="F281" i="4"/>
  <c r="J281" i="4"/>
  <c r="E281" i="4"/>
  <c r="I281" i="4"/>
  <c r="G281" i="4"/>
  <c r="D281" i="4"/>
  <c r="H281" i="4"/>
  <c r="F265" i="4"/>
  <c r="J265" i="4"/>
  <c r="E265" i="4"/>
  <c r="I265" i="4"/>
  <c r="G265" i="4"/>
  <c r="D265" i="4"/>
  <c r="H265" i="4"/>
  <c r="F249" i="4"/>
  <c r="J249" i="4"/>
  <c r="E249" i="4"/>
  <c r="I249" i="4"/>
  <c r="G249" i="4"/>
  <c r="D249" i="4"/>
  <c r="H249" i="4"/>
  <c r="F46" i="4"/>
  <c r="J46" i="4"/>
  <c r="M47" i="2"/>
  <c r="E46" i="4"/>
  <c r="I46" i="4"/>
  <c r="L47" i="2"/>
  <c r="G46" i="4"/>
  <c r="D46" i="4"/>
  <c r="H46" i="4"/>
  <c r="K47" i="2"/>
  <c r="G237" i="4"/>
  <c r="F237" i="4"/>
  <c r="J237" i="4"/>
  <c r="D237" i="4"/>
  <c r="H237" i="4"/>
  <c r="E237" i="4"/>
  <c r="I237" i="4"/>
  <c r="F353" i="4"/>
  <c r="J353" i="4"/>
  <c r="E353" i="4"/>
  <c r="I353" i="4"/>
  <c r="G353" i="4"/>
  <c r="D353" i="4"/>
  <c r="H353" i="4"/>
  <c r="F321" i="4"/>
  <c r="J321" i="4"/>
  <c r="E321" i="4"/>
  <c r="I321" i="4"/>
  <c r="G321" i="4"/>
  <c r="D321" i="4"/>
  <c r="H321" i="4"/>
  <c r="F289" i="4"/>
  <c r="J289" i="4"/>
  <c r="E289" i="4"/>
  <c r="I289" i="4"/>
  <c r="G289" i="4"/>
  <c r="D289" i="4"/>
  <c r="H289" i="4"/>
  <c r="F257" i="4"/>
  <c r="J257" i="4"/>
  <c r="E257" i="4"/>
  <c r="I257" i="4"/>
  <c r="G257" i="4"/>
  <c r="D257" i="4"/>
  <c r="H257" i="4"/>
  <c r="F127" i="4"/>
  <c r="J127" i="4"/>
  <c r="M128" i="2"/>
  <c r="E127" i="4"/>
  <c r="I127" i="4"/>
  <c r="L128" i="2"/>
  <c r="D127" i="4"/>
  <c r="H127" i="4"/>
  <c r="K128" i="2"/>
  <c r="G127" i="4"/>
  <c r="G218" i="4"/>
  <c r="D140" i="4"/>
  <c r="H140" i="4"/>
  <c r="K141" i="2"/>
  <c r="G102" i="4"/>
  <c r="G74" i="4"/>
  <c r="D74" i="4"/>
  <c r="H74" i="4"/>
  <c r="K75" i="2"/>
  <c r="F74" i="4"/>
  <c r="J74" i="4"/>
  <c r="M75" i="2"/>
  <c r="E74" i="4"/>
  <c r="I74" i="4"/>
  <c r="L75" i="2"/>
  <c r="D386" i="4"/>
  <c r="H386" i="4"/>
  <c r="E386" i="4"/>
  <c r="I386" i="4"/>
  <c r="G386" i="4"/>
  <c r="F386" i="4"/>
  <c r="J386" i="4"/>
  <c r="D342" i="4"/>
  <c r="H342" i="4"/>
  <c r="G342" i="4"/>
  <c r="F342" i="4"/>
  <c r="J342" i="4"/>
  <c r="E342" i="4"/>
  <c r="I342" i="4"/>
  <c r="G222" i="4"/>
  <c r="F395" i="4"/>
  <c r="J395" i="4"/>
  <c r="E395" i="4"/>
  <c r="I395" i="4"/>
  <c r="G395" i="4"/>
  <c r="D395" i="4"/>
  <c r="H395" i="4"/>
  <c r="F188" i="4"/>
  <c r="J188" i="4"/>
  <c r="G188" i="4"/>
  <c r="D188" i="4"/>
  <c r="H188" i="4"/>
  <c r="E188" i="4"/>
  <c r="I188" i="4"/>
  <c r="G320" i="4"/>
  <c r="E320" i="4"/>
  <c r="I320" i="4"/>
  <c r="D288" i="4"/>
  <c r="H288" i="4"/>
  <c r="G288" i="4"/>
  <c r="F288" i="4"/>
  <c r="J288" i="4"/>
  <c r="E288" i="4"/>
  <c r="I288" i="4"/>
  <c r="D164" i="4"/>
  <c r="H164" i="4"/>
  <c r="K165" i="2"/>
  <c r="F164" i="4"/>
  <c r="J164" i="4"/>
  <c r="M165" i="2"/>
  <c r="G164" i="4"/>
  <c r="E164" i="4"/>
  <c r="I164" i="4"/>
  <c r="L165" i="2"/>
  <c r="D172" i="4"/>
  <c r="H172" i="4"/>
  <c r="K173" i="2"/>
  <c r="F172" i="4"/>
  <c r="J172" i="4"/>
  <c r="M173" i="2"/>
  <c r="G172" i="4"/>
  <c r="E172" i="4"/>
  <c r="I172" i="4"/>
  <c r="L173" i="2"/>
  <c r="G26" i="4"/>
  <c r="E26" i="4"/>
  <c r="I26" i="4"/>
  <c r="L27" i="2"/>
  <c r="F26" i="4"/>
  <c r="J26" i="4"/>
  <c r="M27" i="2"/>
  <c r="D26" i="4"/>
  <c r="H26" i="4"/>
  <c r="K27" i="2"/>
  <c r="AG912" i="4"/>
  <c r="AM912" i="4"/>
  <c r="AS912" i="4"/>
  <c r="AK912" i="4"/>
  <c r="AJ912" i="4"/>
  <c r="AI912" i="4"/>
  <c r="AO912" i="4"/>
  <c r="AU912" i="4"/>
  <c r="AF912" i="4"/>
  <c r="AL912" i="4"/>
  <c r="AR912" i="4"/>
  <c r="AH912" i="4"/>
  <c r="AN912" i="4"/>
  <c r="AT912" i="4"/>
  <c r="AG908" i="4"/>
  <c r="AM908" i="4"/>
  <c r="AS908" i="4"/>
  <c r="AK908" i="4"/>
  <c r="AJ908" i="4"/>
  <c r="AI908" i="4"/>
  <c r="AO908" i="4"/>
  <c r="AU908" i="4"/>
  <c r="AF908" i="4"/>
  <c r="AH908" i="4"/>
  <c r="AG904" i="4"/>
  <c r="AM904" i="4"/>
  <c r="AS904" i="4"/>
  <c r="AK904" i="4"/>
  <c r="AJ904" i="4"/>
  <c r="AI904" i="4"/>
  <c r="AO904" i="4"/>
  <c r="AU904" i="4"/>
  <c r="AF904" i="4"/>
  <c r="AL904" i="4"/>
  <c r="AR904" i="4"/>
  <c r="AH904" i="4"/>
  <c r="AN904" i="4"/>
  <c r="AT904" i="4"/>
  <c r="AG900" i="4"/>
  <c r="AM900" i="4"/>
  <c r="AS900" i="4"/>
  <c r="AK900" i="4"/>
  <c r="AJ900" i="4"/>
  <c r="AI900" i="4"/>
  <c r="AO900" i="4"/>
  <c r="AU900" i="4"/>
  <c r="AF900" i="4"/>
  <c r="AL900" i="4"/>
  <c r="AR900" i="4"/>
  <c r="AH900" i="4"/>
  <c r="AG896" i="4"/>
  <c r="AM896" i="4"/>
  <c r="AS896" i="4"/>
  <c r="AK896" i="4"/>
  <c r="AJ896" i="4"/>
  <c r="AI896" i="4"/>
  <c r="AO896" i="4"/>
  <c r="AU896" i="4"/>
  <c r="AF896" i="4"/>
  <c r="AL896" i="4"/>
  <c r="AR896" i="4"/>
  <c r="AH896" i="4"/>
  <c r="AN896" i="4"/>
  <c r="AT896" i="4"/>
  <c r="AG892" i="4"/>
  <c r="AM892" i="4"/>
  <c r="AS892" i="4"/>
  <c r="AK892" i="4"/>
  <c r="AJ892" i="4"/>
  <c r="AI892" i="4"/>
  <c r="AO892" i="4"/>
  <c r="AU892" i="4"/>
  <c r="AF892" i="4"/>
  <c r="AL892" i="4"/>
  <c r="AR892" i="4"/>
  <c r="AH892" i="4"/>
  <c r="AG888" i="4"/>
  <c r="AM888" i="4"/>
  <c r="AS888" i="4"/>
  <c r="AK888" i="4"/>
  <c r="AJ888" i="4"/>
  <c r="AI888" i="4"/>
  <c r="AO888" i="4"/>
  <c r="AU888" i="4"/>
  <c r="AF888" i="4"/>
  <c r="AL888" i="4"/>
  <c r="AR888" i="4"/>
  <c r="AH888" i="4"/>
  <c r="AN888" i="4"/>
  <c r="AT888" i="4"/>
  <c r="AG884" i="4"/>
  <c r="AM884" i="4"/>
  <c r="AS884" i="4"/>
  <c r="AK884" i="4"/>
  <c r="AJ884" i="4"/>
  <c r="AI884" i="4"/>
  <c r="AO884" i="4"/>
  <c r="AU884" i="4"/>
  <c r="AF884" i="4"/>
  <c r="AL884" i="4"/>
  <c r="AR884" i="4"/>
  <c r="AH884" i="4"/>
  <c r="AG880" i="4"/>
  <c r="AM880" i="4"/>
  <c r="AS880" i="4"/>
  <c r="AK880" i="4"/>
  <c r="AJ880" i="4"/>
  <c r="AI880" i="4"/>
  <c r="AO880" i="4"/>
  <c r="AU880" i="4"/>
  <c r="AF880" i="4"/>
  <c r="AL880" i="4"/>
  <c r="AR880" i="4"/>
  <c r="AH880" i="4"/>
  <c r="AN880" i="4"/>
  <c r="AT880" i="4"/>
  <c r="AG876" i="4"/>
  <c r="AM876" i="4"/>
  <c r="AS876" i="4"/>
  <c r="AK876" i="4"/>
  <c r="AJ876" i="4"/>
  <c r="AI876" i="4"/>
  <c r="AO876" i="4"/>
  <c r="AU876" i="4"/>
  <c r="AF876" i="4"/>
  <c r="AL876" i="4"/>
  <c r="AR876" i="4"/>
  <c r="AH876" i="4"/>
  <c r="AG872" i="4"/>
  <c r="AK872" i="4"/>
  <c r="AJ872" i="4"/>
  <c r="AI872" i="4"/>
  <c r="AO872" i="4"/>
  <c r="AU872" i="4"/>
  <c r="AF872" i="4"/>
  <c r="AL872" i="4"/>
  <c r="AR872" i="4"/>
  <c r="AH872" i="4"/>
  <c r="AN872" i="4"/>
  <c r="AT872" i="4"/>
  <c r="AG868" i="4"/>
  <c r="AK868" i="4"/>
  <c r="AJ868" i="4"/>
  <c r="AI868" i="4"/>
  <c r="AO868" i="4"/>
  <c r="AU868" i="4"/>
  <c r="AF868" i="4"/>
  <c r="AH868" i="4"/>
  <c r="AG864" i="4"/>
  <c r="AK864" i="4"/>
  <c r="AJ864" i="4"/>
  <c r="AI864" i="4"/>
  <c r="AO864" i="4"/>
  <c r="AU864" i="4"/>
  <c r="AF864" i="4"/>
  <c r="AH864" i="4"/>
  <c r="AN864" i="4"/>
  <c r="AT864" i="4"/>
  <c r="AG860" i="4"/>
  <c r="AK860" i="4"/>
  <c r="AJ860" i="4"/>
  <c r="AI860" i="4"/>
  <c r="AO860" i="4"/>
  <c r="AU860" i="4"/>
  <c r="AF860" i="4"/>
  <c r="AH860" i="4"/>
  <c r="AN860" i="4"/>
  <c r="AT860" i="4"/>
  <c r="AG856" i="4"/>
  <c r="AK856" i="4"/>
  <c r="AJ856" i="4"/>
  <c r="AI856" i="4"/>
  <c r="AF856" i="4"/>
  <c r="AL856" i="4"/>
  <c r="AR856" i="4"/>
  <c r="AH856" i="4"/>
  <c r="AN856" i="4"/>
  <c r="AT856" i="4"/>
  <c r="AG852" i="4"/>
  <c r="AK852" i="4"/>
  <c r="AJ852" i="4"/>
  <c r="AI852" i="4"/>
  <c r="AO852" i="4"/>
  <c r="AU852" i="4"/>
  <c r="AF852" i="4"/>
  <c r="AH852" i="4"/>
  <c r="AN852" i="4"/>
  <c r="AT852" i="4"/>
  <c r="AG848" i="4"/>
  <c r="AK848" i="4"/>
  <c r="AJ848" i="4"/>
  <c r="AI848" i="4"/>
  <c r="AO848" i="4"/>
  <c r="AU848" i="4"/>
  <c r="AF848" i="4"/>
  <c r="AH848" i="4"/>
  <c r="AN848" i="4"/>
  <c r="AT848" i="4"/>
  <c r="AG844" i="4"/>
  <c r="AK844" i="4"/>
  <c r="AJ844" i="4"/>
  <c r="AI844" i="4"/>
  <c r="AO844" i="4"/>
  <c r="AU844" i="4"/>
  <c r="AF844" i="4"/>
  <c r="AH844" i="4"/>
  <c r="AN844" i="4"/>
  <c r="AT844" i="4"/>
  <c r="AG840" i="4"/>
  <c r="AK840" i="4"/>
  <c r="AJ840" i="4"/>
  <c r="AI840" i="4"/>
  <c r="AO840" i="4"/>
  <c r="AU840" i="4"/>
  <c r="AF840" i="4"/>
  <c r="AH840" i="4"/>
  <c r="AN840" i="4"/>
  <c r="AT840" i="4"/>
  <c r="AG836" i="4"/>
  <c r="AK836" i="4"/>
  <c r="AJ836" i="4"/>
  <c r="AI836" i="4"/>
  <c r="AO836" i="4"/>
  <c r="AU836" i="4"/>
  <c r="AF836" i="4"/>
  <c r="AH836" i="4"/>
  <c r="AN836" i="4"/>
  <c r="AT836" i="4"/>
  <c r="AG832" i="4"/>
  <c r="AK832" i="4"/>
  <c r="AJ832" i="4"/>
  <c r="AI832" i="4"/>
  <c r="AF832" i="4"/>
  <c r="AL832" i="4"/>
  <c r="AR832" i="4"/>
  <c r="AH832" i="4"/>
  <c r="AN832" i="4"/>
  <c r="AT832" i="4"/>
  <c r="AG828" i="4"/>
  <c r="AK828" i="4"/>
  <c r="AJ828" i="4"/>
  <c r="AI828" i="4"/>
  <c r="AO828" i="4"/>
  <c r="AU828" i="4"/>
  <c r="AF828" i="4"/>
  <c r="AH828" i="4"/>
  <c r="AN828" i="4"/>
  <c r="AT828" i="4"/>
  <c r="AG824" i="4"/>
  <c r="AK824" i="4"/>
  <c r="AJ824" i="4"/>
  <c r="AI824" i="4"/>
  <c r="AO824" i="4"/>
  <c r="AU824" i="4"/>
  <c r="AF824" i="4"/>
  <c r="AH824" i="4"/>
  <c r="AN824" i="4"/>
  <c r="AT824" i="4"/>
  <c r="AG820" i="4"/>
  <c r="AK820" i="4"/>
  <c r="AJ820" i="4"/>
  <c r="AI820" i="4"/>
  <c r="AO820" i="4"/>
  <c r="AU820" i="4"/>
  <c r="AF820" i="4"/>
  <c r="AH820" i="4"/>
  <c r="AN820" i="4"/>
  <c r="AT820" i="4"/>
  <c r="AG816" i="4"/>
  <c r="AK816" i="4"/>
  <c r="AJ816" i="4"/>
  <c r="AI816" i="4"/>
  <c r="AF816" i="4"/>
  <c r="AL816" i="4"/>
  <c r="AR816" i="4"/>
  <c r="AH816" i="4"/>
  <c r="AN816" i="4"/>
  <c r="AT816" i="4"/>
  <c r="AG812" i="4"/>
  <c r="AK812" i="4"/>
  <c r="AJ812" i="4"/>
  <c r="AI812" i="4"/>
  <c r="AO812" i="4"/>
  <c r="AU812" i="4"/>
  <c r="AF812" i="4"/>
  <c r="AH812" i="4"/>
  <c r="AN812" i="4"/>
  <c r="AT812" i="4"/>
  <c r="AG808" i="4"/>
  <c r="AK808" i="4"/>
  <c r="AJ808" i="4"/>
  <c r="AI808" i="4"/>
  <c r="AO808" i="4"/>
  <c r="AU808" i="4"/>
  <c r="AF808" i="4"/>
  <c r="AH808" i="4"/>
  <c r="AN808" i="4"/>
  <c r="AT808" i="4"/>
  <c r="AG804" i="4"/>
  <c r="AK804" i="4"/>
  <c r="AJ804" i="4"/>
  <c r="AI804" i="4"/>
  <c r="AO804" i="4"/>
  <c r="AU804" i="4"/>
  <c r="AF804" i="4"/>
  <c r="AH804" i="4"/>
  <c r="AN804" i="4"/>
  <c r="AT804" i="4"/>
  <c r="AG800" i="4"/>
  <c r="AK800" i="4"/>
  <c r="AJ800" i="4"/>
  <c r="AI800" i="4"/>
  <c r="AF800" i="4"/>
  <c r="AL800" i="4"/>
  <c r="AR800" i="4"/>
  <c r="AH800" i="4"/>
  <c r="AN800" i="4"/>
  <c r="AT800" i="4"/>
  <c r="AG796" i="4"/>
  <c r="AK796" i="4"/>
  <c r="AJ796" i="4"/>
  <c r="AI796" i="4"/>
  <c r="AO796" i="4"/>
  <c r="AU796" i="4"/>
  <c r="AF796" i="4"/>
  <c r="AH796" i="4"/>
  <c r="AN796" i="4"/>
  <c r="AT796" i="4"/>
  <c r="AG792" i="4"/>
  <c r="AK792" i="4"/>
  <c r="AJ792" i="4"/>
  <c r="AI792" i="4"/>
  <c r="AO792" i="4"/>
  <c r="AU792" i="4"/>
  <c r="AF792" i="4"/>
  <c r="AH792" i="4"/>
  <c r="AN792" i="4"/>
  <c r="AT792" i="4"/>
  <c r="AG788" i="4"/>
  <c r="AK788" i="4"/>
  <c r="AJ788" i="4"/>
  <c r="AI788" i="4"/>
  <c r="AO788" i="4"/>
  <c r="AU788" i="4"/>
  <c r="AF788" i="4"/>
  <c r="AH788" i="4"/>
  <c r="AN788" i="4"/>
  <c r="AT788" i="4"/>
  <c r="AG784" i="4"/>
  <c r="AK784" i="4"/>
  <c r="AJ784" i="4"/>
  <c r="AI784" i="4"/>
  <c r="AF784" i="4"/>
  <c r="AL784" i="4"/>
  <c r="AR784" i="4"/>
  <c r="AH784" i="4"/>
  <c r="AN784" i="4"/>
  <c r="AT784" i="4"/>
  <c r="AG780" i="4"/>
  <c r="AK780" i="4"/>
  <c r="AJ780" i="4"/>
  <c r="AI780" i="4"/>
  <c r="AO780" i="4"/>
  <c r="AU780" i="4"/>
  <c r="AF780" i="4"/>
  <c r="AH780" i="4"/>
  <c r="AN780" i="4"/>
  <c r="AT780" i="4"/>
  <c r="AG776" i="4"/>
  <c r="AK776" i="4"/>
  <c r="AJ776" i="4"/>
  <c r="AI776" i="4"/>
  <c r="AO776" i="4"/>
  <c r="AU776" i="4"/>
  <c r="AF776" i="4"/>
  <c r="AH776" i="4"/>
  <c r="AN776" i="4"/>
  <c r="AT776" i="4"/>
  <c r="AG772" i="4"/>
  <c r="AK772" i="4"/>
  <c r="AJ772" i="4"/>
  <c r="AI772" i="4"/>
  <c r="AO772" i="4"/>
  <c r="AU772" i="4"/>
  <c r="AF772" i="4"/>
  <c r="AH772" i="4"/>
  <c r="AN772" i="4"/>
  <c r="AT772" i="4"/>
  <c r="AG768" i="4"/>
  <c r="AK768" i="4"/>
  <c r="AJ768" i="4"/>
  <c r="AI768" i="4"/>
  <c r="AF768" i="4"/>
  <c r="AL768" i="4"/>
  <c r="AR768" i="4"/>
  <c r="AH768" i="4"/>
  <c r="AN768" i="4"/>
  <c r="AT768" i="4"/>
  <c r="AG764" i="4"/>
  <c r="AK764" i="4"/>
  <c r="AJ764" i="4"/>
  <c r="AI764" i="4"/>
  <c r="AO764" i="4"/>
  <c r="AU764" i="4"/>
  <c r="AF764" i="4"/>
  <c r="AH764" i="4"/>
  <c r="AN764" i="4"/>
  <c r="AT764" i="4"/>
  <c r="AG760" i="4"/>
  <c r="AK760" i="4"/>
  <c r="AJ760" i="4"/>
  <c r="AI760" i="4"/>
  <c r="AF760" i="4"/>
  <c r="AH760" i="4"/>
  <c r="AN760" i="4"/>
  <c r="AT760" i="4"/>
  <c r="AG756" i="4"/>
  <c r="AK756" i="4"/>
  <c r="AJ756" i="4"/>
  <c r="AI756" i="4"/>
  <c r="AF756" i="4"/>
  <c r="AH756" i="4"/>
  <c r="AN756" i="4"/>
  <c r="AT756" i="4"/>
  <c r="AG752" i="4"/>
  <c r="AK752" i="4"/>
  <c r="AJ752" i="4"/>
  <c r="AI752" i="4"/>
  <c r="AF752" i="4"/>
  <c r="AH752" i="4"/>
  <c r="AN752" i="4"/>
  <c r="AT752" i="4"/>
  <c r="AG748" i="4"/>
  <c r="AK748" i="4"/>
  <c r="AJ748" i="4"/>
  <c r="AI748" i="4"/>
  <c r="AF748" i="4"/>
  <c r="AL748" i="4"/>
  <c r="AR748" i="4"/>
  <c r="AH748" i="4"/>
  <c r="AG744" i="4"/>
  <c r="AK744" i="4"/>
  <c r="AJ744" i="4"/>
  <c r="AI744" i="4"/>
  <c r="AF744" i="4"/>
  <c r="AH744" i="4"/>
  <c r="AN744" i="4"/>
  <c r="AT744" i="4"/>
  <c r="AG740" i="4"/>
  <c r="AK740" i="4"/>
  <c r="AJ740" i="4"/>
  <c r="AI740" i="4"/>
  <c r="AO740" i="4"/>
  <c r="AU740" i="4"/>
  <c r="AF740" i="4"/>
  <c r="AH740" i="4"/>
  <c r="AG736" i="4"/>
  <c r="AK736" i="4"/>
  <c r="AJ736" i="4"/>
  <c r="AI736" i="4"/>
  <c r="AF736" i="4"/>
  <c r="AH736" i="4"/>
  <c r="AN736" i="4"/>
  <c r="AT736" i="4"/>
  <c r="AG732" i="4"/>
  <c r="AK732" i="4"/>
  <c r="AJ732" i="4"/>
  <c r="AI732" i="4"/>
  <c r="AF732" i="4"/>
  <c r="AL732" i="4"/>
  <c r="AR732" i="4"/>
  <c r="AH732" i="4"/>
  <c r="AG728" i="4"/>
  <c r="AK728" i="4"/>
  <c r="AJ728" i="4"/>
  <c r="AI728" i="4"/>
  <c r="AF728" i="4"/>
  <c r="AH728" i="4"/>
  <c r="AN728" i="4"/>
  <c r="AT728" i="4"/>
  <c r="AG724" i="4"/>
  <c r="AK724" i="4"/>
  <c r="AJ724" i="4"/>
  <c r="AI724" i="4"/>
  <c r="AO724" i="4"/>
  <c r="AU724" i="4"/>
  <c r="AF724" i="4"/>
  <c r="AH724" i="4"/>
  <c r="AG720" i="4"/>
  <c r="AK720" i="4"/>
  <c r="AJ720" i="4"/>
  <c r="AI720" i="4"/>
  <c r="AF720" i="4"/>
  <c r="AH720" i="4"/>
  <c r="AN720" i="4"/>
  <c r="AT720" i="4"/>
  <c r="AG716" i="4"/>
  <c r="AK716" i="4"/>
  <c r="AJ716" i="4"/>
  <c r="AI716" i="4"/>
  <c r="AF716" i="4"/>
  <c r="AL716" i="4"/>
  <c r="AR716" i="4"/>
  <c r="AH716" i="4"/>
  <c r="AG712" i="4"/>
  <c r="AK712" i="4"/>
  <c r="AJ712" i="4"/>
  <c r="AI712" i="4"/>
  <c r="AF712" i="4"/>
  <c r="AH712" i="4"/>
  <c r="AN712" i="4"/>
  <c r="AT712" i="4"/>
  <c r="AG708" i="4"/>
  <c r="AK708" i="4"/>
  <c r="AJ708" i="4"/>
  <c r="AI708" i="4"/>
  <c r="AO708" i="4"/>
  <c r="AU708" i="4"/>
  <c r="AF708" i="4"/>
  <c r="AH708" i="4"/>
  <c r="AG704" i="4"/>
  <c r="AK704" i="4"/>
  <c r="AJ704" i="4"/>
  <c r="AI704" i="4"/>
  <c r="AF704" i="4"/>
  <c r="AH704" i="4"/>
  <c r="AN704" i="4"/>
  <c r="AT704" i="4"/>
  <c r="AG700" i="4"/>
  <c r="AK700" i="4"/>
  <c r="AJ700" i="4"/>
  <c r="AI700" i="4"/>
  <c r="AF700" i="4"/>
  <c r="AL700" i="4"/>
  <c r="AR700" i="4"/>
  <c r="AH700" i="4"/>
  <c r="AG696" i="4"/>
  <c r="AK696" i="4"/>
  <c r="AJ696" i="4"/>
  <c r="AI696" i="4"/>
  <c r="AF696" i="4"/>
  <c r="AH696" i="4"/>
  <c r="AN696" i="4"/>
  <c r="AT696" i="4"/>
  <c r="AG692" i="4"/>
  <c r="AK692" i="4"/>
  <c r="AJ692" i="4"/>
  <c r="AI692" i="4"/>
  <c r="AO692" i="4"/>
  <c r="AU692" i="4"/>
  <c r="AF692" i="4"/>
  <c r="AH692" i="4"/>
  <c r="AG688" i="4"/>
  <c r="AK688" i="4"/>
  <c r="AJ688" i="4"/>
  <c r="AI688" i="4"/>
  <c r="AF688" i="4"/>
  <c r="AH688" i="4"/>
  <c r="AN688" i="4"/>
  <c r="AT688" i="4"/>
  <c r="AG684" i="4"/>
  <c r="AK684" i="4"/>
  <c r="AJ684" i="4"/>
  <c r="AI684" i="4"/>
  <c r="AF684" i="4"/>
  <c r="AL684" i="4"/>
  <c r="AR684" i="4"/>
  <c r="AH684" i="4"/>
  <c r="AG680" i="4"/>
  <c r="AK680" i="4"/>
  <c r="AJ680" i="4"/>
  <c r="AI680" i="4"/>
  <c r="AF680" i="4"/>
  <c r="AH680" i="4"/>
  <c r="AN680" i="4"/>
  <c r="AT680" i="4"/>
  <c r="AG676" i="4"/>
  <c r="AK676" i="4"/>
  <c r="AJ676" i="4"/>
  <c r="AI676" i="4"/>
  <c r="AO676" i="4"/>
  <c r="AU676" i="4"/>
  <c r="AF676" i="4"/>
  <c r="AH676" i="4"/>
  <c r="AG672" i="4"/>
  <c r="AK672" i="4"/>
  <c r="AJ672" i="4"/>
  <c r="AI672" i="4"/>
  <c r="AF672" i="4"/>
  <c r="AH672" i="4"/>
  <c r="AN672" i="4"/>
  <c r="AT672" i="4"/>
  <c r="AG668" i="4"/>
  <c r="AK668" i="4"/>
  <c r="AJ668" i="4"/>
  <c r="AI668" i="4"/>
  <c r="AF668" i="4"/>
  <c r="AL668" i="4"/>
  <c r="AR668" i="4"/>
  <c r="AH668" i="4"/>
  <c r="AG664" i="4"/>
  <c r="AK664" i="4"/>
  <c r="AJ664" i="4"/>
  <c r="AI664" i="4"/>
  <c r="AF664" i="4"/>
  <c r="AH664" i="4"/>
  <c r="AN664" i="4"/>
  <c r="AT664" i="4"/>
  <c r="AG660" i="4"/>
  <c r="AK660" i="4"/>
  <c r="AJ660" i="4"/>
  <c r="AI660" i="4"/>
  <c r="AO660" i="4"/>
  <c r="AU660" i="4"/>
  <c r="AF660" i="4"/>
  <c r="AH660" i="4"/>
  <c r="AG656" i="4"/>
  <c r="AK656" i="4"/>
  <c r="AJ656" i="4"/>
  <c r="AI656" i="4"/>
  <c r="AF656" i="4"/>
  <c r="AH656" i="4"/>
  <c r="AN656" i="4"/>
  <c r="AT656" i="4"/>
  <c r="AG652" i="4"/>
  <c r="AK652" i="4"/>
  <c r="AJ652" i="4"/>
  <c r="AI652" i="4"/>
  <c r="AF652" i="4"/>
  <c r="AL652" i="4"/>
  <c r="AR652" i="4"/>
  <c r="AH652" i="4"/>
  <c r="AG648" i="4"/>
  <c r="AK648" i="4"/>
  <c r="AJ648" i="4"/>
  <c r="AI648" i="4"/>
  <c r="AF648" i="4"/>
  <c r="AH648" i="4"/>
  <c r="AN648" i="4"/>
  <c r="AT648" i="4"/>
  <c r="AG644" i="4"/>
  <c r="AK644" i="4"/>
  <c r="AJ644" i="4"/>
  <c r="AI644" i="4"/>
  <c r="AO644" i="4"/>
  <c r="AU644" i="4"/>
  <c r="AF644" i="4"/>
  <c r="AH644" i="4"/>
  <c r="AG640" i="4"/>
  <c r="AK640" i="4"/>
  <c r="AJ640" i="4"/>
  <c r="AI640" i="4"/>
  <c r="AF640" i="4"/>
  <c r="AH640" i="4"/>
  <c r="AN640" i="4"/>
  <c r="AT640" i="4"/>
  <c r="AG636" i="4"/>
  <c r="AK636" i="4"/>
  <c r="AJ636" i="4"/>
  <c r="AI636" i="4"/>
  <c r="AF636" i="4"/>
  <c r="AL636" i="4"/>
  <c r="AR636" i="4"/>
  <c r="AH636" i="4"/>
  <c r="AG632" i="4"/>
  <c r="AK632" i="4"/>
  <c r="AJ632" i="4"/>
  <c r="AI632" i="4"/>
  <c r="AF632" i="4"/>
  <c r="AH632" i="4"/>
  <c r="AN632" i="4"/>
  <c r="AT632" i="4"/>
  <c r="AG628" i="4"/>
  <c r="AK628" i="4"/>
  <c r="AJ628" i="4"/>
  <c r="AI628" i="4"/>
  <c r="AO628" i="4"/>
  <c r="AU628" i="4"/>
  <c r="AF628" i="4"/>
  <c r="AH628" i="4"/>
  <c r="AG624" i="4"/>
  <c r="AK624" i="4"/>
  <c r="AJ624" i="4"/>
  <c r="AI624" i="4"/>
  <c r="AF624" i="4"/>
  <c r="AH624" i="4"/>
  <c r="AN624" i="4"/>
  <c r="AT624" i="4"/>
  <c r="AG620" i="4"/>
  <c r="AK620" i="4"/>
  <c r="AJ620" i="4"/>
  <c r="AI620" i="4"/>
  <c r="AF620" i="4"/>
  <c r="AL620" i="4"/>
  <c r="AR620" i="4"/>
  <c r="AH620" i="4"/>
  <c r="AG616" i="4"/>
  <c r="AK616" i="4"/>
  <c r="AJ616" i="4"/>
  <c r="AI616" i="4"/>
  <c r="AF616" i="4"/>
  <c r="AH616" i="4"/>
  <c r="AN616" i="4"/>
  <c r="AT616" i="4"/>
  <c r="AG612" i="4"/>
  <c r="AK612" i="4"/>
  <c r="AJ612" i="4"/>
  <c r="AI612" i="4"/>
  <c r="AO612" i="4"/>
  <c r="AU612" i="4"/>
  <c r="AF612" i="4"/>
  <c r="AH612" i="4"/>
  <c r="AG608" i="4"/>
  <c r="AK608" i="4"/>
  <c r="AJ608" i="4"/>
  <c r="AI608" i="4"/>
  <c r="AO608" i="4"/>
  <c r="AU608" i="4"/>
  <c r="AF608" i="4"/>
  <c r="AH608" i="4"/>
  <c r="AG604" i="4"/>
  <c r="AK604" i="4"/>
  <c r="AJ604" i="4"/>
  <c r="AI604" i="4"/>
  <c r="AF604" i="4"/>
  <c r="AH604" i="4"/>
  <c r="AN604" i="4"/>
  <c r="AT604" i="4"/>
  <c r="AG600" i="4"/>
  <c r="AK600" i="4"/>
  <c r="AJ600" i="4"/>
  <c r="AI600" i="4"/>
  <c r="AF600" i="4"/>
  <c r="AL600" i="4"/>
  <c r="AR600" i="4"/>
  <c r="AH600" i="4"/>
  <c r="AG596" i="4"/>
  <c r="AK596" i="4"/>
  <c r="AJ596" i="4"/>
  <c r="AI596" i="4"/>
  <c r="AF596" i="4"/>
  <c r="AH596" i="4"/>
  <c r="AN596" i="4"/>
  <c r="AT596" i="4"/>
  <c r="AG592" i="4"/>
  <c r="AK592" i="4"/>
  <c r="AJ592" i="4"/>
  <c r="AI592" i="4"/>
  <c r="AO592" i="4"/>
  <c r="AU592" i="4"/>
  <c r="AF592" i="4"/>
  <c r="AH592" i="4"/>
  <c r="AG588" i="4"/>
  <c r="AK588" i="4"/>
  <c r="AJ588" i="4"/>
  <c r="AI588" i="4"/>
  <c r="AF588" i="4"/>
  <c r="AH588" i="4"/>
  <c r="AN588" i="4"/>
  <c r="AT588" i="4"/>
  <c r="AG584" i="4"/>
  <c r="AK584" i="4"/>
  <c r="AJ584" i="4"/>
  <c r="AI584" i="4"/>
  <c r="AF584" i="4"/>
  <c r="AL584" i="4"/>
  <c r="AR584" i="4"/>
  <c r="AH584" i="4"/>
  <c r="AG580" i="4"/>
  <c r="AK580" i="4"/>
  <c r="AJ580" i="4"/>
  <c r="AI580" i="4"/>
  <c r="AF580" i="4"/>
  <c r="AH580" i="4"/>
  <c r="AN580" i="4"/>
  <c r="AT580" i="4"/>
  <c r="AG576" i="4"/>
  <c r="AK576" i="4"/>
  <c r="AJ576" i="4"/>
  <c r="AI576" i="4"/>
  <c r="AO576" i="4"/>
  <c r="AU576" i="4"/>
  <c r="AF576" i="4"/>
  <c r="AH576" i="4"/>
  <c r="AG572" i="4"/>
  <c r="AK572" i="4"/>
  <c r="AJ572" i="4"/>
  <c r="AI572" i="4"/>
  <c r="AF572" i="4"/>
  <c r="AH572" i="4"/>
  <c r="AN572" i="4"/>
  <c r="AT572" i="4"/>
  <c r="AG568" i="4"/>
  <c r="AK568" i="4"/>
  <c r="AJ568" i="4"/>
  <c r="AI568" i="4"/>
  <c r="AF568" i="4"/>
  <c r="AL568" i="4"/>
  <c r="AR568" i="4"/>
  <c r="AH568" i="4"/>
  <c r="AG564" i="4"/>
  <c r="AK564" i="4"/>
  <c r="AJ564" i="4"/>
  <c r="AI564" i="4"/>
  <c r="AF564" i="4"/>
  <c r="AH564" i="4"/>
  <c r="AN564" i="4"/>
  <c r="AT564" i="4"/>
  <c r="AG560" i="4"/>
  <c r="AK560" i="4"/>
  <c r="AJ560" i="4"/>
  <c r="AI560" i="4"/>
  <c r="AO560" i="4"/>
  <c r="AU560" i="4"/>
  <c r="AF560" i="4"/>
  <c r="AH560" i="4"/>
  <c r="AG549" i="4"/>
  <c r="AK549" i="4"/>
  <c r="AJ549" i="4"/>
  <c r="AI549" i="4"/>
  <c r="AF549" i="4"/>
  <c r="AH549" i="4"/>
  <c r="AN549" i="4"/>
  <c r="AT549" i="4"/>
  <c r="AG517" i="4"/>
  <c r="AK517" i="4"/>
  <c r="AJ517" i="4"/>
  <c r="AI517" i="4"/>
  <c r="AF517" i="4"/>
  <c r="AL517" i="4"/>
  <c r="AR517" i="4"/>
  <c r="AH517" i="4"/>
  <c r="AG960" i="4"/>
  <c r="AK960" i="4"/>
  <c r="AF960" i="4"/>
  <c r="AL960" i="4"/>
  <c r="AR960" i="4"/>
  <c r="AI960" i="4"/>
  <c r="AH960" i="4"/>
  <c r="AJ960" i="4"/>
  <c r="AG944" i="4"/>
  <c r="AK944" i="4"/>
  <c r="AF944" i="4"/>
  <c r="AI944" i="4"/>
  <c r="AO944" i="4"/>
  <c r="AU944" i="4"/>
  <c r="AH944" i="4"/>
  <c r="AJ944" i="4"/>
  <c r="AG928" i="4"/>
  <c r="AK928" i="4"/>
  <c r="AF928" i="4"/>
  <c r="AL928" i="4"/>
  <c r="AR928" i="4"/>
  <c r="AI928" i="4"/>
  <c r="AH928" i="4"/>
  <c r="AJ928" i="4"/>
  <c r="AG527" i="4"/>
  <c r="AK527" i="4"/>
  <c r="AJ527" i="4"/>
  <c r="AI527" i="4"/>
  <c r="AF527" i="4"/>
  <c r="AL527" i="4"/>
  <c r="AR527" i="4"/>
  <c r="AH527" i="4"/>
  <c r="AG368" i="4"/>
  <c r="AK368" i="4"/>
  <c r="AF368" i="4"/>
  <c r="AL368" i="4"/>
  <c r="AR368" i="4"/>
  <c r="AI368" i="4"/>
  <c r="AH368" i="4"/>
  <c r="AJ368" i="4"/>
  <c r="AI20" i="4"/>
  <c r="AF20" i="4"/>
  <c r="AL20" i="4"/>
  <c r="AR20" i="4"/>
  <c r="AJ20" i="4"/>
  <c r="AG20" i="4"/>
  <c r="AK20" i="4"/>
  <c r="AH20" i="4"/>
  <c r="AF915" i="4"/>
  <c r="AL915" i="4"/>
  <c r="AR915" i="4"/>
  <c r="AJ915" i="4"/>
  <c r="AK915" i="4"/>
  <c r="AH915" i="4"/>
  <c r="AI915" i="4"/>
  <c r="AG915" i="4"/>
  <c r="AF883" i="4"/>
  <c r="AJ883" i="4"/>
  <c r="AK883" i="4"/>
  <c r="AH883" i="4"/>
  <c r="AI883" i="4"/>
  <c r="AO883" i="4"/>
  <c r="AU883" i="4"/>
  <c r="AG883" i="4"/>
  <c r="AF851" i="4"/>
  <c r="AJ851" i="4"/>
  <c r="AP851" i="4"/>
  <c r="AV851" i="4"/>
  <c r="AK851" i="4"/>
  <c r="AH851" i="4"/>
  <c r="AI851" i="4"/>
  <c r="AG851" i="4"/>
  <c r="AF819" i="4"/>
  <c r="AJ819" i="4"/>
  <c r="AK819" i="4"/>
  <c r="AH819" i="4"/>
  <c r="AI819" i="4"/>
  <c r="AG819" i="4"/>
  <c r="AF787" i="4"/>
  <c r="AL787" i="4"/>
  <c r="AR787" i="4"/>
  <c r="AJ787" i="4"/>
  <c r="AK787" i="4"/>
  <c r="AH787" i="4"/>
  <c r="AI787" i="4"/>
  <c r="AG787" i="4"/>
  <c r="AF755" i="4"/>
  <c r="AJ755" i="4"/>
  <c r="AP755" i="4"/>
  <c r="AV755" i="4"/>
  <c r="AK755" i="4"/>
  <c r="AH755" i="4"/>
  <c r="AI755" i="4"/>
  <c r="AG755" i="4"/>
  <c r="AF723" i="4"/>
  <c r="AJ723" i="4"/>
  <c r="AP723" i="4"/>
  <c r="AV723" i="4"/>
  <c r="AK723" i="4"/>
  <c r="AH723" i="4"/>
  <c r="AI723" i="4"/>
  <c r="AG723" i="4"/>
  <c r="AF691" i="4"/>
  <c r="AJ691" i="4"/>
  <c r="AK691" i="4"/>
  <c r="AH691" i="4"/>
  <c r="AI691" i="4"/>
  <c r="AG691" i="4"/>
  <c r="AM691" i="4"/>
  <c r="AS691" i="4"/>
  <c r="AF659" i="4"/>
  <c r="AJ659" i="4"/>
  <c r="AK659" i="4"/>
  <c r="AH659" i="4"/>
  <c r="AI659" i="4"/>
  <c r="AG659" i="4"/>
  <c r="AF607" i="4"/>
  <c r="AJ607" i="4"/>
  <c r="AK607" i="4"/>
  <c r="AH607" i="4"/>
  <c r="AI607" i="4"/>
  <c r="AG607" i="4"/>
  <c r="AH995" i="4"/>
  <c r="AI995" i="4"/>
  <c r="AG995" i="4"/>
  <c r="AF995" i="4"/>
  <c r="AJ995" i="4"/>
  <c r="AP995" i="4"/>
  <c r="AV995" i="4"/>
  <c r="AK995" i="4"/>
  <c r="AF627" i="4"/>
  <c r="AJ627" i="4"/>
  <c r="AK627" i="4"/>
  <c r="AQ627" i="4"/>
  <c r="AW627" i="4"/>
  <c r="AH627" i="4"/>
  <c r="AI627" i="4"/>
  <c r="AG627" i="4"/>
  <c r="AF563" i="4"/>
  <c r="AJ563" i="4"/>
  <c r="AK563" i="4"/>
  <c r="AH563" i="4"/>
  <c r="AI563" i="4"/>
  <c r="AG563" i="4"/>
  <c r="D993" i="4"/>
  <c r="H993" i="4"/>
  <c r="E993" i="4"/>
  <c r="I993" i="4"/>
  <c r="G993" i="4"/>
  <c r="F993" i="4"/>
  <c r="J993" i="4"/>
  <c r="D981" i="4"/>
  <c r="H981" i="4"/>
  <c r="E981" i="4"/>
  <c r="I981" i="4"/>
  <c r="F981" i="4"/>
  <c r="J981" i="4"/>
  <c r="G981" i="4"/>
  <c r="G531" i="4"/>
  <c r="F531" i="4"/>
  <c r="J531" i="4"/>
  <c r="D531" i="4"/>
  <c r="H531" i="4"/>
  <c r="E531" i="4"/>
  <c r="I531" i="4"/>
  <c r="G5" i="4"/>
  <c r="E5" i="4"/>
  <c r="I5" i="4"/>
  <c r="D5" i="4"/>
  <c r="H5" i="4"/>
  <c r="F5" i="4"/>
  <c r="J5" i="4"/>
  <c r="G966" i="4"/>
  <c r="D966" i="4"/>
  <c r="H966" i="4"/>
  <c r="F966" i="4"/>
  <c r="J966" i="4"/>
  <c r="E966" i="4"/>
  <c r="I966" i="4"/>
  <c r="G950" i="4"/>
  <c r="D950" i="4"/>
  <c r="H950" i="4"/>
  <c r="F950" i="4"/>
  <c r="J950" i="4"/>
  <c r="E950" i="4"/>
  <c r="I950" i="4"/>
  <c r="G930" i="4"/>
  <c r="D930" i="4"/>
  <c r="H930" i="4"/>
  <c r="F930" i="4"/>
  <c r="J930" i="4"/>
  <c r="E930" i="4"/>
  <c r="I930" i="4"/>
  <c r="G370" i="4"/>
  <c r="F370" i="4"/>
  <c r="J370" i="4"/>
  <c r="D370" i="4"/>
  <c r="H370" i="4"/>
  <c r="E370" i="4"/>
  <c r="I370" i="4"/>
  <c r="G358" i="4"/>
  <c r="D358" i="4"/>
  <c r="H358" i="4"/>
  <c r="F358" i="4"/>
  <c r="J358" i="4"/>
  <c r="E358" i="4"/>
  <c r="I358" i="4"/>
  <c r="G234" i="4"/>
  <c r="D234" i="4"/>
  <c r="H234" i="4"/>
  <c r="F234" i="4"/>
  <c r="J234" i="4"/>
  <c r="E234" i="4"/>
  <c r="I234" i="4"/>
  <c r="G148" i="4"/>
  <c r="D148" i="4"/>
  <c r="H148" i="4"/>
  <c r="K149" i="2"/>
  <c r="F148" i="4"/>
  <c r="J148" i="4"/>
  <c r="M149" i="2"/>
  <c r="E148" i="4"/>
  <c r="I148" i="4"/>
  <c r="L149" i="2"/>
  <c r="G106" i="4"/>
  <c r="D106" i="4"/>
  <c r="H106" i="4"/>
  <c r="K107" i="2"/>
  <c r="F106" i="4"/>
  <c r="J106" i="4"/>
  <c r="M107" i="2"/>
  <c r="E106" i="4"/>
  <c r="I106" i="4"/>
  <c r="L107" i="2"/>
  <c r="AL908" i="4"/>
  <c r="AR908" i="4"/>
  <c r="E917" i="4"/>
  <c r="I917" i="4"/>
  <c r="F917" i="4"/>
  <c r="J917" i="4"/>
  <c r="G917" i="4"/>
  <c r="D917" i="4"/>
  <c r="H917" i="4"/>
  <c r="E885" i="4"/>
  <c r="I885" i="4"/>
  <c r="F885" i="4"/>
  <c r="J885" i="4"/>
  <c r="G885" i="4"/>
  <c r="D885" i="4"/>
  <c r="H885" i="4"/>
  <c r="E853" i="4"/>
  <c r="I853" i="4"/>
  <c r="F853" i="4"/>
  <c r="J853" i="4"/>
  <c r="G853" i="4"/>
  <c r="D853" i="4"/>
  <c r="H853" i="4"/>
  <c r="F829" i="4"/>
  <c r="J829" i="4"/>
  <c r="E765" i="4"/>
  <c r="I765" i="4"/>
  <c r="F765" i="4"/>
  <c r="J765" i="4"/>
  <c r="G765" i="4"/>
  <c r="D765" i="4"/>
  <c r="H765" i="4"/>
  <c r="E733" i="4"/>
  <c r="I733" i="4"/>
  <c r="F733" i="4"/>
  <c r="J733" i="4"/>
  <c r="G733" i="4"/>
  <c r="D733" i="4"/>
  <c r="H733" i="4"/>
  <c r="E701" i="4"/>
  <c r="I701" i="4"/>
  <c r="F701" i="4"/>
  <c r="J701" i="4"/>
  <c r="G701" i="4"/>
  <c r="D701" i="4"/>
  <c r="H701" i="4"/>
  <c r="E661" i="4"/>
  <c r="I661" i="4"/>
  <c r="F661" i="4"/>
  <c r="J661" i="4"/>
  <c r="G661" i="4"/>
  <c r="D661" i="4"/>
  <c r="H661" i="4"/>
  <c r="E629" i="4"/>
  <c r="I629" i="4"/>
  <c r="F629" i="4"/>
  <c r="J629" i="4"/>
  <c r="G629" i="4"/>
  <c r="D629" i="4"/>
  <c r="H629" i="4"/>
  <c r="E597" i="4"/>
  <c r="I597" i="4"/>
  <c r="F597" i="4"/>
  <c r="J597" i="4"/>
  <c r="G597" i="4"/>
  <c r="D597" i="4"/>
  <c r="H597" i="4"/>
  <c r="E565" i="4"/>
  <c r="I565" i="4"/>
  <c r="F565" i="4"/>
  <c r="J565" i="4"/>
  <c r="G565" i="4"/>
  <c r="D565" i="4"/>
  <c r="H565" i="4"/>
  <c r="F532" i="4"/>
  <c r="J532" i="4"/>
  <c r="G532" i="4"/>
  <c r="E532" i="4"/>
  <c r="I532" i="4"/>
  <c r="D532" i="4"/>
  <c r="H532" i="4"/>
  <c r="F971" i="4"/>
  <c r="J971" i="4"/>
  <c r="G971" i="4"/>
  <c r="E971" i="4"/>
  <c r="I971" i="4"/>
  <c r="D971" i="4"/>
  <c r="H971" i="4"/>
  <c r="F955" i="4"/>
  <c r="J955" i="4"/>
  <c r="G955" i="4"/>
  <c r="E955" i="4"/>
  <c r="I955" i="4"/>
  <c r="D955" i="4"/>
  <c r="H955" i="4"/>
  <c r="F943" i="4"/>
  <c r="J943" i="4"/>
  <c r="G943" i="4"/>
  <c r="E943" i="4"/>
  <c r="I943" i="4"/>
  <c r="D943" i="4"/>
  <c r="H943" i="4"/>
  <c r="F923" i="4"/>
  <c r="J923" i="4"/>
  <c r="G923" i="4"/>
  <c r="E923" i="4"/>
  <c r="I923" i="4"/>
  <c r="D923" i="4"/>
  <c r="H923" i="4"/>
  <c r="D111" i="4"/>
  <c r="H111" i="4"/>
  <c r="K112" i="2"/>
  <c r="F111" i="4"/>
  <c r="J111" i="4"/>
  <c r="M112" i="2"/>
  <c r="G111" i="4"/>
  <c r="E111" i="4"/>
  <c r="I111" i="4"/>
  <c r="L112" i="2"/>
  <c r="F95" i="4"/>
  <c r="J95" i="4"/>
  <c r="M96" i="2"/>
  <c r="G95" i="4"/>
  <c r="E95" i="4"/>
  <c r="I95" i="4"/>
  <c r="L96" i="2"/>
  <c r="D95" i="4"/>
  <c r="H95" i="4"/>
  <c r="K96" i="2"/>
  <c r="F79" i="4"/>
  <c r="J79" i="4"/>
  <c r="M80" i="2"/>
  <c r="G79" i="4"/>
  <c r="E79" i="4"/>
  <c r="I79" i="4"/>
  <c r="L80" i="2"/>
  <c r="D79" i="4"/>
  <c r="H79" i="4"/>
  <c r="K80" i="2"/>
  <c r="F41" i="4"/>
  <c r="J41" i="4"/>
  <c r="M42" i="2"/>
  <c r="E41" i="4"/>
  <c r="I41" i="4"/>
  <c r="L42" i="2"/>
  <c r="G41" i="4"/>
  <c r="D41" i="4"/>
  <c r="H41" i="4"/>
  <c r="K42" i="2"/>
  <c r="E921" i="4"/>
  <c r="I921" i="4"/>
  <c r="D921" i="4"/>
  <c r="H921" i="4"/>
  <c r="G921" i="4"/>
  <c r="F921" i="4"/>
  <c r="J921" i="4"/>
  <c r="E905" i="4"/>
  <c r="I905" i="4"/>
  <c r="D905" i="4"/>
  <c r="H905" i="4"/>
  <c r="G905" i="4"/>
  <c r="F905" i="4"/>
  <c r="J905" i="4"/>
  <c r="E889" i="4"/>
  <c r="I889" i="4"/>
  <c r="D889" i="4"/>
  <c r="H889" i="4"/>
  <c r="G889" i="4"/>
  <c r="F889" i="4"/>
  <c r="J889" i="4"/>
  <c r="E873" i="4"/>
  <c r="I873" i="4"/>
  <c r="D873" i="4"/>
  <c r="H873" i="4"/>
  <c r="G873" i="4"/>
  <c r="F873" i="4"/>
  <c r="J873" i="4"/>
  <c r="E857" i="4"/>
  <c r="I857" i="4"/>
  <c r="D857" i="4"/>
  <c r="H857" i="4"/>
  <c r="G857" i="4"/>
  <c r="F857" i="4"/>
  <c r="J857" i="4"/>
  <c r="E841" i="4"/>
  <c r="I841" i="4"/>
  <c r="D841" i="4"/>
  <c r="H841" i="4"/>
  <c r="G841" i="4"/>
  <c r="F841" i="4"/>
  <c r="J841" i="4"/>
  <c r="E825" i="4"/>
  <c r="I825" i="4"/>
  <c r="D825" i="4"/>
  <c r="H825" i="4"/>
  <c r="G825" i="4"/>
  <c r="F825" i="4"/>
  <c r="J825" i="4"/>
  <c r="E809" i="4"/>
  <c r="I809" i="4"/>
  <c r="D809" i="4"/>
  <c r="H809" i="4"/>
  <c r="G809" i="4"/>
  <c r="F809" i="4"/>
  <c r="J809" i="4"/>
  <c r="E793" i="4"/>
  <c r="I793" i="4"/>
  <c r="D793" i="4"/>
  <c r="H793" i="4"/>
  <c r="G793" i="4"/>
  <c r="F793" i="4"/>
  <c r="J793" i="4"/>
  <c r="E777" i="4"/>
  <c r="I777" i="4"/>
  <c r="D777" i="4"/>
  <c r="H777" i="4"/>
  <c r="G777" i="4"/>
  <c r="F777" i="4"/>
  <c r="J777" i="4"/>
  <c r="E761" i="4"/>
  <c r="I761" i="4"/>
  <c r="D761" i="4"/>
  <c r="H761" i="4"/>
  <c r="G761" i="4"/>
  <c r="F761" i="4"/>
  <c r="J761" i="4"/>
  <c r="E745" i="4"/>
  <c r="I745" i="4"/>
  <c r="D745" i="4"/>
  <c r="H745" i="4"/>
  <c r="G745" i="4"/>
  <c r="F745" i="4"/>
  <c r="J745" i="4"/>
  <c r="E729" i="4"/>
  <c r="I729" i="4"/>
  <c r="D729" i="4"/>
  <c r="H729" i="4"/>
  <c r="G729" i="4"/>
  <c r="F729" i="4"/>
  <c r="J729" i="4"/>
  <c r="G713" i="4"/>
  <c r="E697" i="4"/>
  <c r="I697" i="4"/>
  <c r="D697" i="4"/>
  <c r="H697" i="4"/>
  <c r="G697" i="4"/>
  <c r="F697" i="4"/>
  <c r="J697" i="4"/>
  <c r="E681" i="4"/>
  <c r="I681" i="4"/>
  <c r="G681" i="4"/>
  <c r="E665" i="4"/>
  <c r="I665" i="4"/>
  <c r="D665" i="4"/>
  <c r="H665" i="4"/>
  <c r="G665" i="4"/>
  <c r="F665" i="4"/>
  <c r="J665" i="4"/>
  <c r="E633" i="4"/>
  <c r="I633" i="4"/>
  <c r="D633" i="4"/>
  <c r="H633" i="4"/>
  <c r="G633" i="4"/>
  <c r="F633" i="4"/>
  <c r="J633" i="4"/>
  <c r="E617" i="4"/>
  <c r="I617" i="4"/>
  <c r="E601" i="4"/>
  <c r="I601" i="4"/>
  <c r="D601" i="4"/>
  <c r="H601" i="4"/>
  <c r="G601" i="4"/>
  <c r="F601" i="4"/>
  <c r="J601" i="4"/>
  <c r="E585" i="4"/>
  <c r="I585" i="4"/>
  <c r="D585" i="4"/>
  <c r="H585" i="4"/>
  <c r="G585" i="4"/>
  <c r="F585" i="4"/>
  <c r="J585" i="4"/>
  <c r="E569" i="4"/>
  <c r="I569" i="4"/>
  <c r="G569" i="4"/>
  <c r="F540" i="4"/>
  <c r="J540" i="4"/>
  <c r="E540" i="4"/>
  <c r="I540" i="4"/>
  <c r="D540" i="4"/>
  <c r="H540" i="4"/>
  <c r="G540" i="4"/>
  <c r="F550" i="4"/>
  <c r="J550" i="4"/>
  <c r="G550" i="4"/>
  <c r="E550" i="4"/>
  <c r="I550" i="4"/>
  <c r="D550" i="4"/>
  <c r="H550" i="4"/>
  <c r="F518" i="4"/>
  <c r="J518" i="4"/>
  <c r="D518" i="4"/>
  <c r="H518" i="4"/>
  <c r="F31" i="4"/>
  <c r="J31" i="4"/>
  <c r="M32" i="2"/>
  <c r="E31" i="4"/>
  <c r="I31" i="4"/>
  <c r="L32" i="2"/>
  <c r="G31" i="4"/>
  <c r="D31" i="4"/>
  <c r="H31" i="4"/>
  <c r="K32" i="2"/>
  <c r="D21" i="4"/>
  <c r="H21" i="4"/>
  <c r="K22" i="2"/>
  <c r="E21" i="4"/>
  <c r="I21" i="4"/>
  <c r="L22" i="2"/>
  <c r="F21" i="4"/>
  <c r="J21" i="4"/>
  <c r="M22" i="2"/>
  <c r="G21" i="4"/>
  <c r="E901" i="4"/>
  <c r="I901" i="4"/>
  <c r="F901" i="4"/>
  <c r="J901" i="4"/>
  <c r="G901" i="4"/>
  <c r="D901" i="4"/>
  <c r="H901" i="4"/>
  <c r="E869" i="4"/>
  <c r="I869" i="4"/>
  <c r="G869" i="4"/>
  <c r="E845" i="4"/>
  <c r="I845" i="4"/>
  <c r="F845" i="4"/>
  <c r="J845" i="4"/>
  <c r="G845" i="4"/>
  <c r="D845" i="4"/>
  <c r="H845" i="4"/>
  <c r="E813" i="4"/>
  <c r="I813" i="4"/>
  <c r="F813" i="4"/>
  <c r="J813" i="4"/>
  <c r="G813" i="4"/>
  <c r="D813" i="4"/>
  <c r="H813" i="4"/>
  <c r="E781" i="4"/>
  <c r="I781" i="4"/>
  <c r="F781" i="4"/>
  <c r="J781" i="4"/>
  <c r="G781" i="4"/>
  <c r="D781" i="4"/>
  <c r="H781" i="4"/>
  <c r="E749" i="4"/>
  <c r="I749" i="4"/>
  <c r="F749" i="4"/>
  <c r="J749" i="4"/>
  <c r="G749" i="4"/>
  <c r="D749" i="4"/>
  <c r="H749" i="4"/>
  <c r="E717" i="4"/>
  <c r="I717" i="4"/>
  <c r="F717" i="4"/>
  <c r="J717" i="4"/>
  <c r="G717" i="4"/>
  <c r="D717" i="4"/>
  <c r="H717" i="4"/>
  <c r="E645" i="4"/>
  <c r="I645" i="4"/>
  <c r="F645" i="4"/>
  <c r="J645" i="4"/>
  <c r="G645" i="4"/>
  <c r="D645" i="4"/>
  <c r="H645" i="4"/>
  <c r="E613" i="4"/>
  <c r="I613" i="4"/>
  <c r="F613" i="4"/>
  <c r="J613" i="4"/>
  <c r="G613" i="4"/>
  <c r="D613" i="4"/>
  <c r="H613" i="4"/>
  <c r="E581" i="4"/>
  <c r="I581" i="4"/>
  <c r="F581" i="4"/>
  <c r="J581" i="4"/>
  <c r="G581" i="4"/>
  <c r="D581" i="4"/>
  <c r="H581" i="4"/>
  <c r="G548" i="4"/>
  <c r="F548" i="4"/>
  <c r="J548" i="4"/>
  <c r="E548" i="4"/>
  <c r="I548" i="4"/>
  <c r="D548" i="4"/>
  <c r="H548" i="4"/>
  <c r="F516" i="4"/>
  <c r="J516" i="4"/>
  <c r="G516" i="4"/>
  <c r="E516" i="4"/>
  <c r="I516" i="4"/>
  <c r="D516" i="4"/>
  <c r="H516" i="4"/>
  <c r="E913" i="4"/>
  <c r="I913" i="4"/>
  <c r="D913" i="4"/>
  <c r="H913" i="4"/>
  <c r="G913" i="4"/>
  <c r="F913" i="4"/>
  <c r="J913" i="4"/>
  <c r="E897" i="4"/>
  <c r="I897" i="4"/>
  <c r="D897" i="4"/>
  <c r="H897" i="4"/>
  <c r="G897" i="4"/>
  <c r="F897" i="4"/>
  <c r="J897" i="4"/>
  <c r="E881" i="4"/>
  <c r="I881" i="4"/>
  <c r="D881" i="4"/>
  <c r="H881" i="4"/>
  <c r="G881" i="4"/>
  <c r="F881" i="4"/>
  <c r="J881" i="4"/>
  <c r="E865" i="4"/>
  <c r="I865" i="4"/>
  <c r="D865" i="4"/>
  <c r="H865" i="4"/>
  <c r="G865" i="4"/>
  <c r="F865" i="4"/>
  <c r="J865" i="4"/>
  <c r="E849" i="4"/>
  <c r="I849" i="4"/>
  <c r="D849" i="4"/>
  <c r="H849" i="4"/>
  <c r="G849" i="4"/>
  <c r="F849" i="4"/>
  <c r="J849" i="4"/>
  <c r="E833" i="4"/>
  <c r="I833" i="4"/>
  <c r="D833" i="4"/>
  <c r="H833" i="4"/>
  <c r="G833" i="4"/>
  <c r="F833" i="4"/>
  <c r="J833" i="4"/>
  <c r="E817" i="4"/>
  <c r="I817" i="4"/>
  <c r="D817" i="4"/>
  <c r="H817" i="4"/>
  <c r="G817" i="4"/>
  <c r="F817" i="4"/>
  <c r="J817" i="4"/>
  <c r="E801" i="4"/>
  <c r="I801" i="4"/>
  <c r="D801" i="4"/>
  <c r="H801" i="4"/>
  <c r="G801" i="4"/>
  <c r="F801" i="4"/>
  <c r="J801" i="4"/>
  <c r="E785" i="4"/>
  <c r="I785" i="4"/>
  <c r="D785" i="4"/>
  <c r="H785" i="4"/>
  <c r="G785" i="4"/>
  <c r="F785" i="4"/>
  <c r="J785" i="4"/>
  <c r="E769" i="4"/>
  <c r="I769" i="4"/>
  <c r="D769" i="4"/>
  <c r="H769" i="4"/>
  <c r="G769" i="4"/>
  <c r="F769" i="4"/>
  <c r="J769" i="4"/>
  <c r="E753" i="4"/>
  <c r="I753" i="4"/>
  <c r="G753" i="4"/>
  <c r="E737" i="4"/>
  <c r="I737" i="4"/>
  <c r="D737" i="4"/>
  <c r="H737" i="4"/>
  <c r="G737" i="4"/>
  <c r="F737" i="4"/>
  <c r="J737" i="4"/>
  <c r="E721" i="4"/>
  <c r="I721" i="4"/>
  <c r="D721" i="4"/>
  <c r="H721" i="4"/>
  <c r="G721" i="4"/>
  <c r="F721" i="4"/>
  <c r="J721" i="4"/>
  <c r="E705" i="4"/>
  <c r="I705" i="4"/>
  <c r="D705" i="4"/>
  <c r="H705" i="4"/>
  <c r="G705" i="4"/>
  <c r="F705" i="4"/>
  <c r="J705" i="4"/>
  <c r="E689" i="4"/>
  <c r="I689" i="4"/>
  <c r="D689" i="4"/>
  <c r="H689" i="4"/>
  <c r="G689" i="4"/>
  <c r="F689" i="4"/>
  <c r="J689" i="4"/>
  <c r="E673" i="4"/>
  <c r="I673" i="4"/>
  <c r="D673" i="4"/>
  <c r="H673" i="4"/>
  <c r="G673" i="4"/>
  <c r="F673" i="4"/>
  <c r="J673" i="4"/>
  <c r="E657" i="4"/>
  <c r="I657" i="4"/>
  <c r="D657" i="4"/>
  <c r="H657" i="4"/>
  <c r="G657" i="4"/>
  <c r="F657" i="4"/>
  <c r="J657" i="4"/>
  <c r="E641" i="4"/>
  <c r="I641" i="4"/>
  <c r="D641" i="4"/>
  <c r="H641" i="4"/>
  <c r="G641" i="4"/>
  <c r="F641" i="4"/>
  <c r="J641" i="4"/>
  <c r="E625" i="4"/>
  <c r="I625" i="4"/>
  <c r="D625" i="4"/>
  <c r="H625" i="4"/>
  <c r="G625" i="4"/>
  <c r="F625" i="4"/>
  <c r="J625" i="4"/>
  <c r="E609" i="4"/>
  <c r="I609" i="4"/>
  <c r="D609" i="4"/>
  <c r="H609" i="4"/>
  <c r="G609" i="4"/>
  <c r="F609" i="4"/>
  <c r="J609" i="4"/>
  <c r="E593" i="4"/>
  <c r="I593" i="4"/>
  <c r="D593" i="4"/>
  <c r="H593" i="4"/>
  <c r="G593" i="4"/>
  <c r="F593" i="4"/>
  <c r="J593" i="4"/>
  <c r="E577" i="4"/>
  <c r="I577" i="4"/>
  <c r="D577" i="4"/>
  <c r="H577" i="4"/>
  <c r="G577" i="4"/>
  <c r="F577" i="4"/>
  <c r="J577" i="4"/>
  <c r="E561" i="4"/>
  <c r="I561" i="4"/>
  <c r="D561" i="4"/>
  <c r="H561" i="4"/>
  <c r="G561" i="4"/>
  <c r="F561" i="4"/>
  <c r="J561" i="4"/>
  <c r="F524" i="4"/>
  <c r="J524" i="4"/>
  <c r="E524" i="4"/>
  <c r="I524" i="4"/>
  <c r="D524" i="4"/>
  <c r="H524" i="4"/>
  <c r="G524" i="4"/>
  <c r="G534" i="4"/>
  <c r="F534" i="4"/>
  <c r="J534" i="4"/>
  <c r="E534" i="4"/>
  <c r="I534" i="4"/>
  <c r="D534" i="4"/>
  <c r="H534" i="4"/>
  <c r="F379" i="4"/>
  <c r="J379" i="4"/>
  <c r="G379" i="4"/>
  <c r="D379" i="4"/>
  <c r="H379" i="4"/>
  <c r="E379" i="4"/>
  <c r="I379" i="4"/>
  <c r="F371" i="4"/>
  <c r="J371" i="4"/>
  <c r="G371" i="4"/>
  <c r="D371" i="4"/>
  <c r="H371" i="4"/>
  <c r="E371" i="4"/>
  <c r="I371" i="4"/>
  <c r="F363" i="4"/>
  <c r="J363" i="4"/>
  <c r="G363" i="4"/>
  <c r="D363" i="4"/>
  <c r="H363" i="4"/>
  <c r="E363" i="4"/>
  <c r="I363" i="4"/>
  <c r="F243" i="4"/>
  <c r="J243" i="4"/>
  <c r="G243" i="4"/>
  <c r="D243" i="4"/>
  <c r="H243" i="4"/>
  <c r="E243" i="4"/>
  <c r="I243" i="4"/>
  <c r="F235" i="4"/>
  <c r="J235" i="4"/>
  <c r="G235" i="4"/>
  <c r="D235" i="4"/>
  <c r="H235" i="4"/>
  <c r="E235" i="4"/>
  <c r="I235" i="4"/>
  <c r="D101" i="4"/>
  <c r="H101" i="4"/>
  <c r="K102" i="2"/>
  <c r="E101" i="4"/>
  <c r="I101" i="4"/>
  <c r="L102" i="2"/>
  <c r="F101" i="4"/>
  <c r="J101" i="4"/>
  <c r="M102" i="2"/>
  <c r="G101" i="4"/>
  <c r="D93" i="4"/>
  <c r="H93" i="4"/>
  <c r="K94" i="2"/>
  <c r="E93" i="4"/>
  <c r="I93" i="4"/>
  <c r="L94" i="2"/>
  <c r="F93" i="4"/>
  <c r="J93" i="4"/>
  <c r="M94" i="2"/>
  <c r="G93" i="4"/>
  <c r="D85" i="4"/>
  <c r="H85" i="4"/>
  <c r="K86" i="2"/>
  <c r="E85" i="4"/>
  <c r="I85" i="4"/>
  <c r="L86" i="2"/>
  <c r="F85" i="4"/>
  <c r="J85" i="4"/>
  <c r="M86" i="2"/>
  <c r="G85" i="4"/>
  <c r="G77" i="4"/>
  <c r="E77" i="4"/>
  <c r="I77" i="4"/>
  <c r="L78" i="2"/>
  <c r="F77" i="4"/>
  <c r="J77" i="4"/>
  <c r="M78" i="2"/>
  <c r="D77" i="4"/>
  <c r="H77" i="4"/>
  <c r="K78" i="2"/>
  <c r="E67" i="4"/>
  <c r="I67" i="4"/>
  <c r="L68" i="2"/>
  <c r="G67" i="4"/>
  <c r="F67" i="4"/>
  <c r="J67" i="4"/>
  <c r="M68" i="2"/>
  <c r="D67" i="4"/>
  <c r="H67" i="4"/>
  <c r="K68" i="2"/>
  <c r="F365" i="4"/>
  <c r="J365" i="4"/>
  <c r="G365" i="4"/>
  <c r="E365" i="4"/>
  <c r="I365" i="4"/>
  <c r="D365" i="4"/>
  <c r="H365" i="4"/>
  <c r="F23" i="4"/>
  <c r="J23" i="4"/>
  <c r="M24" i="2"/>
  <c r="E23" i="4"/>
  <c r="I23" i="4"/>
  <c r="L24" i="2"/>
  <c r="G23" i="4"/>
  <c r="D23" i="4"/>
  <c r="H23" i="4"/>
  <c r="K24" i="2"/>
  <c r="F373" i="4"/>
  <c r="J373" i="4"/>
  <c r="G373" i="4"/>
  <c r="D373" i="4"/>
  <c r="H373" i="4"/>
  <c r="E373" i="4"/>
  <c r="I373" i="4"/>
  <c r="F27" i="4"/>
  <c r="J27" i="4"/>
  <c r="M28" i="2"/>
  <c r="E27" i="4"/>
  <c r="I27" i="4"/>
  <c r="L28" i="2"/>
  <c r="G27" i="4"/>
  <c r="D27" i="4"/>
  <c r="H27" i="4"/>
  <c r="K28" i="2"/>
  <c r="D25" i="4"/>
  <c r="H25" i="4"/>
  <c r="K26" i="2"/>
  <c r="E25" i="4"/>
  <c r="I25" i="4"/>
  <c r="L26" i="2"/>
  <c r="F25" i="4"/>
  <c r="J25" i="4"/>
  <c r="M26" i="2"/>
  <c r="G25" i="4"/>
  <c r="D382" i="4"/>
  <c r="H382" i="4"/>
  <c r="F157" i="4"/>
  <c r="J157" i="4"/>
  <c r="M158" i="2"/>
  <c r="E157" i="4"/>
  <c r="I157" i="4"/>
  <c r="L158" i="2"/>
  <c r="G157" i="4"/>
  <c r="D157" i="4"/>
  <c r="H157" i="4"/>
  <c r="K158" i="2"/>
  <c r="D422" i="4"/>
  <c r="H422" i="4"/>
  <c r="E422" i="4"/>
  <c r="I422" i="4"/>
  <c r="F422" i="4"/>
  <c r="J422" i="4"/>
  <c r="G422" i="4"/>
  <c r="F337" i="4"/>
  <c r="J337" i="4"/>
  <c r="E337" i="4"/>
  <c r="I337" i="4"/>
  <c r="G337" i="4"/>
  <c r="D337" i="4"/>
  <c r="H337" i="4"/>
  <c r="F305" i="4"/>
  <c r="J305" i="4"/>
  <c r="E305" i="4"/>
  <c r="I305" i="4"/>
  <c r="G305" i="4"/>
  <c r="D305" i="4"/>
  <c r="H305" i="4"/>
  <c r="F273" i="4"/>
  <c r="J273" i="4"/>
  <c r="E273" i="4"/>
  <c r="I273" i="4"/>
  <c r="G273" i="4"/>
  <c r="D273" i="4"/>
  <c r="H273" i="4"/>
  <c r="F54" i="4"/>
  <c r="J54" i="4"/>
  <c r="M55" i="2"/>
  <c r="E54" i="4"/>
  <c r="I54" i="4"/>
  <c r="L55" i="2"/>
  <c r="G54" i="4"/>
  <c r="D54" i="4"/>
  <c r="H54" i="4"/>
  <c r="K55" i="2"/>
  <c r="D33" i="4"/>
  <c r="H33" i="4"/>
  <c r="K34" i="2"/>
  <c r="E33" i="4"/>
  <c r="I33" i="4"/>
  <c r="L34" i="2"/>
  <c r="F33" i="4"/>
  <c r="J33" i="4"/>
  <c r="M34" i="2"/>
  <c r="G33" i="4"/>
  <c r="G82" i="4"/>
  <c r="D82" i="4"/>
  <c r="H82" i="4"/>
  <c r="K83" i="2"/>
  <c r="F82" i="4"/>
  <c r="J82" i="4"/>
  <c r="M83" i="2"/>
  <c r="E82" i="4"/>
  <c r="I82" i="4"/>
  <c r="L83" i="2"/>
  <c r="G47" i="4"/>
  <c r="F47" i="4"/>
  <c r="J47" i="4"/>
  <c r="M48" i="2"/>
  <c r="D47" i="4"/>
  <c r="H47" i="4"/>
  <c r="K48" i="2"/>
  <c r="E47" i="4"/>
  <c r="I47" i="4"/>
  <c r="L48" i="2"/>
  <c r="G36" i="4"/>
  <c r="D36" i="4"/>
  <c r="H36" i="4"/>
  <c r="K37" i="2"/>
  <c r="F36" i="4"/>
  <c r="J36" i="4"/>
  <c r="M37" i="2"/>
  <c r="E36" i="4"/>
  <c r="I36" i="4"/>
  <c r="L37" i="2"/>
  <c r="D124" i="4"/>
  <c r="H124" i="4"/>
  <c r="K125" i="2"/>
  <c r="G124" i="4"/>
  <c r="F124" i="4"/>
  <c r="J124" i="4"/>
  <c r="M125" i="2"/>
  <c r="E124" i="4"/>
  <c r="I124" i="4"/>
  <c r="L125" i="2"/>
  <c r="G78" i="4"/>
  <c r="D78" i="4"/>
  <c r="H78" i="4"/>
  <c r="K79" i="2"/>
  <c r="F78" i="4"/>
  <c r="J78" i="4"/>
  <c r="M79" i="2"/>
  <c r="E78" i="4"/>
  <c r="I78" i="4"/>
  <c r="L79" i="2"/>
  <c r="F387" i="4"/>
  <c r="J387" i="4"/>
  <c r="E387" i="4"/>
  <c r="I387" i="4"/>
  <c r="G387" i="4"/>
  <c r="D387" i="4"/>
  <c r="H387" i="4"/>
  <c r="F507" i="4"/>
  <c r="J507" i="4"/>
  <c r="E507" i="4"/>
  <c r="I507" i="4"/>
  <c r="G507" i="4"/>
  <c r="D507" i="4"/>
  <c r="H507" i="4"/>
  <c r="G55" i="4"/>
  <c r="F55" i="4"/>
  <c r="J55" i="4"/>
  <c r="M56" i="2"/>
  <c r="D55" i="4"/>
  <c r="H55" i="4"/>
  <c r="K56" i="2"/>
  <c r="E55" i="4"/>
  <c r="I55" i="4"/>
  <c r="L56" i="2"/>
  <c r="F156" i="4"/>
  <c r="J156" i="4"/>
  <c r="M157" i="2"/>
  <c r="G156" i="4"/>
  <c r="D156" i="4"/>
  <c r="H156" i="4"/>
  <c r="K157" i="2"/>
  <c r="E156" i="4"/>
  <c r="I156" i="4"/>
  <c r="L157" i="2"/>
  <c r="G132" i="4"/>
  <c r="D132" i="4"/>
  <c r="H132" i="4"/>
  <c r="K133" i="2"/>
  <c r="F132" i="4"/>
  <c r="J132" i="4"/>
  <c r="M133" i="2"/>
  <c r="E132" i="4"/>
  <c r="I132" i="4"/>
  <c r="L133" i="2"/>
  <c r="G116" i="4"/>
  <c r="F116" i="4"/>
  <c r="J116" i="4"/>
  <c r="M117" i="2"/>
  <c r="D116" i="4"/>
  <c r="H116" i="4"/>
  <c r="K117" i="2"/>
  <c r="E116" i="4"/>
  <c r="I116" i="4"/>
  <c r="L117" i="2"/>
  <c r="D12" i="4"/>
  <c r="H12" i="4"/>
  <c r="K13" i="2"/>
  <c r="F12" i="4"/>
  <c r="J12" i="4"/>
  <c r="M13" i="2"/>
  <c r="G12" i="4"/>
  <c r="E12" i="4"/>
  <c r="I12" i="4"/>
  <c r="L13" i="2"/>
  <c r="D304" i="4"/>
  <c r="H304" i="4"/>
  <c r="AJ439" i="4"/>
  <c r="AK439" i="4"/>
  <c r="AQ439" i="4"/>
  <c r="AW439" i="4"/>
  <c r="AH439" i="4"/>
  <c r="AH407" i="4"/>
  <c r="AJ407" i="4"/>
  <c r="AK407" i="4"/>
  <c r="AG910" i="4"/>
  <c r="AM910" i="4"/>
  <c r="AS910" i="4"/>
  <c r="AK910" i="4"/>
  <c r="AQ910" i="4"/>
  <c r="AW910" i="4"/>
  <c r="AJ910" i="4"/>
  <c r="AP910" i="4"/>
  <c r="AV910" i="4"/>
  <c r="AI910" i="4"/>
  <c r="AO910" i="4"/>
  <c r="AU910" i="4"/>
  <c r="AF910" i="4"/>
  <c r="AL910" i="4"/>
  <c r="AR910" i="4"/>
  <c r="AH910" i="4"/>
  <c r="AG906" i="4"/>
  <c r="AM906" i="4"/>
  <c r="AS906" i="4"/>
  <c r="AK906" i="4"/>
  <c r="AJ906" i="4"/>
  <c r="AP906" i="4"/>
  <c r="AV906" i="4"/>
  <c r="AI906" i="4"/>
  <c r="AO906" i="4"/>
  <c r="AU906" i="4"/>
  <c r="AF906" i="4"/>
  <c r="AL906" i="4"/>
  <c r="AR906" i="4"/>
  <c r="AH906" i="4"/>
  <c r="AN906" i="4"/>
  <c r="AT906" i="4"/>
  <c r="AG902" i="4"/>
  <c r="AM902" i="4"/>
  <c r="AS902" i="4"/>
  <c r="AK902" i="4"/>
  <c r="AJ902" i="4"/>
  <c r="AP902" i="4"/>
  <c r="AV902" i="4"/>
  <c r="AI902" i="4"/>
  <c r="AO902" i="4"/>
  <c r="AU902" i="4"/>
  <c r="AF902" i="4"/>
  <c r="AL902" i="4"/>
  <c r="AR902" i="4"/>
  <c r="AH902" i="4"/>
  <c r="AG898" i="4"/>
  <c r="AM898" i="4"/>
  <c r="AS898" i="4"/>
  <c r="AK898" i="4"/>
  <c r="AJ898" i="4"/>
  <c r="AP898" i="4"/>
  <c r="AV898" i="4"/>
  <c r="AI898" i="4"/>
  <c r="AO898" i="4"/>
  <c r="AU898" i="4"/>
  <c r="AF898" i="4"/>
  <c r="AL898" i="4"/>
  <c r="AR898" i="4"/>
  <c r="AH898" i="4"/>
  <c r="AG894" i="4"/>
  <c r="AM894" i="4"/>
  <c r="AS894" i="4"/>
  <c r="AK894" i="4"/>
  <c r="AQ894" i="4"/>
  <c r="AW894" i="4"/>
  <c r="AJ894" i="4"/>
  <c r="AP894" i="4"/>
  <c r="AV894" i="4"/>
  <c r="AI894" i="4"/>
  <c r="AO894" i="4"/>
  <c r="AU894" i="4"/>
  <c r="AF894" i="4"/>
  <c r="AL894" i="4"/>
  <c r="AR894" i="4"/>
  <c r="AH894" i="4"/>
  <c r="AG890" i="4"/>
  <c r="AM890" i="4"/>
  <c r="AS890" i="4"/>
  <c r="AK890" i="4"/>
  <c r="AJ890" i="4"/>
  <c r="AP890" i="4"/>
  <c r="AV890" i="4"/>
  <c r="AI890" i="4"/>
  <c r="AO890" i="4"/>
  <c r="AU890" i="4"/>
  <c r="AF890" i="4"/>
  <c r="AL890" i="4"/>
  <c r="AR890" i="4"/>
  <c r="AH890" i="4"/>
  <c r="AN890" i="4"/>
  <c r="AT890" i="4"/>
  <c r="AG886" i="4"/>
  <c r="AM886" i="4"/>
  <c r="AS886" i="4"/>
  <c r="AK886" i="4"/>
  <c r="AQ886" i="4"/>
  <c r="AW886" i="4"/>
  <c r="AJ886" i="4"/>
  <c r="AP886" i="4"/>
  <c r="AV886" i="4"/>
  <c r="AI886" i="4"/>
  <c r="AO886" i="4"/>
  <c r="AU886" i="4"/>
  <c r="AF886" i="4"/>
  <c r="AL886" i="4"/>
  <c r="AR886" i="4"/>
  <c r="AH886" i="4"/>
  <c r="AG882" i="4"/>
  <c r="AM882" i="4"/>
  <c r="AS882" i="4"/>
  <c r="AK882" i="4"/>
  <c r="AJ882" i="4"/>
  <c r="AP882" i="4"/>
  <c r="AV882" i="4"/>
  <c r="AI882" i="4"/>
  <c r="AF882" i="4"/>
  <c r="AL882" i="4"/>
  <c r="AR882" i="4"/>
  <c r="AH882" i="4"/>
  <c r="AG878" i="4"/>
  <c r="AM878" i="4"/>
  <c r="AS878" i="4"/>
  <c r="AK878" i="4"/>
  <c r="AQ878" i="4"/>
  <c r="AW878" i="4"/>
  <c r="AJ878" i="4"/>
  <c r="AP878" i="4"/>
  <c r="AV878" i="4"/>
  <c r="AI878" i="4"/>
  <c r="AO878" i="4"/>
  <c r="AU878" i="4"/>
  <c r="AF878" i="4"/>
  <c r="AL878" i="4"/>
  <c r="AR878" i="4"/>
  <c r="AH878" i="4"/>
  <c r="AG874" i="4"/>
  <c r="AM874" i="4"/>
  <c r="AS874" i="4"/>
  <c r="AK874" i="4"/>
  <c r="AJ874" i="4"/>
  <c r="AP874" i="4"/>
  <c r="AV874" i="4"/>
  <c r="AI874" i="4"/>
  <c r="AO874" i="4"/>
  <c r="AU874" i="4"/>
  <c r="AF874" i="4"/>
  <c r="AL874" i="4"/>
  <c r="AR874" i="4"/>
  <c r="AH874" i="4"/>
  <c r="AN874" i="4"/>
  <c r="AT874" i="4"/>
  <c r="AG870" i="4"/>
  <c r="AM870" i="4"/>
  <c r="AS870" i="4"/>
  <c r="AK870" i="4"/>
  <c r="AJ870" i="4"/>
  <c r="AP870" i="4"/>
  <c r="AV870" i="4"/>
  <c r="AI870" i="4"/>
  <c r="AF870" i="4"/>
  <c r="AL870" i="4"/>
  <c r="AR870" i="4"/>
  <c r="AH870" i="4"/>
  <c r="AG866" i="4"/>
  <c r="AM866" i="4"/>
  <c r="AS866" i="4"/>
  <c r="AK866" i="4"/>
  <c r="AQ866" i="4"/>
  <c r="AW866" i="4"/>
  <c r="AJ866" i="4"/>
  <c r="AP866" i="4"/>
  <c r="AV866" i="4"/>
  <c r="AI866" i="4"/>
  <c r="AO866" i="4"/>
  <c r="AU866" i="4"/>
  <c r="AF866" i="4"/>
  <c r="AL866" i="4"/>
  <c r="AR866" i="4"/>
  <c r="AH866" i="4"/>
  <c r="AG862" i="4"/>
  <c r="AM862" i="4"/>
  <c r="AS862" i="4"/>
  <c r="AK862" i="4"/>
  <c r="AQ862" i="4"/>
  <c r="AW862" i="4"/>
  <c r="AJ862" i="4"/>
  <c r="AP862" i="4"/>
  <c r="AV862" i="4"/>
  <c r="AI862" i="4"/>
  <c r="AO862" i="4"/>
  <c r="AU862" i="4"/>
  <c r="AF862" i="4"/>
  <c r="AL862" i="4"/>
  <c r="AR862" i="4"/>
  <c r="AH862" i="4"/>
  <c r="AG858" i="4"/>
  <c r="AM858" i="4"/>
  <c r="AS858" i="4"/>
  <c r="AK858" i="4"/>
  <c r="AJ858" i="4"/>
  <c r="AP858" i="4"/>
  <c r="AV858" i="4"/>
  <c r="AI858" i="4"/>
  <c r="AF858" i="4"/>
  <c r="AL858" i="4"/>
  <c r="AR858" i="4"/>
  <c r="AH858" i="4"/>
  <c r="AN858" i="4"/>
  <c r="AT858" i="4"/>
  <c r="AG854" i="4"/>
  <c r="AM854" i="4"/>
  <c r="AS854" i="4"/>
  <c r="AK854" i="4"/>
  <c r="AJ854" i="4"/>
  <c r="AP854" i="4"/>
  <c r="AV854" i="4"/>
  <c r="AI854" i="4"/>
  <c r="AF854" i="4"/>
  <c r="AL854" i="4"/>
  <c r="AR854" i="4"/>
  <c r="AH854" i="4"/>
  <c r="AN854" i="4"/>
  <c r="AT854" i="4"/>
  <c r="AG850" i="4"/>
  <c r="AM850" i="4"/>
  <c r="AS850" i="4"/>
  <c r="AK850" i="4"/>
  <c r="AQ850" i="4"/>
  <c r="AW850" i="4"/>
  <c r="AJ850" i="4"/>
  <c r="AP850" i="4"/>
  <c r="AV850" i="4"/>
  <c r="AI850" i="4"/>
  <c r="AO850" i="4"/>
  <c r="AU850" i="4"/>
  <c r="AF850" i="4"/>
  <c r="AL850" i="4"/>
  <c r="AR850" i="4"/>
  <c r="AH850" i="4"/>
  <c r="AG846" i="4"/>
  <c r="AM846" i="4"/>
  <c r="AS846" i="4"/>
  <c r="AK846" i="4"/>
  <c r="AJ846" i="4"/>
  <c r="AP846" i="4"/>
  <c r="AV846" i="4"/>
  <c r="AI846" i="4"/>
  <c r="AO846" i="4"/>
  <c r="AU846" i="4"/>
  <c r="AF846" i="4"/>
  <c r="AL846" i="4"/>
  <c r="AR846" i="4"/>
  <c r="AH846" i="4"/>
  <c r="AG842" i="4"/>
  <c r="AM842" i="4"/>
  <c r="AS842" i="4"/>
  <c r="AK842" i="4"/>
  <c r="AJ842" i="4"/>
  <c r="AP842" i="4"/>
  <c r="AV842" i="4"/>
  <c r="AI842" i="4"/>
  <c r="AO842" i="4"/>
  <c r="AU842" i="4"/>
  <c r="AF842" i="4"/>
  <c r="AL842" i="4"/>
  <c r="AR842" i="4"/>
  <c r="AH842" i="4"/>
  <c r="AG838" i="4"/>
  <c r="AM838" i="4"/>
  <c r="AS838" i="4"/>
  <c r="AK838" i="4"/>
  <c r="AJ838" i="4"/>
  <c r="AP838" i="4"/>
  <c r="AV838" i="4"/>
  <c r="AI838" i="4"/>
  <c r="AF838" i="4"/>
  <c r="AL838" i="4"/>
  <c r="AR838" i="4"/>
  <c r="AH838" i="4"/>
  <c r="AN838" i="4"/>
  <c r="AT838" i="4"/>
  <c r="AG834" i="4"/>
  <c r="AM834" i="4"/>
  <c r="AS834" i="4"/>
  <c r="AK834" i="4"/>
  <c r="AQ834" i="4"/>
  <c r="AW834" i="4"/>
  <c r="AJ834" i="4"/>
  <c r="AP834" i="4"/>
  <c r="AV834" i="4"/>
  <c r="AI834" i="4"/>
  <c r="AF834" i="4"/>
  <c r="AL834" i="4"/>
  <c r="AR834" i="4"/>
  <c r="AH834" i="4"/>
  <c r="AG830" i="4"/>
  <c r="AM830" i="4"/>
  <c r="AS830" i="4"/>
  <c r="AK830" i="4"/>
  <c r="AJ830" i="4"/>
  <c r="AP830" i="4"/>
  <c r="AV830" i="4"/>
  <c r="AI830" i="4"/>
  <c r="AF830" i="4"/>
  <c r="AL830" i="4"/>
  <c r="AR830" i="4"/>
  <c r="AH830" i="4"/>
  <c r="AG826" i="4"/>
  <c r="AM826" i="4"/>
  <c r="AS826" i="4"/>
  <c r="AK826" i="4"/>
  <c r="AJ826" i="4"/>
  <c r="AP826" i="4"/>
  <c r="AV826" i="4"/>
  <c r="AI826" i="4"/>
  <c r="AO826" i="4"/>
  <c r="AU826" i="4"/>
  <c r="AF826" i="4"/>
  <c r="AL826" i="4"/>
  <c r="AR826" i="4"/>
  <c r="AH826" i="4"/>
  <c r="AG822" i="4"/>
  <c r="AM822" i="4"/>
  <c r="AS822" i="4"/>
  <c r="AK822" i="4"/>
  <c r="AJ822" i="4"/>
  <c r="AP822" i="4"/>
  <c r="AV822" i="4"/>
  <c r="AI822" i="4"/>
  <c r="AF822" i="4"/>
  <c r="AL822" i="4"/>
  <c r="AR822" i="4"/>
  <c r="AH822" i="4"/>
  <c r="AN822" i="4"/>
  <c r="AT822" i="4"/>
  <c r="AG818" i="4"/>
  <c r="AM818" i="4"/>
  <c r="AS818" i="4"/>
  <c r="AK818" i="4"/>
  <c r="AQ818" i="4"/>
  <c r="AW818" i="4"/>
  <c r="AJ818" i="4"/>
  <c r="AP818" i="4"/>
  <c r="AV818" i="4"/>
  <c r="AI818" i="4"/>
  <c r="AF818" i="4"/>
  <c r="AL818" i="4"/>
  <c r="AR818" i="4"/>
  <c r="AH818" i="4"/>
  <c r="AG814" i="4"/>
  <c r="AM814" i="4"/>
  <c r="AS814" i="4"/>
  <c r="AK814" i="4"/>
  <c r="AJ814" i="4"/>
  <c r="AP814" i="4"/>
  <c r="AV814" i="4"/>
  <c r="AI814" i="4"/>
  <c r="AF814" i="4"/>
  <c r="AL814" i="4"/>
  <c r="AR814" i="4"/>
  <c r="AH814" i="4"/>
  <c r="AG810" i="4"/>
  <c r="AM810" i="4"/>
  <c r="AS810" i="4"/>
  <c r="AK810" i="4"/>
  <c r="AJ810" i="4"/>
  <c r="AP810" i="4"/>
  <c r="AV810" i="4"/>
  <c r="AI810" i="4"/>
  <c r="AO810" i="4"/>
  <c r="AU810" i="4"/>
  <c r="AF810" i="4"/>
  <c r="AL810" i="4"/>
  <c r="AR810" i="4"/>
  <c r="AH810" i="4"/>
  <c r="AG806" i="4"/>
  <c r="AM806" i="4"/>
  <c r="AS806" i="4"/>
  <c r="AK806" i="4"/>
  <c r="AJ806" i="4"/>
  <c r="AP806" i="4"/>
  <c r="AV806" i="4"/>
  <c r="AI806" i="4"/>
  <c r="AF806" i="4"/>
  <c r="AL806" i="4"/>
  <c r="AR806" i="4"/>
  <c r="AH806" i="4"/>
  <c r="AN806" i="4"/>
  <c r="AT806" i="4"/>
  <c r="AG802" i="4"/>
  <c r="AM802" i="4"/>
  <c r="AS802" i="4"/>
  <c r="AK802" i="4"/>
  <c r="AQ802" i="4"/>
  <c r="AW802" i="4"/>
  <c r="AJ802" i="4"/>
  <c r="AP802" i="4"/>
  <c r="AV802" i="4"/>
  <c r="AI802" i="4"/>
  <c r="AF802" i="4"/>
  <c r="AL802" i="4"/>
  <c r="AR802" i="4"/>
  <c r="AH802" i="4"/>
  <c r="AG798" i="4"/>
  <c r="AM798" i="4"/>
  <c r="AS798" i="4"/>
  <c r="AK798" i="4"/>
  <c r="AJ798" i="4"/>
  <c r="AP798" i="4"/>
  <c r="AV798" i="4"/>
  <c r="AI798" i="4"/>
  <c r="AF798" i="4"/>
  <c r="AL798" i="4"/>
  <c r="AR798" i="4"/>
  <c r="AH798" i="4"/>
  <c r="AG794" i="4"/>
  <c r="AM794" i="4"/>
  <c r="AS794" i="4"/>
  <c r="AK794" i="4"/>
  <c r="AJ794" i="4"/>
  <c r="AP794" i="4"/>
  <c r="AV794" i="4"/>
  <c r="AI794" i="4"/>
  <c r="AO794" i="4"/>
  <c r="AU794" i="4"/>
  <c r="AF794" i="4"/>
  <c r="AL794" i="4"/>
  <c r="AR794" i="4"/>
  <c r="AH794" i="4"/>
  <c r="AG790" i="4"/>
  <c r="AM790" i="4"/>
  <c r="AS790" i="4"/>
  <c r="AK790" i="4"/>
  <c r="AJ790" i="4"/>
  <c r="AP790" i="4"/>
  <c r="AV790" i="4"/>
  <c r="AI790" i="4"/>
  <c r="AF790" i="4"/>
  <c r="AL790" i="4"/>
  <c r="AR790" i="4"/>
  <c r="AH790" i="4"/>
  <c r="AN790" i="4"/>
  <c r="AT790" i="4"/>
  <c r="AG786" i="4"/>
  <c r="AM786" i="4"/>
  <c r="AS786" i="4"/>
  <c r="AK786" i="4"/>
  <c r="AQ786" i="4"/>
  <c r="AW786" i="4"/>
  <c r="AJ786" i="4"/>
  <c r="AP786" i="4"/>
  <c r="AV786" i="4"/>
  <c r="AI786" i="4"/>
  <c r="AF786" i="4"/>
  <c r="AL786" i="4"/>
  <c r="AR786" i="4"/>
  <c r="AH786" i="4"/>
  <c r="AG782" i="4"/>
  <c r="AM782" i="4"/>
  <c r="AS782" i="4"/>
  <c r="AK782" i="4"/>
  <c r="AJ782" i="4"/>
  <c r="AP782" i="4"/>
  <c r="AV782" i="4"/>
  <c r="AI782" i="4"/>
  <c r="AF782" i="4"/>
  <c r="AL782" i="4"/>
  <c r="AR782" i="4"/>
  <c r="AH782" i="4"/>
  <c r="AG778" i="4"/>
  <c r="AM778" i="4"/>
  <c r="AS778" i="4"/>
  <c r="AK778" i="4"/>
  <c r="AJ778" i="4"/>
  <c r="AP778" i="4"/>
  <c r="AV778" i="4"/>
  <c r="AI778" i="4"/>
  <c r="AO778" i="4"/>
  <c r="AU778" i="4"/>
  <c r="AF778" i="4"/>
  <c r="AL778" i="4"/>
  <c r="AR778" i="4"/>
  <c r="AH778" i="4"/>
  <c r="AG774" i="4"/>
  <c r="AM774" i="4"/>
  <c r="AS774" i="4"/>
  <c r="AK774" i="4"/>
  <c r="AJ774" i="4"/>
  <c r="AP774" i="4"/>
  <c r="AV774" i="4"/>
  <c r="AI774" i="4"/>
  <c r="AF774" i="4"/>
  <c r="AL774" i="4"/>
  <c r="AR774" i="4"/>
  <c r="AH774" i="4"/>
  <c r="AN774" i="4"/>
  <c r="AT774" i="4"/>
  <c r="AG770" i="4"/>
  <c r="AM770" i="4"/>
  <c r="AS770" i="4"/>
  <c r="AK770" i="4"/>
  <c r="AQ770" i="4"/>
  <c r="AW770" i="4"/>
  <c r="AJ770" i="4"/>
  <c r="AP770" i="4"/>
  <c r="AV770" i="4"/>
  <c r="AI770" i="4"/>
  <c r="AF770" i="4"/>
  <c r="AL770" i="4"/>
  <c r="AR770" i="4"/>
  <c r="AH770" i="4"/>
  <c r="AG766" i="4"/>
  <c r="AM766" i="4"/>
  <c r="AS766" i="4"/>
  <c r="AK766" i="4"/>
  <c r="AJ766" i="4"/>
  <c r="AP766" i="4"/>
  <c r="AV766" i="4"/>
  <c r="AI766" i="4"/>
  <c r="AF766" i="4"/>
  <c r="AL766" i="4"/>
  <c r="AR766" i="4"/>
  <c r="AH766" i="4"/>
  <c r="AG762" i="4"/>
  <c r="AM762" i="4"/>
  <c r="AS762" i="4"/>
  <c r="AK762" i="4"/>
  <c r="AJ762" i="4"/>
  <c r="AP762" i="4"/>
  <c r="AV762" i="4"/>
  <c r="AI762" i="4"/>
  <c r="AF762" i="4"/>
  <c r="AL762" i="4"/>
  <c r="AR762" i="4"/>
  <c r="AH762" i="4"/>
  <c r="AG758" i="4"/>
  <c r="AM758" i="4"/>
  <c r="AS758" i="4"/>
  <c r="AK758" i="4"/>
  <c r="AQ758" i="4"/>
  <c r="AW758" i="4"/>
  <c r="AJ758" i="4"/>
  <c r="AP758" i="4"/>
  <c r="AV758" i="4"/>
  <c r="AI758" i="4"/>
  <c r="AF758" i="4"/>
  <c r="AL758" i="4"/>
  <c r="AR758" i="4"/>
  <c r="AH758" i="4"/>
  <c r="AG754" i="4"/>
  <c r="AM754" i="4"/>
  <c r="AS754" i="4"/>
  <c r="AK754" i="4"/>
  <c r="AJ754" i="4"/>
  <c r="AP754" i="4"/>
  <c r="AV754" i="4"/>
  <c r="AI754" i="4"/>
  <c r="AF754" i="4"/>
  <c r="AL754" i="4"/>
  <c r="AR754" i="4"/>
  <c r="AH754" i="4"/>
  <c r="AN754" i="4"/>
  <c r="AT754" i="4"/>
  <c r="AG750" i="4"/>
  <c r="AM750" i="4"/>
  <c r="AS750" i="4"/>
  <c r="AK750" i="4"/>
  <c r="AQ750" i="4"/>
  <c r="AW750" i="4"/>
  <c r="AJ750" i="4"/>
  <c r="AP750" i="4"/>
  <c r="AV750" i="4"/>
  <c r="AI750" i="4"/>
  <c r="AF750" i="4"/>
  <c r="AL750" i="4"/>
  <c r="AR750" i="4"/>
  <c r="AH750" i="4"/>
  <c r="AG746" i="4"/>
  <c r="AM746" i="4"/>
  <c r="AS746" i="4"/>
  <c r="AK746" i="4"/>
  <c r="AJ746" i="4"/>
  <c r="AP746" i="4"/>
  <c r="AV746" i="4"/>
  <c r="AI746" i="4"/>
  <c r="AF746" i="4"/>
  <c r="AL746" i="4"/>
  <c r="AR746" i="4"/>
  <c r="AH746" i="4"/>
  <c r="AG742" i="4"/>
  <c r="AM742" i="4"/>
  <c r="AS742" i="4"/>
  <c r="AK742" i="4"/>
  <c r="AJ742" i="4"/>
  <c r="AP742" i="4"/>
  <c r="AV742" i="4"/>
  <c r="AI742" i="4"/>
  <c r="AO742" i="4"/>
  <c r="AU742" i="4"/>
  <c r="AF742" i="4"/>
  <c r="AL742" i="4"/>
  <c r="AR742" i="4"/>
  <c r="AH742" i="4"/>
  <c r="AG738" i="4"/>
  <c r="AM738" i="4"/>
  <c r="AS738" i="4"/>
  <c r="AK738" i="4"/>
  <c r="AJ738" i="4"/>
  <c r="AP738" i="4"/>
  <c r="AV738" i="4"/>
  <c r="AI738" i="4"/>
  <c r="AF738" i="4"/>
  <c r="AL738" i="4"/>
  <c r="AR738" i="4"/>
  <c r="AH738" i="4"/>
  <c r="AN738" i="4"/>
  <c r="AT738" i="4"/>
  <c r="AG734" i="4"/>
  <c r="AM734" i="4"/>
  <c r="AS734" i="4"/>
  <c r="AK734" i="4"/>
  <c r="AJ734" i="4"/>
  <c r="AP734" i="4"/>
  <c r="AV734" i="4"/>
  <c r="AI734" i="4"/>
  <c r="AO734" i="4"/>
  <c r="AU734" i="4"/>
  <c r="AF734" i="4"/>
  <c r="AL734" i="4"/>
  <c r="AR734" i="4"/>
  <c r="AH734" i="4"/>
  <c r="AG730" i="4"/>
  <c r="AM730" i="4"/>
  <c r="AS730" i="4"/>
  <c r="AK730" i="4"/>
  <c r="AJ730" i="4"/>
  <c r="AP730" i="4"/>
  <c r="AV730" i="4"/>
  <c r="AI730" i="4"/>
  <c r="AF730" i="4"/>
  <c r="AL730" i="4"/>
  <c r="AR730" i="4"/>
  <c r="AH730" i="4"/>
  <c r="AG726" i="4"/>
  <c r="AM726" i="4"/>
  <c r="AS726" i="4"/>
  <c r="AK726" i="4"/>
  <c r="AQ726" i="4"/>
  <c r="AW726" i="4"/>
  <c r="AJ726" i="4"/>
  <c r="AP726" i="4"/>
  <c r="AV726" i="4"/>
  <c r="AI726" i="4"/>
  <c r="AF726" i="4"/>
  <c r="AL726" i="4"/>
  <c r="AR726" i="4"/>
  <c r="AH726" i="4"/>
  <c r="AG722" i="4"/>
  <c r="AM722" i="4"/>
  <c r="AS722" i="4"/>
  <c r="AK722" i="4"/>
  <c r="AJ722" i="4"/>
  <c r="AP722" i="4"/>
  <c r="AV722" i="4"/>
  <c r="AI722" i="4"/>
  <c r="AF722" i="4"/>
  <c r="AL722" i="4"/>
  <c r="AR722" i="4"/>
  <c r="AH722" i="4"/>
  <c r="AN722" i="4"/>
  <c r="AT722" i="4"/>
  <c r="AG718" i="4"/>
  <c r="AM718" i="4"/>
  <c r="AS718" i="4"/>
  <c r="AK718" i="4"/>
  <c r="AJ718" i="4"/>
  <c r="AP718" i="4"/>
  <c r="AV718" i="4"/>
  <c r="AI718" i="4"/>
  <c r="AO718" i="4"/>
  <c r="AU718" i="4"/>
  <c r="AF718" i="4"/>
  <c r="AL718" i="4"/>
  <c r="AR718" i="4"/>
  <c r="AH718" i="4"/>
  <c r="AN718" i="4"/>
  <c r="AT718" i="4"/>
  <c r="AG714" i="4"/>
  <c r="AM714" i="4"/>
  <c r="AS714" i="4"/>
  <c r="AK714" i="4"/>
  <c r="AQ714" i="4"/>
  <c r="AW714" i="4"/>
  <c r="AJ714" i="4"/>
  <c r="AP714" i="4"/>
  <c r="AV714" i="4"/>
  <c r="AI714" i="4"/>
  <c r="AO714" i="4"/>
  <c r="AU714" i="4"/>
  <c r="AF714" i="4"/>
  <c r="AL714" i="4"/>
  <c r="AR714" i="4"/>
  <c r="AH714" i="4"/>
  <c r="AN714" i="4"/>
  <c r="AT714" i="4"/>
  <c r="AG710" i="4"/>
  <c r="AM710" i="4"/>
  <c r="AS710" i="4"/>
  <c r="AK710" i="4"/>
  <c r="AQ710" i="4"/>
  <c r="AW710" i="4"/>
  <c r="AJ710" i="4"/>
  <c r="AP710" i="4"/>
  <c r="AV710" i="4"/>
  <c r="AI710" i="4"/>
  <c r="AO710" i="4"/>
  <c r="AU710" i="4"/>
  <c r="AF710" i="4"/>
  <c r="AL710" i="4"/>
  <c r="AR710" i="4"/>
  <c r="AH710" i="4"/>
  <c r="AG706" i="4"/>
  <c r="AM706" i="4"/>
  <c r="AS706" i="4"/>
  <c r="AK706" i="4"/>
  <c r="AJ706" i="4"/>
  <c r="AP706" i="4"/>
  <c r="AV706" i="4"/>
  <c r="AI706" i="4"/>
  <c r="AF706" i="4"/>
  <c r="AL706" i="4"/>
  <c r="AR706" i="4"/>
  <c r="AH706" i="4"/>
  <c r="AN706" i="4"/>
  <c r="AT706" i="4"/>
  <c r="AG702" i="4"/>
  <c r="AM702" i="4"/>
  <c r="AS702" i="4"/>
  <c r="AK702" i="4"/>
  <c r="AQ702" i="4"/>
  <c r="AW702" i="4"/>
  <c r="AJ702" i="4"/>
  <c r="AP702" i="4"/>
  <c r="AV702" i="4"/>
  <c r="AI702" i="4"/>
  <c r="AO702" i="4"/>
  <c r="AU702" i="4"/>
  <c r="AF702" i="4"/>
  <c r="AL702" i="4"/>
  <c r="AR702" i="4"/>
  <c r="AH702" i="4"/>
  <c r="AG698" i="4"/>
  <c r="AM698" i="4"/>
  <c r="AS698" i="4"/>
  <c r="AK698" i="4"/>
  <c r="AQ698" i="4"/>
  <c r="AW698" i="4"/>
  <c r="AJ698" i="4"/>
  <c r="AP698" i="4"/>
  <c r="AV698" i="4"/>
  <c r="AI698" i="4"/>
  <c r="AF698" i="4"/>
  <c r="AL698" i="4"/>
  <c r="AR698" i="4"/>
  <c r="AH698" i="4"/>
  <c r="AN698" i="4"/>
  <c r="AT698" i="4"/>
  <c r="AG694" i="4"/>
  <c r="AM694" i="4"/>
  <c r="AS694" i="4"/>
  <c r="AK694" i="4"/>
  <c r="AJ694" i="4"/>
  <c r="AP694" i="4"/>
  <c r="AV694" i="4"/>
  <c r="AI694" i="4"/>
  <c r="AO694" i="4"/>
  <c r="AU694" i="4"/>
  <c r="AF694" i="4"/>
  <c r="AL694" i="4"/>
  <c r="AR694" i="4"/>
  <c r="AH694" i="4"/>
  <c r="AN694" i="4"/>
  <c r="AT694" i="4"/>
  <c r="AG690" i="4"/>
  <c r="AK690" i="4"/>
  <c r="AQ690" i="4"/>
  <c r="AW690" i="4"/>
  <c r="AJ690" i="4"/>
  <c r="AI690" i="4"/>
  <c r="AF690" i="4"/>
  <c r="AL690" i="4"/>
  <c r="AR690" i="4"/>
  <c r="AH690" i="4"/>
  <c r="AN690" i="4"/>
  <c r="AT690" i="4"/>
  <c r="AG686" i="4"/>
  <c r="AM686" i="4"/>
  <c r="AS686" i="4"/>
  <c r="AK686" i="4"/>
  <c r="AJ686" i="4"/>
  <c r="AP686" i="4"/>
  <c r="AV686" i="4"/>
  <c r="AI686" i="4"/>
  <c r="AF686" i="4"/>
  <c r="AL686" i="4"/>
  <c r="AR686" i="4"/>
  <c r="AH686" i="4"/>
  <c r="AN686" i="4"/>
  <c r="AT686" i="4"/>
  <c r="AG682" i="4"/>
  <c r="AK682" i="4"/>
  <c r="AQ682" i="4"/>
  <c r="AW682" i="4"/>
  <c r="AJ682" i="4"/>
  <c r="AI682" i="4"/>
  <c r="AO682" i="4"/>
  <c r="AU682" i="4"/>
  <c r="AF682" i="4"/>
  <c r="AL682" i="4"/>
  <c r="AR682" i="4"/>
  <c r="AH682" i="4"/>
  <c r="AN682" i="4"/>
  <c r="AT682" i="4"/>
  <c r="AG678" i="4"/>
  <c r="AM678" i="4"/>
  <c r="AS678" i="4"/>
  <c r="AK678" i="4"/>
  <c r="AJ678" i="4"/>
  <c r="AP678" i="4"/>
  <c r="AV678" i="4"/>
  <c r="AI678" i="4"/>
  <c r="AO678" i="4"/>
  <c r="AU678" i="4"/>
  <c r="AF678" i="4"/>
  <c r="AL678" i="4"/>
  <c r="AR678" i="4"/>
  <c r="AH678" i="4"/>
  <c r="AG674" i="4"/>
  <c r="AM674" i="4"/>
  <c r="AS674" i="4"/>
  <c r="AK674" i="4"/>
  <c r="AJ674" i="4"/>
  <c r="AP674" i="4"/>
  <c r="AV674" i="4"/>
  <c r="AI674" i="4"/>
  <c r="AF674" i="4"/>
  <c r="AH674" i="4"/>
  <c r="AN674" i="4"/>
  <c r="AT674" i="4"/>
  <c r="AG670" i="4"/>
  <c r="AM670" i="4"/>
  <c r="AS670" i="4"/>
  <c r="AK670" i="4"/>
  <c r="AJ670" i="4"/>
  <c r="AP670" i="4"/>
  <c r="AV670" i="4"/>
  <c r="AI670" i="4"/>
  <c r="AO670" i="4"/>
  <c r="AU670" i="4"/>
  <c r="AF670" i="4"/>
  <c r="AL670" i="4"/>
  <c r="AR670" i="4"/>
  <c r="AH670" i="4"/>
  <c r="AG666" i="4"/>
  <c r="AK666" i="4"/>
  <c r="AQ666" i="4"/>
  <c r="AW666" i="4"/>
  <c r="AJ666" i="4"/>
  <c r="AI666" i="4"/>
  <c r="AO666" i="4"/>
  <c r="AU666" i="4"/>
  <c r="AF666" i="4"/>
  <c r="AL666" i="4"/>
  <c r="AR666" i="4"/>
  <c r="AH666" i="4"/>
  <c r="AG662" i="4"/>
  <c r="AM662" i="4"/>
  <c r="AS662" i="4"/>
  <c r="AK662" i="4"/>
  <c r="AJ662" i="4"/>
  <c r="AP662" i="4"/>
  <c r="AV662" i="4"/>
  <c r="AI662" i="4"/>
  <c r="AF662" i="4"/>
  <c r="AL662" i="4"/>
  <c r="AR662" i="4"/>
  <c r="AH662" i="4"/>
  <c r="AN662" i="4"/>
  <c r="AT662" i="4"/>
  <c r="AG658" i="4"/>
  <c r="AM658" i="4"/>
  <c r="AS658" i="4"/>
  <c r="AK658" i="4"/>
  <c r="AJ658" i="4"/>
  <c r="AP658" i="4"/>
  <c r="AV658" i="4"/>
  <c r="AI658" i="4"/>
  <c r="AF658" i="4"/>
  <c r="AH658" i="4"/>
  <c r="AN658" i="4"/>
  <c r="AT658" i="4"/>
  <c r="AG654" i="4"/>
  <c r="AM654" i="4"/>
  <c r="AS654" i="4"/>
  <c r="AK654" i="4"/>
  <c r="AJ654" i="4"/>
  <c r="AP654" i="4"/>
  <c r="AV654" i="4"/>
  <c r="AI654" i="4"/>
  <c r="AO654" i="4"/>
  <c r="AU654" i="4"/>
  <c r="AF654" i="4"/>
  <c r="AL654" i="4"/>
  <c r="AR654" i="4"/>
  <c r="AH654" i="4"/>
  <c r="AG650" i="4"/>
  <c r="AM650" i="4"/>
  <c r="AS650" i="4"/>
  <c r="AK650" i="4"/>
  <c r="AJ650" i="4"/>
  <c r="AP650" i="4"/>
  <c r="AV650" i="4"/>
  <c r="AI650" i="4"/>
  <c r="AF650" i="4"/>
  <c r="AH650" i="4"/>
  <c r="AN650" i="4"/>
  <c r="AT650" i="4"/>
  <c r="AG646" i="4"/>
  <c r="AM646" i="4"/>
  <c r="AS646" i="4"/>
  <c r="AK646" i="4"/>
  <c r="AJ646" i="4"/>
  <c r="AP646" i="4"/>
  <c r="AV646" i="4"/>
  <c r="AI646" i="4"/>
  <c r="AO646" i="4"/>
  <c r="AU646" i="4"/>
  <c r="AF646" i="4"/>
  <c r="AL646" i="4"/>
  <c r="AR646" i="4"/>
  <c r="AH646" i="4"/>
  <c r="AN646" i="4"/>
  <c r="AT646" i="4"/>
  <c r="AG642" i="4"/>
  <c r="AK642" i="4"/>
  <c r="AQ642" i="4"/>
  <c r="AW642" i="4"/>
  <c r="AJ642" i="4"/>
  <c r="AI642" i="4"/>
  <c r="AO642" i="4"/>
  <c r="AU642" i="4"/>
  <c r="AF642" i="4"/>
  <c r="AL642" i="4"/>
  <c r="AR642" i="4"/>
  <c r="AH642" i="4"/>
  <c r="AG638" i="4"/>
  <c r="AM638" i="4"/>
  <c r="AS638" i="4"/>
  <c r="AK638" i="4"/>
  <c r="AJ638" i="4"/>
  <c r="AP638" i="4"/>
  <c r="AV638" i="4"/>
  <c r="AI638" i="4"/>
  <c r="AF638" i="4"/>
  <c r="AL638" i="4"/>
  <c r="AR638" i="4"/>
  <c r="AH638" i="4"/>
  <c r="AN638" i="4"/>
  <c r="AT638" i="4"/>
  <c r="AG634" i="4"/>
  <c r="AK634" i="4"/>
  <c r="AJ634" i="4"/>
  <c r="AP634" i="4"/>
  <c r="AV634" i="4"/>
  <c r="AI634" i="4"/>
  <c r="AF634" i="4"/>
  <c r="AH634" i="4"/>
  <c r="AN634" i="4"/>
  <c r="AT634" i="4"/>
  <c r="AG630" i="4"/>
  <c r="AM630" i="4"/>
  <c r="AS630" i="4"/>
  <c r="AK630" i="4"/>
  <c r="AJ630" i="4"/>
  <c r="AP630" i="4"/>
  <c r="AV630" i="4"/>
  <c r="AI630" i="4"/>
  <c r="AO630" i="4"/>
  <c r="AU630" i="4"/>
  <c r="AF630" i="4"/>
  <c r="AL630" i="4"/>
  <c r="AR630" i="4"/>
  <c r="AH630" i="4"/>
  <c r="AG626" i="4"/>
  <c r="AK626" i="4"/>
  <c r="AJ626" i="4"/>
  <c r="AP626" i="4"/>
  <c r="AV626" i="4"/>
  <c r="AI626" i="4"/>
  <c r="AF626" i="4"/>
  <c r="AH626" i="4"/>
  <c r="AN626" i="4"/>
  <c r="AT626" i="4"/>
  <c r="AG622" i="4"/>
  <c r="AM622" i="4"/>
  <c r="AS622" i="4"/>
  <c r="AK622" i="4"/>
  <c r="AQ622" i="4"/>
  <c r="AW622" i="4"/>
  <c r="AJ622" i="4"/>
  <c r="AP622" i="4"/>
  <c r="AV622" i="4"/>
  <c r="AI622" i="4"/>
  <c r="AO622" i="4"/>
  <c r="AU622" i="4"/>
  <c r="AF622" i="4"/>
  <c r="AL622" i="4"/>
  <c r="AR622" i="4"/>
  <c r="AH622" i="4"/>
  <c r="AG618" i="4"/>
  <c r="AM618" i="4"/>
  <c r="AS618" i="4"/>
  <c r="AK618" i="4"/>
  <c r="AQ618" i="4"/>
  <c r="AW618" i="4"/>
  <c r="AJ618" i="4"/>
  <c r="AP618" i="4"/>
  <c r="AV618" i="4"/>
  <c r="AI618" i="4"/>
  <c r="AF618" i="4"/>
  <c r="AH618" i="4"/>
  <c r="AN618" i="4"/>
  <c r="AT618" i="4"/>
  <c r="AG614" i="4"/>
  <c r="AM614" i="4"/>
  <c r="AS614" i="4"/>
  <c r="AK614" i="4"/>
  <c r="AJ614" i="4"/>
  <c r="AP614" i="4"/>
  <c r="AV614" i="4"/>
  <c r="AI614" i="4"/>
  <c r="AO614" i="4"/>
  <c r="AU614" i="4"/>
  <c r="AF614" i="4"/>
  <c r="AL614" i="4"/>
  <c r="AR614" i="4"/>
  <c r="AH614" i="4"/>
  <c r="AN614" i="4"/>
  <c r="AT614" i="4"/>
  <c r="AG610" i="4"/>
  <c r="AK610" i="4"/>
  <c r="AQ610" i="4"/>
  <c r="AW610" i="4"/>
  <c r="AJ610" i="4"/>
  <c r="AI610" i="4"/>
  <c r="AF610" i="4"/>
  <c r="AL610" i="4"/>
  <c r="AR610" i="4"/>
  <c r="AH610" i="4"/>
  <c r="AN610" i="4"/>
  <c r="AT610" i="4"/>
  <c r="AG606" i="4"/>
  <c r="AM606" i="4"/>
  <c r="AS606" i="4"/>
  <c r="AK606" i="4"/>
  <c r="AJ606" i="4"/>
  <c r="AP606" i="4"/>
  <c r="AV606" i="4"/>
  <c r="AI606" i="4"/>
  <c r="AO606" i="4"/>
  <c r="AU606" i="4"/>
  <c r="AF606" i="4"/>
  <c r="AL606" i="4"/>
  <c r="AR606" i="4"/>
  <c r="AH606" i="4"/>
  <c r="AN606" i="4"/>
  <c r="AT606" i="4"/>
  <c r="AG602" i="4"/>
  <c r="AK602" i="4"/>
  <c r="AQ602" i="4"/>
  <c r="AW602" i="4"/>
  <c r="AJ602" i="4"/>
  <c r="AI602" i="4"/>
  <c r="AO602" i="4"/>
  <c r="AU602" i="4"/>
  <c r="AF602" i="4"/>
  <c r="AL602" i="4"/>
  <c r="AR602" i="4"/>
  <c r="AH602" i="4"/>
  <c r="AG598" i="4"/>
  <c r="AM598" i="4"/>
  <c r="AS598" i="4"/>
  <c r="AK598" i="4"/>
  <c r="AJ598" i="4"/>
  <c r="AP598" i="4"/>
  <c r="AV598" i="4"/>
  <c r="AI598" i="4"/>
  <c r="AF598" i="4"/>
  <c r="AL598" i="4"/>
  <c r="AR598" i="4"/>
  <c r="AH598" i="4"/>
  <c r="AN598" i="4"/>
  <c r="AT598" i="4"/>
  <c r="AG594" i="4"/>
  <c r="AK594" i="4"/>
  <c r="AQ594" i="4"/>
  <c r="AW594" i="4"/>
  <c r="AJ594" i="4"/>
  <c r="AI594" i="4"/>
  <c r="AO594" i="4"/>
  <c r="AU594" i="4"/>
  <c r="AF594" i="4"/>
  <c r="AL594" i="4"/>
  <c r="AR594" i="4"/>
  <c r="AH594" i="4"/>
  <c r="AG590" i="4"/>
  <c r="AM590" i="4"/>
  <c r="AS590" i="4"/>
  <c r="AK590" i="4"/>
  <c r="AJ590" i="4"/>
  <c r="AP590" i="4"/>
  <c r="AV590" i="4"/>
  <c r="AI590" i="4"/>
  <c r="AF590" i="4"/>
  <c r="AL590" i="4"/>
  <c r="AR590" i="4"/>
  <c r="AH590" i="4"/>
  <c r="AG586" i="4"/>
  <c r="AK586" i="4"/>
  <c r="AQ586" i="4"/>
  <c r="AW586" i="4"/>
  <c r="AJ586" i="4"/>
  <c r="AI586" i="4"/>
  <c r="AF586" i="4"/>
  <c r="AL586" i="4"/>
  <c r="AR586" i="4"/>
  <c r="AH586" i="4"/>
  <c r="AN586" i="4"/>
  <c r="AT586" i="4"/>
  <c r="AG582" i="4"/>
  <c r="AM582" i="4"/>
  <c r="AS582" i="4"/>
  <c r="AK582" i="4"/>
  <c r="AJ582" i="4"/>
  <c r="AP582" i="4"/>
  <c r="AV582" i="4"/>
  <c r="AI582" i="4"/>
  <c r="AO582" i="4"/>
  <c r="AU582" i="4"/>
  <c r="AF582" i="4"/>
  <c r="AL582" i="4"/>
  <c r="AR582" i="4"/>
  <c r="AH582" i="4"/>
  <c r="AN582" i="4"/>
  <c r="AT582" i="4"/>
  <c r="AG578" i="4"/>
  <c r="AM578" i="4"/>
  <c r="AS578" i="4"/>
  <c r="AK578" i="4"/>
  <c r="AQ578" i="4"/>
  <c r="AW578" i="4"/>
  <c r="AJ578" i="4"/>
  <c r="AP578" i="4"/>
  <c r="AV578" i="4"/>
  <c r="AI578" i="4"/>
  <c r="AF578" i="4"/>
  <c r="AH578" i="4"/>
  <c r="AN578" i="4"/>
  <c r="AT578" i="4"/>
  <c r="AG574" i="4"/>
  <c r="AM574" i="4"/>
  <c r="AS574" i="4"/>
  <c r="AK574" i="4"/>
  <c r="AQ574" i="4"/>
  <c r="AW574" i="4"/>
  <c r="AJ574" i="4"/>
  <c r="AP574" i="4"/>
  <c r="AV574" i="4"/>
  <c r="AI574" i="4"/>
  <c r="AO574" i="4"/>
  <c r="AU574" i="4"/>
  <c r="AF574" i="4"/>
  <c r="AL574" i="4"/>
  <c r="AR574" i="4"/>
  <c r="AH574" i="4"/>
  <c r="AG570" i="4"/>
  <c r="AM570" i="4"/>
  <c r="AS570" i="4"/>
  <c r="AK570" i="4"/>
  <c r="AQ570" i="4"/>
  <c r="AW570" i="4"/>
  <c r="AJ570" i="4"/>
  <c r="AP570" i="4"/>
  <c r="AV570" i="4"/>
  <c r="AI570" i="4"/>
  <c r="AF570" i="4"/>
  <c r="AH570" i="4"/>
  <c r="AN570" i="4"/>
  <c r="AT570" i="4"/>
  <c r="AG566" i="4"/>
  <c r="AM566" i="4"/>
  <c r="AS566" i="4"/>
  <c r="AK566" i="4"/>
  <c r="AJ566" i="4"/>
  <c r="AP566" i="4"/>
  <c r="AV566" i="4"/>
  <c r="AI566" i="4"/>
  <c r="AO566" i="4"/>
  <c r="AU566" i="4"/>
  <c r="AF566" i="4"/>
  <c r="AL566" i="4"/>
  <c r="AR566" i="4"/>
  <c r="AH566" i="4"/>
  <c r="AG562" i="4"/>
  <c r="AM562" i="4"/>
  <c r="AS562" i="4"/>
  <c r="AK562" i="4"/>
  <c r="AJ562" i="4"/>
  <c r="AP562" i="4"/>
  <c r="AV562" i="4"/>
  <c r="AI562" i="4"/>
  <c r="AF562" i="4"/>
  <c r="AL562" i="4"/>
  <c r="AR562" i="4"/>
  <c r="AH562" i="4"/>
  <c r="AG558" i="4"/>
  <c r="AK558" i="4"/>
  <c r="AJ558" i="4"/>
  <c r="AI558" i="4"/>
  <c r="AF558" i="4"/>
  <c r="AL558" i="4"/>
  <c r="AR558" i="4"/>
  <c r="AH558" i="4"/>
  <c r="AN558" i="4"/>
  <c r="AT558" i="4"/>
  <c r="AG533" i="4"/>
  <c r="AM533" i="4"/>
  <c r="AS533" i="4"/>
  <c r="AK533" i="4"/>
  <c r="AJ533" i="4"/>
  <c r="AP533" i="4"/>
  <c r="AV533" i="4"/>
  <c r="AI533" i="4"/>
  <c r="AF533" i="4"/>
  <c r="AL533" i="4"/>
  <c r="AR533" i="4"/>
  <c r="AH533" i="4"/>
  <c r="AG968" i="4"/>
  <c r="AK968" i="4"/>
  <c r="AF968" i="4"/>
  <c r="AL968" i="4"/>
  <c r="AR968" i="4"/>
  <c r="AI968" i="4"/>
  <c r="AH968" i="4"/>
  <c r="AN968" i="4"/>
  <c r="AT968" i="4"/>
  <c r="AJ968" i="4"/>
  <c r="AG952" i="4"/>
  <c r="AM952" i="4"/>
  <c r="AS952" i="4"/>
  <c r="AK952" i="4"/>
  <c r="AF952" i="4"/>
  <c r="AL952" i="4"/>
  <c r="AR952" i="4"/>
  <c r="AI952" i="4"/>
  <c r="AH952" i="4"/>
  <c r="AN952" i="4"/>
  <c r="AT952" i="4"/>
  <c r="AJ952" i="4"/>
  <c r="AG936" i="4"/>
  <c r="AK936" i="4"/>
  <c r="AF936" i="4"/>
  <c r="AL936" i="4"/>
  <c r="AR936" i="4"/>
  <c r="AI936" i="4"/>
  <c r="AH936" i="4"/>
  <c r="AN936" i="4"/>
  <c r="AT936" i="4"/>
  <c r="AJ936" i="4"/>
  <c r="AG543" i="4"/>
  <c r="AM543" i="4"/>
  <c r="AS543" i="4"/>
  <c r="AK543" i="4"/>
  <c r="AJ543" i="4"/>
  <c r="AP543" i="4"/>
  <c r="AV543" i="4"/>
  <c r="AI543" i="4"/>
  <c r="AO543" i="4"/>
  <c r="AU543" i="4"/>
  <c r="AF543" i="4"/>
  <c r="AL543" i="4"/>
  <c r="AR543" i="4"/>
  <c r="AH543" i="4"/>
  <c r="AN543" i="4"/>
  <c r="AT543" i="4"/>
  <c r="AG376" i="4"/>
  <c r="AK376" i="4"/>
  <c r="AQ376" i="4"/>
  <c r="AW376" i="4"/>
  <c r="AF376" i="4"/>
  <c r="AL376" i="4"/>
  <c r="AR376" i="4"/>
  <c r="AI376" i="4"/>
  <c r="AH376" i="4"/>
  <c r="AJ376" i="4"/>
  <c r="AP376" i="4"/>
  <c r="AV376" i="4"/>
  <c r="AG360" i="4"/>
  <c r="AM360" i="4"/>
  <c r="AS360" i="4"/>
  <c r="AK360" i="4"/>
  <c r="AQ360" i="4"/>
  <c r="AW360" i="4"/>
  <c r="AF360" i="4"/>
  <c r="AI360" i="4"/>
  <c r="AH360" i="4"/>
  <c r="AN360" i="4"/>
  <c r="AT360" i="4"/>
  <c r="AJ360" i="4"/>
  <c r="AP360" i="4"/>
  <c r="AV360" i="4"/>
  <c r="G1000" i="4"/>
  <c r="D1000" i="4"/>
  <c r="H1000" i="4"/>
  <c r="F1000" i="4"/>
  <c r="J1000" i="4"/>
  <c r="E1000" i="4"/>
  <c r="I1000" i="4"/>
  <c r="G992" i="4"/>
  <c r="D992" i="4"/>
  <c r="H992" i="4"/>
  <c r="F992" i="4"/>
  <c r="J992" i="4"/>
  <c r="E992" i="4"/>
  <c r="I992" i="4"/>
  <c r="G984" i="4"/>
  <c r="D984" i="4"/>
  <c r="H984" i="4"/>
  <c r="F984" i="4"/>
  <c r="J984" i="4"/>
  <c r="E984" i="4"/>
  <c r="I984" i="4"/>
  <c r="G976" i="4"/>
  <c r="D976" i="4"/>
  <c r="H976" i="4"/>
  <c r="F976" i="4"/>
  <c r="J976" i="4"/>
  <c r="E976" i="4"/>
  <c r="I976" i="4"/>
  <c r="G537" i="4"/>
  <c r="F537" i="4"/>
  <c r="J537" i="4"/>
  <c r="D537" i="4"/>
  <c r="H537" i="4"/>
  <c r="E537" i="4"/>
  <c r="I537" i="4"/>
  <c r="G958" i="4"/>
  <c r="D958" i="4"/>
  <c r="H958" i="4"/>
  <c r="F958" i="4"/>
  <c r="J958" i="4"/>
  <c r="E958" i="4"/>
  <c r="I958" i="4"/>
  <c r="D938" i="4"/>
  <c r="H938" i="4"/>
  <c r="G362" i="4"/>
  <c r="G238" i="4"/>
  <c r="G152" i="4"/>
  <c r="E152" i="4"/>
  <c r="I152" i="4"/>
  <c r="L153" i="2"/>
  <c r="G22" i="4"/>
  <c r="F22" i="4"/>
  <c r="J22" i="4"/>
  <c r="M23" i="2"/>
  <c r="E22" i="4"/>
  <c r="I22" i="4"/>
  <c r="L23" i="2"/>
  <c r="D22" i="4"/>
  <c r="H22" i="4"/>
  <c r="K23" i="2"/>
  <c r="Y240" i="4"/>
  <c r="AC240" i="4"/>
  <c r="Y154" i="4"/>
  <c r="AC154" i="4"/>
  <c r="Y419" i="4"/>
  <c r="AA419" i="4"/>
  <c r="Y403" i="4"/>
  <c r="AA403" i="4"/>
  <c r="Y511" i="4"/>
  <c r="AP389" i="4"/>
  <c r="AV389" i="4"/>
  <c r="Y306" i="4"/>
  <c r="AA306" i="4"/>
  <c r="Y274" i="4"/>
  <c r="AA274" i="4"/>
  <c r="Y202" i="4"/>
  <c r="AA202" i="4"/>
  <c r="Y170" i="4"/>
  <c r="AD170" i="4"/>
  <c r="Y495" i="4"/>
  <c r="AD495" i="4"/>
  <c r="Y479" i="4"/>
  <c r="AD479" i="4"/>
  <c r="Y463" i="4"/>
  <c r="AD463" i="4"/>
  <c r="Y310" i="4"/>
  <c r="Y278" i="4"/>
  <c r="AD278" i="4"/>
  <c r="Y96" i="4"/>
  <c r="AB96" i="4"/>
  <c r="Y182" i="4"/>
  <c r="AA182" i="4"/>
  <c r="AP10" i="4"/>
  <c r="AV10" i="4"/>
  <c r="AP512" i="4"/>
  <c r="AV512" i="4"/>
  <c r="AN496" i="4"/>
  <c r="AT496" i="4"/>
  <c r="AP480" i="4"/>
  <c r="AV480" i="4"/>
  <c r="AN464" i="4"/>
  <c r="AT464" i="4"/>
  <c r="AP448" i="4"/>
  <c r="AV448" i="4"/>
  <c r="AP416" i="4"/>
  <c r="AV416" i="4"/>
  <c r="AP384" i="4"/>
  <c r="AV384" i="4"/>
  <c r="AP327" i="4"/>
  <c r="AV327" i="4"/>
  <c r="AO61" i="4"/>
  <c r="AU61" i="4"/>
  <c r="AM138" i="4"/>
  <c r="AS138" i="4"/>
  <c r="AN138" i="4"/>
  <c r="AT138" i="4"/>
  <c r="AO138" i="4"/>
  <c r="AU138" i="4"/>
  <c r="AP138" i="4"/>
  <c r="AV138" i="4"/>
  <c r="AO8" i="4"/>
  <c r="AU8" i="4"/>
  <c r="AM8" i="4"/>
  <c r="AS8" i="4"/>
  <c r="AP13" i="4"/>
  <c r="AV13" i="4"/>
  <c r="AQ13" i="4"/>
  <c r="AW13" i="4"/>
  <c r="AM7" i="4"/>
  <c r="AS7" i="4"/>
  <c r="AO7" i="4"/>
  <c r="AU7" i="4"/>
  <c r="AO66" i="4"/>
  <c r="AU66" i="4"/>
  <c r="AP66" i="4"/>
  <c r="AV66" i="4"/>
  <c r="AM66" i="4"/>
  <c r="AS66" i="4"/>
  <c r="AL9" i="4"/>
  <c r="AR9" i="4"/>
  <c r="AQ9" i="4"/>
  <c r="AW9" i="4"/>
  <c r="AL10" i="4"/>
  <c r="AR10" i="4"/>
  <c r="AQ10" i="4"/>
  <c r="AW10" i="4"/>
  <c r="AQ122" i="4"/>
  <c r="AW122" i="4"/>
  <c r="AL122" i="4"/>
  <c r="AR122" i="4"/>
  <c r="AO16" i="4"/>
  <c r="AU16" i="4"/>
  <c r="AP16" i="4"/>
  <c r="AV16" i="4"/>
  <c r="AM16" i="4"/>
  <c r="AS16" i="4"/>
  <c r="AN16" i="4"/>
  <c r="AT16" i="4"/>
  <c r="AM6" i="4"/>
  <c r="AS6" i="4"/>
  <c r="AN6" i="4"/>
  <c r="AT6" i="4"/>
  <c r="AL6" i="4"/>
  <c r="AR6" i="4"/>
  <c r="AP460" i="4"/>
  <c r="AV460" i="4"/>
  <c r="AP396" i="4"/>
  <c r="AV396" i="4"/>
  <c r="AP299" i="4"/>
  <c r="AV299" i="4"/>
  <c r="AL8" i="4"/>
  <c r="AR8" i="4"/>
  <c r="AL13" i="4"/>
  <c r="AR13" i="4"/>
  <c r="AO13" i="4"/>
  <c r="AU13" i="4"/>
  <c r="AM13" i="4"/>
  <c r="AS13" i="4"/>
  <c r="AN66" i="4"/>
  <c r="AT66" i="4"/>
  <c r="AQ66" i="4"/>
  <c r="AW66" i="4"/>
  <c r="AP9" i="4"/>
  <c r="AV9" i="4"/>
  <c r="AM9" i="4"/>
  <c r="AS9" i="4"/>
  <c r="AN10" i="4"/>
  <c r="AT10" i="4"/>
  <c r="AL16" i="4"/>
  <c r="AR16" i="4"/>
  <c r="AO6" i="4"/>
  <c r="AU6" i="4"/>
  <c r="AP6" i="4"/>
  <c r="AV6" i="4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/>
  <c r="AP253" i="4"/>
  <c r="AV253" i="4"/>
  <c r="AQ253" i="4"/>
  <c r="AW253" i="4"/>
  <c r="AN492" i="4"/>
  <c r="AT492" i="4"/>
  <c r="AQ460" i="4"/>
  <c r="AW460" i="4"/>
  <c r="AN428" i="4"/>
  <c r="AT428" i="4"/>
  <c r="AQ396" i="4"/>
  <c r="AW396" i="4"/>
  <c r="AN331" i="4"/>
  <c r="AT331" i="4"/>
  <c r="AQ299" i="4"/>
  <c r="AW299" i="4"/>
  <c r="AN267" i="4"/>
  <c r="AT267" i="4"/>
  <c r="AP231" i="4"/>
  <c r="AV231" i="4"/>
  <c r="AQ231" i="4"/>
  <c r="AW231" i="4"/>
  <c r="AN199" i="4"/>
  <c r="AT199" i="4"/>
  <c r="AP167" i="4"/>
  <c r="AV167" i="4"/>
  <c r="AQ167" i="4"/>
  <c r="AW167" i="4"/>
  <c r="AN117" i="4"/>
  <c r="AT117" i="4"/>
  <c r="AO68" i="4"/>
  <c r="AU68" i="4"/>
  <c r="AP68" i="4"/>
  <c r="AV68" i="4"/>
  <c r="AM68" i="4"/>
  <c r="AS68" i="4"/>
  <c r="AN32" i="4"/>
  <c r="AT32" i="4"/>
  <c r="AL32" i="4"/>
  <c r="AR32" i="4"/>
  <c r="AQ32" i="4"/>
  <c r="AW32" i="4"/>
  <c r="AM61" i="4"/>
  <c r="AS61" i="4"/>
  <c r="AM922" i="4"/>
  <c r="AS922" i="4"/>
  <c r="AP922" i="4"/>
  <c r="AV922" i="4"/>
  <c r="AN40" i="4"/>
  <c r="AT40" i="4"/>
  <c r="AQ40" i="4"/>
  <c r="AW40" i="4"/>
  <c r="AP40" i="4"/>
  <c r="AV40" i="4"/>
  <c r="AO40" i="4"/>
  <c r="AU40" i="4"/>
  <c r="AL98" i="4"/>
  <c r="AR98" i="4"/>
  <c r="AQ98" i="4"/>
  <c r="AW98" i="4"/>
  <c r="AP453" i="4"/>
  <c r="AV453" i="4"/>
  <c r="AM453" i="4"/>
  <c r="AS453" i="4"/>
  <c r="AN453" i="4"/>
  <c r="AT453" i="4"/>
  <c r="AO437" i="4"/>
  <c r="AU437" i="4"/>
  <c r="AL437" i="4"/>
  <c r="AR437" i="4"/>
  <c r="AQ437" i="4"/>
  <c r="AW437" i="4"/>
  <c r="AP421" i="4"/>
  <c r="AV421" i="4"/>
  <c r="AM421" i="4"/>
  <c r="AS421" i="4"/>
  <c r="AN421" i="4"/>
  <c r="AT421" i="4"/>
  <c r="AO405" i="4"/>
  <c r="AU405" i="4"/>
  <c r="AL405" i="4"/>
  <c r="AR405" i="4"/>
  <c r="AQ405" i="4"/>
  <c r="AW405" i="4"/>
  <c r="AM389" i="4"/>
  <c r="AS389" i="4"/>
  <c r="AN389" i="4"/>
  <c r="AT389" i="4"/>
  <c r="AM356" i="4"/>
  <c r="AS356" i="4"/>
  <c r="AQ356" i="4"/>
  <c r="AW356" i="4"/>
  <c r="AO356" i="4"/>
  <c r="AU356" i="4"/>
  <c r="AP356" i="4"/>
  <c r="AV356" i="4"/>
  <c r="AN340" i="4"/>
  <c r="AT340" i="4"/>
  <c r="AL340" i="4"/>
  <c r="AR340" i="4"/>
  <c r="AO134" i="4"/>
  <c r="AU134" i="4"/>
  <c r="AQ134" i="4"/>
  <c r="AW134" i="4"/>
  <c r="AL118" i="4"/>
  <c r="AR118" i="4"/>
  <c r="AM118" i="4"/>
  <c r="AS118" i="4"/>
  <c r="AN118" i="4"/>
  <c r="AT118" i="4"/>
  <c r="AM383" i="4"/>
  <c r="AS383" i="4"/>
  <c r="AQ383" i="4"/>
  <c r="AW383" i="4"/>
  <c r="AO383" i="4"/>
  <c r="AU383" i="4"/>
  <c r="AP383" i="4"/>
  <c r="AV383" i="4"/>
  <c r="AN330" i="4"/>
  <c r="AT330" i="4"/>
  <c r="AP282" i="4"/>
  <c r="AV282" i="4"/>
  <c r="AQ282" i="4"/>
  <c r="AW282" i="4"/>
  <c r="AN266" i="4"/>
  <c r="AT266" i="4"/>
  <c r="AQ194" i="4"/>
  <c r="AW194" i="4"/>
  <c r="AN194" i="4"/>
  <c r="AT194" i="4"/>
  <c r="AP178" i="4"/>
  <c r="AV178" i="4"/>
  <c r="AP162" i="4"/>
  <c r="AV162" i="4"/>
  <c r="AN162" i="4"/>
  <c r="AT162" i="4"/>
  <c r="AP499" i="4"/>
  <c r="AV499" i="4"/>
  <c r="AQ499" i="4"/>
  <c r="AW499" i="4"/>
  <c r="AP491" i="4"/>
  <c r="AV491" i="4"/>
  <c r="AN491" i="4"/>
  <c r="AT491" i="4"/>
  <c r="AP483" i="4"/>
  <c r="AV483" i="4"/>
  <c r="AQ483" i="4"/>
  <c r="AW483" i="4"/>
  <c r="AP475" i="4"/>
  <c r="AV475" i="4"/>
  <c r="AN475" i="4"/>
  <c r="AT475" i="4"/>
  <c r="AP467" i="4"/>
  <c r="AV467" i="4"/>
  <c r="AQ467" i="4"/>
  <c r="AW467" i="4"/>
  <c r="AP459" i="4"/>
  <c r="AV459" i="4"/>
  <c r="AN459" i="4"/>
  <c r="AT459" i="4"/>
  <c r="AP53" i="4"/>
  <c r="AV53" i="4"/>
  <c r="AQ53" i="4"/>
  <c r="AW53" i="4"/>
  <c r="AP45" i="4"/>
  <c r="AV45" i="4"/>
  <c r="AN45" i="4"/>
  <c r="AT45" i="4"/>
  <c r="AQ326" i="4"/>
  <c r="AW326" i="4"/>
  <c r="AP326" i="4"/>
  <c r="AV326" i="4"/>
  <c r="AM457" i="4"/>
  <c r="AS457" i="4"/>
  <c r="AM425" i="4"/>
  <c r="AS425" i="4"/>
  <c r="AM393" i="4"/>
  <c r="AS393" i="4"/>
  <c r="AN14" i="4"/>
  <c r="AT14" i="4"/>
  <c r="AL14" i="4"/>
  <c r="AR14" i="4"/>
  <c r="AQ505" i="4"/>
  <c r="AW505" i="4"/>
  <c r="AO505" i="4"/>
  <c r="AU505" i="4"/>
  <c r="AP505" i="4"/>
  <c r="AV505" i="4"/>
  <c r="AL445" i="4"/>
  <c r="AR445" i="4"/>
  <c r="AM445" i="4"/>
  <c r="AS445" i="4"/>
  <c r="AN445" i="4"/>
  <c r="AT445" i="4"/>
  <c r="AP429" i="4"/>
  <c r="AV429" i="4"/>
  <c r="AQ429" i="4"/>
  <c r="AW429" i="4"/>
  <c r="AL413" i="4"/>
  <c r="AR413" i="4"/>
  <c r="AM413" i="4"/>
  <c r="AS413" i="4"/>
  <c r="AN413" i="4"/>
  <c r="AT413" i="4"/>
  <c r="AP397" i="4"/>
  <c r="AV397" i="4"/>
  <c r="AQ397" i="4"/>
  <c r="AW397" i="4"/>
  <c r="AL381" i="4"/>
  <c r="AR381" i="4"/>
  <c r="AM381" i="4"/>
  <c r="AS381" i="4"/>
  <c r="AN381" i="4"/>
  <c r="AT381" i="4"/>
  <c r="AO348" i="4"/>
  <c r="AU348" i="4"/>
  <c r="AP348" i="4"/>
  <c r="AV348" i="4"/>
  <c r="AP126" i="4"/>
  <c r="AV126" i="4"/>
  <c r="AN391" i="4"/>
  <c r="AT391" i="4"/>
  <c r="AL391" i="4"/>
  <c r="AR391" i="4"/>
  <c r="AO503" i="4"/>
  <c r="AU503" i="4"/>
  <c r="AP503" i="4"/>
  <c r="AV503" i="4"/>
  <c r="AQ449" i="4"/>
  <c r="AW449" i="4"/>
  <c r="AN449" i="4"/>
  <c r="AT449" i="4"/>
  <c r="AL449" i="4"/>
  <c r="AR449" i="4"/>
  <c r="AM433" i="4"/>
  <c r="AS433" i="4"/>
  <c r="AO433" i="4"/>
  <c r="AU433" i="4"/>
  <c r="AP433" i="4"/>
  <c r="AV433" i="4"/>
  <c r="AQ417" i="4"/>
  <c r="AW417" i="4"/>
  <c r="AN417" i="4"/>
  <c r="AT417" i="4"/>
  <c r="AL417" i="4"/>
  <c r="AR417" i="4"/>
  <c r="AM401" i="4"/>
  <c r="AS401" i="4"/>
  <c r="AO401" i="4"/>
  <c r="AU401" i="4"/>
  <c r="AP401" i="4"/>
  <c r="AV401" i="4"/>
  <c r="AQ385" i="4"/>
  <c r="AW385" i="4"/>
  <c r="AN385" i="4"/>
  <c r="AT385" i="4"/>
  <c r="AL385" i="4"/>
  <c r="AR385" i="4"/>
  <c r="AP24" i="4"/>
  <c r="AV24" i="4"/>
  <c r="AM24" i="4"/>
  <c r="AS24" i="4"/>
  <c r="AN24" i="4"/>
  <c r="AT24" i="4"/>
  <c r="AM4" i="4"/>
  <c r="AS4" i="4"/>
  <c r="AN4" i="4"/>
  <c r="AT4" i="4"/>
  <c r="AL4" i="4"/>
  <c r="AR4" i="4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/>
  <c r="AQ508" i="4"/>
  <c r="AW508" i="4"/>
  <c r="AN444" i="4"/>
  <c r="AT444" i="4"/>
  <c r="AP347" i="4"/>
  <c r="AV347" i="4"/>
  <c r="AQ347" i="4"/>
  <c r="AW347" i="4"/>
  <c r="AN283" i="4"/>
  <c r="AT283" i="4"/>
  <c r="AP215" i="4"/>
  <c r="AV215" i="4"/>
  <c r="AQ215" i="4"/>
  <c r="AW215" i="4"/>
  <c r="AN56" i="4"/>
  <c r="AT56" i="4"/>
  <c r="AP333" i="4"/>
  <c r="AV333" i="4"/>
  <c r="AQ333" i="4"/>
  <c r="AW333" i="4"/>
  <c r="AN301" i="4"/>
  <c r="AT301" i="4"/>
  <c r="AP269" i="4"/>
  <c r="AV269" i="4"/>
  <c r="AQ269" i="4"/>
  <c r="AW269" i="4"/>
  <c r="AN50" i="4"/>
  <c r="AT50" i="4"/>
  <c r="AQ512" i="4"/>
  <c r="AW512" i="4"/>
  <c r="AQ480" i="4"/>
  <c r="AW480" i="4"/>
  <c r="AQ448" i="4"/>
  <c r="AW448" i="4"/>
  <c r="AN432" i="4"/>
  <c r="AT432" i="4"/>
  <c r="AQ416" i="4"/>
  <c r="AW416" i="4"/>
  <c r="AN400" i="4"/>
  <c r="AT400" i="4"/>
  <c r="AQ384" i="4"/>
  <c r="AW384" i="4"/>
  <c r="AN343" i="4"/>
  <c r="AT343" i="4"/>
  <c r="AQ327" i="4"/>
  <c r="AW327" i="4"/>
  <c r="AN311" i="4"/>
  <c r="AT311" i="4"/>
  <c r="AP295" i="4"/>
  <c r="AV295" i="4"/>
  <c r="AQ295" i="4"/>
  <c r="AW295" i="4"/>
  <c r="AN279" i="4"/>
  <c r="AT279" i="4"/>
  <c r="AN68" i="4"/>
  <c r="AT68" i="4"/>
  <c r="AL68" i="4"/>
  <c r="AR68" i="4"/>
  <c r="AQ68" i="4"/>
  <c r="AW68" i="4"/>
  <c r="AO32" i="4"/>
  <c r="AU32" i="4"/>
  <c r="AP32" i="4"/>
  <c r="AV32" i="4"/>
  <c r="AM32" i="4"/>
  <c r="AS32" i="4"/>
  <c r="AL61" i="4"/>
  <c r="AR61" i="4"/>
  <c r="AN61" i="4"/>
  <c r="AT61" i="4"/>
  <c r="AQ61" i="4"/>
  <c r="AW61" i="4"/>
  <c r="AL922" i="4"/>
  <c r="AR922" i="4"/>
  <c r="AQ922" i="4"/>
  <c r="AW922" i="4"/>
  <c r="AN922" i="4"/>
  <c r="AT922" i="4"/>
  <c r="AO922" i="4"/>
  <c r="AU922" i="4"/>
  <c r="AL40" i="4"/>
  <c r="AR40" i="4"/>
  <c r="AM40" i="4"/>
  <c r="AS40" i="4"/>
  <c r="AN98" i="4"/>
  <c r="AT98" i="4"/>
  <c r="AO98" i="4"/>
  <c r="AU98" i="4"/>
  <c r="AP98" i="4"/>
  <c r="AV98" i="4"/>
  <c r="AM98" i="4"/>
  <c r="AS98" i="4"/>
  <c r="AO453" i="4"/>
  <c r="AU453" i="4"/>
  <c r="AL453" i="4"/>
  <c r="AR453" i="4"/>
  <c r="AQ453" i="4"/>
  <c r="AW453" i="4"/>
  <c r="AP437" i="4"/>
  <c r="AV437" i="4"/>
  <c r="AM437" i="4"/>
  <c r="AS437" i="4"/>
  <c r="AN437" i="4"/>
  <c r="AT437" i="4"/>
  <c r="AO421" i="4"/>
  <c r="AU421" i="4"/>
  <c r="AL421" i="4"/>
  <c r="AR421" i="4"/>
  <c r="AQ421" i="4"/>
  <c r="AW421" i="4"/>
  <c r="AP405" i="4"/>
  <c r="AV405" i="4"/>
  <c r="AM405" i="4"/>
  <c r="AS405" i="4"/>
  <c r="AN405" i="4"/>
  <c r="AT405" i="4"/>
  <c r="AO389" i="4"/>
  <c r="AU389" i="4"/>
  <c r="AL389" i="4"/>
  <c r="AR389" i="4"/>
  <c r="AQ389" i="4"/>
  <c r="AW389" i="4"/>
  <c r="AN356" i="4"/>
  <c r="AT356" i="4"/>
  <c r="AL356" i="4"/>
  <c r="AR356" i="4"/>
  <c r="AM340" i="4"/>
  <c r="AS340" i="4"/>
  <c r="AQ340" i="4"/>
  <c r="AW340" i="4"/>
  <c r="AO340" i="4"/>
  <c r="AU340" i="4"/>
  <c r="AP340" i="4"/>
  <c r="AV340" i="4"/>
  <c r="AL134" i="4"/>
  <c r="AR134" i="4"/>
  <c r="AM134" i="4"/>
  <c r="AS134" i="4"/>
  <c r="AN134" i="4"/>
  <c r="AT134" i="4"/>
  <c r="AO118" i="4"/>
  <c r="AU118" i="4"/>
  <c r="AQ118" i="4"/>
  <c r="AW118" i="4"/>
  <c r="AN383" i="4"/>
  <c r="AT383" i="4"/>
  <c r="AL383" i="4"/>
  <c r="AR383" i="4"/>
  <c r="AP330" i="4"/>
  <c r="AV330" i="4"/>
  <c r="AQ330" i="4"/>
  <c r="AW330" i="4"/>
  <c r="AN282" i="4"/>
  <c r="AT282" i="4"/>
  <c r="AP266" i="4"/>
  <c r="AV266" i="4"/>
  <c r="AQ266" i="4"/>
  <c r="AW266" i="4"/>
  <c r="AP194" i="4"/>
  <c r="AV194" i="4"/>
  <c r="AQ178" i="4"/>
  <c r="AW178" i="4"/>
  <c r="AN178" i="4"/>
  <c r="AT178" i="4"/>
  <c r="AQ162" i="4"/>
  <c r="AW162" i="4"/>
  <c r="AN499" i="4"/>
  <c r="AT499" i="4"/>
  <c r="AQ491" i="4"/>
  <c r="AW491" i="4"/>
  <c r="AN483" i="4"/>
  <c r="AT483" i="4"/>
  <c r="AQ475" i="4"/>
  <c r="AW475" i="4"/>
  <c r="AN467" i="4"/>
  <c r="AT467" i="4"/>
  <c r="AQ459" i="4"/>
  <c r="AW459" i="4"/>
  <c r="AN53" i="4"/>
  <c r="AT53" i="4"/>
  <c r="AQ45" i="4"/>
  <c r="AW45" i="4"/>
  <c r="AN326" i="4"/>
  <c r="AT326" i="4"/>
  <c r="AN457" i="4"/>
  <c r="AT457" i="4"/>
  <c r="AL457" i="4"/>
  <c r="AR457" i="4"/>
  <c r="AM441" i="4"/>
  <c r="AS441" i="4"/>
  <c r="AQ441" i="4"/>
  <c r="AW441" i="4"/>
  <c r="AO441" i="4"/>
  <c r="AU441" i="4"/>
  <c r="AP441" i="4"/>
  <c r="AV441" i="4"/>
  <c r="AN425" i="4"/>
  <c r="AT425" i="4"/>
  <c r="AL425" i="4"/>
  <c r="AR425" i="4"/>
  <c r="AM409" i="4"/>
  <c r="AS409" i="4"/>
  <c r="AQ409" i="4"/>
  <c r="AW409" i="4"/>
  <c r="AO409" i="4"/>
  <c r="AU409" i="4"/>
  <c r="AP409" i="4"/>
  <c r="AV409" i="4"/>
  <c r="AN393" i="4"/>
  <c r="AT393" i="4"/>
  <c r="AL393" i="4"/>
  <c r="AR393" i="4"/>
  <c r="AM14" i="4"/>
  <c r="AS14" i="4"/>
  <c r="AQ14" i="4"/>
  <c r="AW14" i="4"/>
  <c r="AO14" i="4"/>
  <c r="AU14" i="4"/>
  <c r="AP14" i="4"/>
  <c r="AV14" i="4"/>
  <c r="AN505" i="4"/>
  <c r="AT505" i="4"/>
  <c r="AL505" i="4"/>
  <c r="AR505" i="4"/>
  <c r="AP445" i="4"/>
  <c r="AV445" i="4"/>
  <c r="AQ445" i="4"/>
  <c r="AW445" i="4"/>
  <c r="AL429" i="4"/>
  <c r="AR429" i="4"/>
  <c r="AO429" i="4"/>
  <c r="AU429" i="4"/>
  <c r="AM429" i="4"/>
  <c r="AS429" i="4"/>
  <c r="AN429" i="4"/>
  <c r="AT429" i="4"/>
  <c r="AP413" i="4"/>
  <c r="AV413" i="4"/>
  <c r="AQ413" i="4"/>
  <c r="AW413" i="4"/>
  <c r="AL397" i="4"/>
  <c r="AR397" i="4"/>
  <c r="AO397" i="4"/>
  <c r="AU397" i="4"/>
  <c r="AM397" i="4"/>
  <c r="AS397" i="4"/>
  <c r="AN397" i="4"/>
  <c r="AT397" i="4"/>
  <c r="AP381" i="4"/>
  <c r="AV381" i="4"/>
  <c r="AQ381" i="4"/>
  <c r="AW381" i="4"/>
  <c r="AQ348" i="4"/>
  <c r="AW348" i="4"/>
  <c r="AN348" i="4"/>
  <c r="AT348" i="4"/>
  <c r="AL348" i="4"/>
  <c r="AR348" i="4"/>
  <c r="AM142" i="4"/>
  <c r="AS142" i="4"/>
  <c r="AN142" i="4"/>
  <c r="AT142" i="4"/>
  <c r="AO142" i="4"/>
  <c r="AU142" i="4"/>
  <c r="AP142" i="4"/>
  <c r="AV142" i="4"/>
  <c r="AQ126" i="4"/>
  <c r="AW126" i="4"/>
  <c r="AL126" i="4"/>
  <c r="AR126" i="4"/>
  <c r="AM391" i="4"/>
  <c r="AS391" i="4"/>
  <c r="AO391" i="4"/>
  <c r="AU391" i="4"/>
  <c r="AP391" i="4"/>
  <c r="AV391" i="4"/>
  <c r="AQ503" i="4"/>
  <c r="AW503" i="4"/>
  <c r="AN503" i="4"/>
  <c r="AT503" i="4"/>
  <c r="AL503" i="4"/>
  <c r="AR503" i="4"/>
  <c r="AM449" i="4"/>
  <c r="AS449" i="4"/>
  <c r="AO449" i="4"/>
  <c r="AU449" i="4"/>
  <c r="AP449" i="4"/>
  <c r="AV449" i="4"/>
  <c r="AQ433" i="4"/>
  <c r="AW433" i="4"/>
  <c r="AN433" i="4"/>
  <c r="AT433" i="4"/>
  <c r="AL433" i="4"/>
  <c r="AR433" i="4"/>
  <c r="AM417" i="4"/>
  <c r="AS417" i="4"/>
  <c r="AO417" i="4"/>
  <c r="AU417" i="4"/>
  <c r="AP417" i="4"/>
  <c r="AV417" i="4"/>
  <c r="AQ401" i="4"/>
  <c r="AW401" i="4"/>
  <c r="AN401" i="4"/>
  <c r="AT401" i="4"/>
  <c r="AL401" i="4"/>
  <c r="AR401" i="4"/>
  <c r="AM385" i="4"/>
  <c r="AS385" i="4"/>
  <c r="AO385" i="4"/>
  <c r="AU385" i="4"/>
  <c r="AP385" i="4"/>
  <c r="AV385" i="4"/>
  <c r="AL24" i="4"/>
  <c r="AR24" i="4"/>
  <c r="AQ24" i="4"/>
  <c r="AW24" i="4"/>
  <c r="AO24" i="4"/>
  <c r="AU24" i="4"/>
  <c r="AQ4" i="4"/>
  <c r="AW4" i="4"/>
  <c r="AO4" i="4"/>
  <c r="AU4" i="4"/>
  <c r="AP4" i="4"/>
  <c r="AV4" i="4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/>
  <c r="AL253" i="4"/>
  <c r="AR253" i="4"/>
  <c r="AM253" i="4"/>
  <c r="AS253" i="4"/>
  <c r="AL508" i="4"/>
  <c r="AR508" i="4"/>
  <c r="AM508" i="4"/>
  <c r="AS508" i="4"/>
  <c r="AO444" i="4"/>
  <c r="AU444" i="4"/>
  <c r="AL347" i="4"/>
  <c r="AR347" i="4"/>
  <c r="AM347" i="4"/>
  <c r="AS347" i="4"/>
  <c r="AO283" i="4"/>
  <c r="AU283" i="4"/>
  <c r="AL215" i="4"/>
  <c r="AR215" i="4"/>
  <c r="AM215" i="4"/>
  <c r="AS215" i="4"/>
  <c r="AO56" i="4"/>
  <c r="AU56" i="4"/>
  <c r="AL333" i="4"/>
  <c r="AR333" i="4"/>
  <c r="AM333" i="4"/>
  <c r="AS333" i="4"/>
  <c r="AO301" i="4"/>
  <c r="AU301" i="4"/>
  <c r="AL269" i="4"/>
  <c r="AR269" i="4"/>
  <c r="AM269" i="4"/>
  <c r="AS269" i="4"/>
  <c r="AO50" i="4"/>
  <c r="AU50" i="4"/>
  <c r="AO492" i="4"/>
  <c r="AU492" i="4"/>
  <c r="AL460" i="4"/>
  <c r="AR460" i="4"/>
  <c r="AM460" i="4"/>
  <c r="AS460" i="4"/>
  <c r="AO428" i="4"/>
  <c r="AU428" i="4"/>
  <c r="AL396" i="4"/>
  <c r="AR396" i="4"/>
  <c r="AM396" i="4"/>
  <c r="AS396" i="4"/>
  <c r="AO331" i="4"/>
  <c r="AU331" i="4"/>
  <c r="AL299" i="4"/>
  <c r="AR299" i="4"/>
  <c r="AM299" i="4"/>
  <c r="AS299" i="4"/>
  <c r="AO267" i="4"/>
  <c r="AU267" i="4"/>
  <c r="AL231" i="4"/>
  <c r="AR231" i="4"/>
  <c r="AM231" i="4"/>
  <c r="AS231" i="4"/>
  <c r="AO199" i="4"/>
  <c r="AU199" i="4"/>
  <c r="AL167" i="4"/>
  <c r="AR167" i="4"/>
  <c r="AM167" i="4"/>
  <c r="AS167" i="4"/>
  <c r="AO117" i="4"/>
  <c r="AU117" i="4"/>
  <c r="AP317" i="4"/>
  <c r="AV317" i="4"/>
  <c r="AL317" i="4"/>
  <c r="AR317" i="4"/>
  <c r="AQ317" i="4"/>
  <c r="AW317" i="4"/>
  <c r="AM317" i="4"/>
  <c r="AS317" i="4"/>
  <c r="AN253" i="4"/>
  <c r="AT253" i="4"/>
  <c r="AO253" i="4"/>
  <c r="AU253" i="4"/>
  <c r="AN508" i="4"/>
  <c r="AT508" i="4"/>
  <c r="AO508" i="4"/>
  <c r="AU508" i="4"/>
  <c r="AP444" i="4"/>
  <c r="AV444" i="4"/>
  <c r="AL444" i="4"/>
  <c r="AR444" i="4"/>
  <c r="AQ444" i="4"/>
  <c r="AW444" i="4"/>
  <c r="AM444" i="4"/>
  <c r="AS444" i="4"/>
  <c r="AN347" i="4"/>
  <c r="AT347" i="4"/>
  <c r="AO347" i="4"/>
  <c r="AU347" i="4"/>
  <c r="AP283" i="4"/>
  <c r="AV283" i="4"/>
  <c r="AL283" i="4"/>
  <c r="AR283" i="4"/>
  <c r="AQ283" i="4"/>
  <c r="AW283" i="4"/>
  <c r="AM283" i="4"/>
  <c r="AS283" i="4"/>
  <c r="AN215" i="4"/>
  <c r="AT215" i="4"/>
  <c r="AO215" i="4"/>
  <c r="AU215" i="4"/>
  <c r="AP56" i="4"/>
  <c r="AV56" i="4"/>
  <c r="AL56" i="4"/>
  <c r="AR56" i="4"/>
  <c r="AQ56" i="4"/>
  <c r="AW56" i="4"/>
  <c r="AM56" i="4"/>
  <c r="AS56" i="4"/>
  <c r="AN333" i="4"/>
  <c r="AT333" i="4"/>
  <c r="AO333" i="4"/>
  <c r="AU333" i="4"/>
  <c r="AP301" i="4"/>
  <c r="AV301" i="4"/>
  <c r="AL301" i="4"/>
  <c r="AR301" i="4"/>
  <c r="AQ301" i="4"/>
  <c r="AW301" i="4"/>
  <c r="AM301" i="4"/>
  <c r="AS301" i="4"/>
  <c r="AN269" i="4"/>
  <c r="AT269" i="4"/>
  <c r="AO269" i="4"/>
  <c r="AU269" i="4"/>
  <c r="AP50" i="4"/>
  <c r="AV50" i="4"/>
  <c r="AL50" i="4"/>
  <c r="AR50" i="4"/>
  <c r="AQ50" i="4"/>
  <c r="AW50" i="4"/>
  <c r="AM50" i="4"/>
  <c r="AS50" i="4"/>
  <c r="AP492" i="4"/>
  <c r="AV492" i="4"/>
  <c r="AL492" i="4"/>
  <c r="AR492" i="4"/>
  <c r="AQ492" i="4"/>
  <c r="AW492" i="4"/>
  <c r="AM492" i="4"/>
  <c r="AS492" i="4"/>
  <c r="AN460" i="4"/>
  <c r="AT460" i="4"/>
  <c r="AO460" i="4"/>
  <c r="AU460" i="4"/>
  <c r="AP428" i="4"/>
  <c r="AV428" i="4"/>
  <c r="AL428" i="4"/>
  <c r="AR428" i="4"/>
  <c r="AQ428" i="4"/>
  <c r="AW428" i="4"/>
  <c r="AM428" i="4"/>
  <c r="AS428" i="4"/>
  <c r="AN396" i="4"/>
  <c r="AT396" i="4"/>
  <c r="AO396" i="4"/>
  <c r="AU396" i="4"/>
  <c r="AP331" i="4"/>
  <c r="AV331" i="4"/>
  <c r="AL331" i="4"/>
  <c r="AR331" i="4"/>
  <c r="AQ331" i="4"/>
  <c r="AW331" i="4"/>
  <c r="AM331" i="4"/>
  <c r="AS331" i="4"/>
  <c r="AN299" i="4"/>
  <c r="AT299" i="4"/>
  <c r="AO299" i="4"/>
  <c r="AU299" i="4"/>
  <c r="AP267" i="4"/>
  <c r="AV267" i="4"/>
  <c r="AL267" i="4"/>
  <c r="AR267" i="4"/>
  <c r="AQ267" i="4"/>
  <c r="AW267" i="4"/>
  <c r="AM267" i="4"/>
  <c r="AS267" i="4"/>
  <c r="AN231" i="4"/>
  <c r="AT231" i="4"/>
  <c r="AO231" i="4"/>
  <c r="AU231" i="4"/>
  <c r="AP199" i="4"/>
  <c r="AV199" i="4"/>
  <c r="AL199" i="4"/>
  <c r="AR199" i="4"/>
  <c r="AQ199" i="4"/>
  <c r="AW199" i="4"/>
  <c r="AM199" i="4"/>
  <c r="AS199" i="4"/>
  <c r="AN167" i="4"/>
  <c r="AT167" i="4"/>
  <c r="AO167" i="4"/>
  <c r="AU167" i="4"/>
  <c r="AP117" i="4"/>
  <c r="AV117" i="4"/>
  <c r="AL117" i="4"/>
  <c r="AR117" i="4"/>
  <c r="AQ117" i="4"/>
  <c r="AW117" i="4"/>
  <c r="AM117" i="4"/>
  <c r="AS117" i="4"/>
  <c r="AL341" i="4"/>
  <c r="AR341" i="4"/>
  <c r="AQ341" i="4"/>
  <c r="AW341" i="4"/>
  <c r="AL484" i="4"/>
  <c r="AR484" i="4"/>
  <c r="AM484" i="4"/>
  <c r="AS484" i="4"/>
  <c r="AL420" i="4"/>
  <c r="AR420" i="4"/>
  <c r="AL191" i="4"/>
  <c r="AR191" i="4"/>
  <c r="AL954" i="4"/>
  <c r="AR954" i="4"/>
  <c r="AL539" i="4"/>
  <c r="AR539" i="4"/>
  <c r="AQ556" i="4"/>
  <c r="AW556" i="4"/>
  <c r="AL488" i="4"/>
  <c r="AR488" i="4"/>
  <c r="AL424" i="4"/>
  <c r="AR424" i="4"/>
  <c r="AL335" i="4"/>
  <c r="AR335" i="4"/>
  <c r="AL183" i="4"/>
  <c r="AR183" i="4"/>
  <c r="AN364" i="4"/>
  <c r="AT364" i="4"/>
  <c r="AM244" i="4"/>
  <c r="AS244" i="4"/>
  <c r="AP357" i="4"/>
  <c r="AV357" i="4"/>
  <c r="AL357" i="4"/>
  <c r="AR357" i="4"/>
  <c r="AO357" i="4"/>
  <c r="AU357" i="4"/>
  <c r="AP325" i="4"/>
  <c r="AV325" i="4"/>
  <c r="AL325" i="4"/>
  <c r="AR325" i="4"/>
  <c r="AQ325" i="4"/>
  <c r="AW325" i="4"/>
  <c r="AM325" i="4"/>
  <c r="AS325" i="4"/>
  <c r="AN293" i="4"/>
  <c r="AT293" i="4"/>
  <c r="AO293" i="4"/>
  <c r="AU293" i="4"/>
  <c r="AP261" i="4"/>
  <c r="AV261" i="4"/>
  <c r="AL261" i="4"/>
  <c r="AR261" i="4"/>
  <c r="AQ261" i="4"/>
  <c r="AW261" i="4"/>
  <c r="AM261" i="4"/>
  <c r="AS261" i="4"/>
  <c r="AP500" i="4"/>
  <c r="AV500" i="4"/>
  <c r="AL500" i="4"/>
  <c r="AR500" i="4"/>
  <c r="AQ500" i="4"/>
  <c r="AW500" i="4"/>
  <c r="AM500" i="4"/>
  <c r="AS500" i="4"/>
  <c r="AN468" i="4"/>
  <c r="AT468" i="4"/>
  <c r="AO468" i="4"/>
  <c r="AU468" i="4"/>
  <c r="AP436" i="4"/>
  <c r="AV436" i="4"/>
  <c r="AL436" i="4"/>
  <c r="AR436" i="4"/>
  <c r="AQ436" i="4"/>
  <c r="AW436" i="4"/>
  <c r="AM436" i="4"/>
  <c r="AS436" i="4"/>
  <c r="AN404" i="4"/>
  <c r="AT404" i="4"/>
  <c r="AO404" i="4"/>
  <c r="AU404" i="4"/>
  <c r="AP355" i="4"/>
  <c r="AV355" i="4"/>
  <c r="AL355" i="4"/>
  <c r="AR355" i="4"/>
  <c r="AQ355" i="4"/>
  <c r="AW355" i="4"/>
  <c r="AM355" i="4"/>
  <c r="AS355" i="4"/>
  <c r="AN323" i="4"/>
  <c r="AT323" i="4"/>
  <c r="AO323" i="4"/>
  <c r="AU323" i="4"/>
  <c r="AP291" i="4"/>
  <c r="AV291" i="4"/>
  <c r="AL291" i="4"/>
  <c r="AR291" i="4"/>
  <c r="AQ291" i="4"/>
  <c r="AW291" i="4"/>
  <c r="AM291" i="4"/>
  <c r="AS291" i="4"/>
  <c r="AN259" i="4"/>
  <c r="AT259" i="4"/>
  <c r="AO259" i="4"/>
  <c r="AU259" i="4"/>
  <c r="AP207" i="4"/>
  <c r="AV207" i="4"/>
  <c r="AL207" i="4"/>
  <c r="AR207" i="4"/>
  <c r="AQ207" i="4"/>
  <c r="AW207" i="4"/>
  <c r="AM207" i="4"/>
  <c r="AS207" i="4"/>
  <c r="AN175" i="4"/>
  <c r="AT175" i="4"/>
  <c r="AO175" i="4"/>
  <c r="AU175" i="4"/>
  <c r="AP141" i="4"/>
  <c r="AV141" i="4"/>
  <c r="AL141" i="4"/>
  <c r="AR141" i="4"/>
  <c r="AQ141" i="4"/>
  <c r="AW141" i="4"/>
  <c r="AM141" i="4"/>
  <c r="AS141" i="4"/>
  <c r="AN48" i="4"/>
  <c r="AT48" i="4"/>
  <c r="AO48" i="4"/>
  <c r="AU48" i="4"/>
  <c r="AL998" i="4"/>
  <c r="AR998" i="4"/>
  <c r="AO998" i="4"/>
  <c r="AU998" i="4"/>
  <c r="AP990" i="4"/>
  <c r="AV990" i="4"/>
  <c r="AN990" i="4"/>
  <c r="AT990" i="4"/>
  <c r="AQ990" i="4"/>
  <c r="AW990" i="4"/>
  <c r="AM990" i="4"/>
  <c r="AS990" i="4"/>
  <c r="AL982" i="4"/>
  <c r="AR982" i="4"/>
  <c r="AO982" i="4"/>
  <c r="AU982" i="4"/>
  <c r="AP974" i="4"/>
  <c r="AV974" i="4"/>
  <c r="AN974" i="4"/>
  <c r="AT974" i="4"/>
  <c r="AQ974" i="4"/>
  <c r="AW974" i="4"/>
  <c r="AM974" i="4"/>
  <c r="AS974" i="4"/>
  <c r="AL529" i="4"/>
  <c r="AR529" i="4"/>
  <c r="AO529" i="4"/>
  <c r="AU529" i="4"/>
  <c r="AL962" i="4"/>
  <c r="AR962" i="4"/>
  <c r="AQ962" i="4"/>
  <c r="AW962" i="4"/>
  <c r="AM962" i="4"/>
  <c r="AS962" i="4"/>
  <c r="AN946" i="4"/>
  <c r="AT946" i="4"/>
  <c r="AP946" i="4"/>
  <c r="AV946" i="4"/>
  <c r="AO946" i="4"/>
  <c r="AU946" i="4"/>
  <c r="AL934" i="4"/>
  <c r="AR934" i="4"/>
  <c r="AQ934" i="4"/>
  <c r="AW934" i="4"/>
  <c r="AM934" i="4"/>
  <c r="AS934" i="4"/>
  <c r="AL547" i="4"/>
  <c r="AR547" i="4"/>
  <c r="AO547" i="4"/>
  <c r="AU547" i="4"/>
  <c r="AP523" i="4"/>
  <c r="AV523" i="4"/>
  <c r="AN523" i="4"/>
  <c r="AT523" i="4"/>
  <c r="AQ523" i="4"/>
  <c r="AW523" i="4"/>
  <c r="AM523" i="4"/>
  <c r="AS523" i="4"/>
  <c r="AN374" i="4"/>
  <c r="AT374" i="4"/>
  <c r="AP374" i="4"/>
  <c r="AV374" i="4"/>
  <c r="AO374" i="4"/>
  <c r="AU374" i="4"/>
  <c r="AN512" i="4"/>
  <c r="AT512" i="4"/>
  <c r="AO512" i="4"/>
  <c r="AU512" i="4"/>
  <c r="AP496" i="4"/>
  <c r="AV496" i="4"/>
  <c r="AL496" i="4"/>
  <c r="AR496" i="4"/>
  <c r="AQ496" i="4"/>
  <c r="AW496" i="4"/>
  <c r="AM496" i="4"/>
  <c r="AS496" i="4"/>
  <c r="AN480" i="4"/>
  <c r="AT480" i="4"/>
  <c r="AO480" i="4"/>
  <c r="AU480" i="4"/>
  <c r="AP464" i="4"/>
  <c r="AV464" i="4"/>
  <c r="AL464" i="4"/>
  <c r="AR464" i="4"/>
  <c r="AQ464" i="4"/>
  <c r="AW464" i="4"/>
  <c r="AM464" i="4"/>
  <c r="AS464" i="4"/>
  <c r="AN448" i="4"/>
  <c r="AT448" i="4"/>
  <c r="AO448" i="4"/>
  <c r="AU448" i="4"/>
  <c r="AP432" i="4"/>
  <c r="AV432" i="4"/>
  <c r="AL432" i="4"/>
  <c r="AR432" i="4"/>
  <c r="AQ432" i="4"/>
  <c r="AW432" i="4"/>
  <c r="AM432" i="4"/>
  <c r="AS432" i="4"/>
  <c r="AN416" i="4"/>
  <c r="AT416" i="4"/>
  <c r="AO416" i="4"/>
  <c r="AU416" i="4"/>
  <c r="AP400" i="4"/>
  <c r="AV400" i="4"/>
  <c r="AL400" i="4"/>
  <c r="AR400" i="4"/>
  <c r="AQ400" i="4"/>
  <c r="AW400" i="4"/>
  <c r="AM400" i="4"/>
  <c r="AS400" i="4"/>
  <c r="AN384" i="4"/>
  <c r="AT384" i="4"/>
  <c r="AO384" i="4"/>
  <c r="AU384" i="4"/>
  <c r="AP343" i="4"/>
  <c r="AV343" i="4"/>
  <c r="AL343" i="4"/>
  <c r="AR343" i="4"/>
  <c r="AQ343" i="4"/>
  <c r="AW343" i="4"/>
  <c r="AM343" i="4"/>
  <c r="AS343" i="4"/>
  <c r="AN327" i="4"/>
  <c r="AT327" i="4"/>
  <c r="AO327" i="4"/>
  <c r="AU327" i="4"/>
  <c r="AP311" i="4"/>
  <c r="AV311" i="4"/>
  <c r="AL311" i="4"/>
  <c r="AR311" i="4"/>
  <c r="AQ311" i="4"/>
  <c r="AW311" i="4"/>
  <c r="AM311" i="4"/>
  <c r="AS311" i="4"/>
  <c r="AN295" i="4"/>
  <c r="AT295" i="4"/>
  <c r="AO295" i="4"/>
  <c r="AU295" i="4"/>
  <c r="AP279" i="4"/>
  <c r="AV279" i="4"/>
  <c r="AL279" i="4"/>
  <c r="AR279" i="4"/>
  <c r="AQ279" i="4"/>
  <c r="AW279" i="4"/>
  <c r="AM279" i="4"/>
  <c r="AS279" i="4"/>
  <c r="AN263" i="4"/>
  <c r="AT263" i="4"/>
  <c r="AO263" i="4"/>
  <c r="AU263" i="4"/>
  <c r="AP247" i="4"/>
  <c r="AV247" i="4"/>
  <c r="AL247" i="4"/>
  <c r="AR247" i="4"/>
  <c r="AQ247" i="4"/>
  <c r="AW247" i="4"/>
  <c r="AM247" i="4"/>
  <c r="AS247" i="4"/>
  <c r="AN219" i="4"/>
  <c r="AT219" i="4"/>
  <c r="AO219" i="4"/>
  <c r="AU219" i="4"/>
  <c r="AP203" i="4"/>
  <c r="AV203" i="4"/>
  <c r="AL203" i="4"/>
  <c r="AR203" i="4"/>
  <c r="AQ203" i="4"/>
  <c r="AW203" i="4"/>
  <c r="AM203" i="4"/>
  <c r="AS203" i="4"/>
  <c r="AN187" i="4"/>
  <c r="AT187" i="4"/>
  <c r="AO187" i="4"/>
  <c r="AU187" i="4"/>
  <c r="AP171" i="4"/>
  <c r="AV171" i="4"/>
  <c r="AL171" i="4"/>
  <c r="AR171" i="4"/>
  <c r="AQ171" i="4"/>
  <c r="AW171" i="4"/>
  <c r="AM171" i="4"/>
  <c r="AS171" i="4"/>
  <c r="AN145" i="4"/>
  <c r="AT145" i="4"/>
  <c r="AO145" i="4"/>
  <c r="AU145" i="4"/>
  <c r="AP129" i="4"/>
  <c r="AV129" i="4"/>
  <c r="AL129" i="4"/>
  <c r="AR129" i="4"/>
  <c r="AQ129" i="4"/>
  <c r="AW129" i="4"/>
  <c r="AM129" i="4"/>
  <c r="AS129" i="4"/>
  <c r="AN113" i="4"/>
  <c r="AT113" i="4"/>
  <c r="AO113" i="4"/>
  <c r="AU113" i="4"/>
  <c r="AP52" i="4"/>
  <c r="AV52" i="4"/>
  <c r="AL52" i="4"/>
  <c r="AR52" i="4"/>
  <c r="AQ52" i="4"/>
  <c r="AW52" i="4"/>
  <c r="AM52" i="4"/>
  <c r="AS52" i="4"/>
  <c r="AN587" i="4"/>
  <c r="AT587" i="4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O484" i="4"/>
  <c r="AU484" i="4"/>
  <c r="AO339" i="4"/>
  <c r="AU339" i="4"/>
  <c r="AP223" i="4"/>
  <c r="AV223" i="4"/>
  <c r="AO125" i="4"/>
  <c r="AU125" i="4"/>
  <c r="AL942" i="4"/>
  <c r="AR942" i="4"/>
  <c r="AP440" i="4"/>
  <c r="AV440" i="4"/>
  <c r="AQ351" i="4"/>
  <c r="AW351" i="4"/>
  <c r="AO227" i="4"/>
  <c r="AU227" i="4"/>
  <c r="AQ251" i="4"/>
  <c r="AW251" i="4"/>
  <c r="AP244" i="4"/>
  <c r="AV244" i="4"/>
  <c r="AN357" i="4"/>
  <c r="AT357" i="4"/>
  <c r="AQ357" i="4"/>
  <c r="AW357" i="4"/>
  <c r="AM357" i="4"/>
  <c r="AS357" i="4"/>
  <c r="AN325" i="4"/>
  <c r="AT325" i="4"/>
  <c r="AO325" i="4"/>
  <c r="AU325" i="4"/>
  <c r="AP293" i="4"/>
  <c r="AV293" i="4"/>
  <c r="AL293" i="4"/>
  <c r="AR293" i="4"/>
  <c r="AQ293" i="4"/>
  <c r="AW293" i="4"/>
  <c r="AM293" i="4"/>
  <c r="AS293" i="4"/>
  <c r="AN261" i="4"/>
  <c r="AT261" i="4"/>
  <c r="AO261" i="4"/>
  <c r="AU261" i="4"/>
  <c r="AN500" i="4"/>
  <c r="AT500" i="4"/>
  <c r="AO500" i="4"/>
  <c r="AU500" i="4"/>
  <c r="AP468" i="4"/>
  <c r="AV468" i="4"/>
  <c r="AL468" i="4"/>
  <c r="AR468" i="4"/>
  <c r="AQ468" i="4"/>
  <c r="AW468" i="4"/>
  <c r="AM468" i="4"/>
  <c r="AS468" i="4"/>
  <c r="AN436" i="4"/>
  <c r="AT436" i="4"/>
  <c r="AO436" i="4"/>
  <c r="AU436" i="4"/>
  <c r="AP404" i="4"/>
  <c r="AV404" i="4"/>
  <c r="AL404" i="4"/>
  <c r="AR404" i="4"/>
  <c r="AQ404" i="4"/>
  <c r="AW404" i="4"/>
  <c r="AM404" i="4"/>
  <c r="AS404" i="4"/>
  <c r="AN355" i="4"/>
  <c r="AT355" i="4"/>
  <c r="AO355" i="4"/>
  <c r="AU355" i="4"/>
  <c r="AP323" i="4"/>
  <c r="AV323" i="4"/>
  <c r="AL323" i="4"/>
  <c r="AR323" i="4"/>
  <c r="AQ323" i="4"/>
  <c r="AW323" i="4"/>
  <c r="AM323" i="4"/>
  <c r="AS323" i="4"/>
  <c r="AN291" i="4"/>
  <c r="AT291" i="4"/>
  <c r="AO291" i="4"/>
  <c r="AU291" i="4"/>
  <c r="AP259" i="4"/>
  <c r="AV259" i="4"/>
  <c r="AL259" i="4"/>
  <c r="AR259" i="4"/>
  <c r="AQ259" i="4"/>
  <c r="AW259" i="4"/>
  <c r="AM259" i="4"/>
  <c r="AS259" i="4"/>
  <c r="AN207" i="4"/>
  <c r="AT207" i="4"/>
  <c r="AO207" i="4"/>
  <c r="AU207" i="4"/>
  <c r="AP175" i="4"/>
  <c r="AV175" i="4"/>
  <c r="AL175" i="4"/>
  <c r="AR175" i="4"/>
  <c r="AQ175" i="4"/>
  <c r="AW175" i="4"/>
  <c r="AM175" i="4"/>
  <c r="AS175" i="4"/>
  <c r="AN141" i="4"/>
  <c r="AT141" i="4"/>
  <c r="AO141" i="4"/>
  <c r="AU141" i="4"/>
  <c r="AP48" i="4"/>
  <c r="AV48" i="4"/>
  <c r="AL48" i="4"/>
  <c r="AR48" i="4"/>
  <c r="AQ48" i="4"/>
  <c r="AW48" i="4"/>
  <c r="AM48" i="4"/>
  <c r="AS48" i="4"/>
  <c r="AP998" i="4"/>
  <c r="AV998" i="4"/>
  <c r="AN998" i="4"/>
  <c r="AT998" i="4"/>
  <c r="AQ998" i="4"/>
  <c r="AW998" i="4"/>
  <c r="AM998" i="4"/>
  <c r="AS998" i="4"/>
  <c r="AL990" i="4"/>
  <c r="AR990" i="4"/>
  <c r="AO990" i="4"/>
  <c r="AU990" i="4"/>
  <c r="AP982" i="4"/>
  <c r="AV982" i="4"/>
  <c r="AN982" i="4"/>
  <c r="AT982" i="4"/>
  <c r="AQ982" i="4"/>
  <c r="AW982" i="4"/>
  <c r="AM982" i="4"/>
  <c r="AS982" i="4"/>
  <c r="AL974" i="4"/>
  <c r="AR974" i="4"/>
  <c r="AO974" i="4"/>
  <c r="AU974" i="4"/>
  <c r="AP529" i="4"/>
  <c r="AV529" i="4"/>
  <c r="AN529" i="4"/>
  <c r="AT529" i="4"/>
  <c r="AQ529" i="4"/>
  <c r="AW529" i="4"/>
  <c r="AM529" i="4"/>
  <c r="AS529" i="4"/>
  <c r="AN962" i="4"/>
  <c r="AT962" i="4"/>
  <c r="AP962" i="4"/>
  <c r="AV962" i="4"/>
  <c r="AO962" i="4"/>
  <c r="AU962" i="4"/>
  <c r="AL946" i="4"/>
  <c r="AR946" i="4"/>
  <c r="AQ946" i="4"/>
  <c r="AW946" i="4"/>
  <c r="AM946" i="4"/>
  <c r="AS946" i="4"/>
  <c r="AN934" i="4"/>
  <c r="AT934" i="4"/>
  <c r="AP934" i="4"/>
  <c r="AV934" i="4"/>
  <c r="AO934" i="4"/>
  <c r="AU934" i="4"/>
  <c r="AP547" i="4"/>
  <c r="AV547" i="4"/>
  <c r="AN547" i="4"/>
  <c r="AT547" i="4"/>
  <c r="AQ547" i="4"/>
  <c r="AW547" i="4"/>
  <c r="AM547" i="4"/>
  <c r="AS547" i="4"/>
  <c r="AL523" i="4"/>
  <c r="AR523" i="4"/>
  <c r="AO523" i="4"/>
  <c r="AU523" i="4"/>
  <c r="AL374" i="4"/>
  <c r="AR374" i="4"/>
  <c r="AQ374" i="4"/>
  <c r="AW374" i="4"/>
  <c r="AM374" i="4"/>
  <c r="AS374" i="4"/>
  <c r="AL512" i="4"/>
  <c r="AR512" i="4"/>
  <c r="AM512" i="4"/>
  <c r="AS512" i="4"/>
  <c r="AO496" i="4"/>
  <c r="AU496" i="4"/>
  <c r="AL480" i="4"/>
  <c r="AR480" i="4"/>
  <c r="AM480" i="4"/>
  <c r="AS480" i="4"/>
  <c r="AO464" i="4"/>
  <c r="AU464" i="4"/>
  <c r="AL448" i="4"/>
  <c r="AR448" i="4"/>
  <c r="AM448" i="4"/>
  <c r="AS448" i="4"/>
  <c r="AO432" i="4"/>
  <c r="AU432" i="4"/>
  <c r="AL416" i="4"/>
  <c r="AR416" i="4"/>
  <c r="AM416" i="4"/>
  <c r="AS416" i="4"/>
  <c r="AO400" i="4"/>
  <c r="AU400" i="4"/>
  <c r="AL384" i="4"/>
  <c r="AR384" i="4"/>
  <c r="AM384" i="4"/>
  <c r="AS384" i="4"/>
  <c r="AO343" i="4"/>
  <c r="AU343" i="4"/>
  <c r="AL327" i="4"/>
  <c r="AR327" i="4"/>
  <c r="AM327" i="4"/>
  <c r="AS327" i="4"/>
  <c r="AO311" i="4"/>
  <c r="AU311" i="4"/>
  <c r="AL295" i="4"/>
  <c r="AR295" i="4"/>
  <c r="AM295" i="4"/>
  <c r="AS295" i="4"/>
  <c r="AO279" i="4"/>
  <c r="AU279" i="4"/>
  <c r="AP263" i="4"/>
  <c r="AV263" i="4"/>
  <c r="AL263" i="4"/>
  <c r="AR263" i="4"/>
  <c r="AQ263" i="4"/>
  <c r="AW263" i="4"/>
  <c r="AM263" i="4"/>
  <c r="AS263" i="4"/>
  <c r="AN247" i="4"/>
  <c r="AT247" i="4"/>
  <c r="AO247" i="4"/>
  <c r="AU247" i="4"/>
  <c r="AP219" i="4"/>
  <c r="AV219" i="4"/>
  <c r="AL219" i="4"/>
  <c r="AR219" i="4"/>
  <c r="AQ219" i="4"/>
  <c r="AW219" i="4"/>
  <c r="AM219" i="4"/>
  <c r="AS219" i="4"/>
  <c r="AN203" i="4"/>
  <c r="AT203" i="4"/>
  <c r="AO203" i="4"/>
  <c r="AU203" i="4"/>
  <c r="AP187" i="4"/>
  <c r="AV187" i="4"/>
  <c r="AL187" i="4"/>
  <c r="AR187" i="4"/>
  <c r="AQ187" i="4"/>
  <c r="AW187" i="4"/>
  <c r="AM187" i="4"/>
  <c r="AS187" i="4"/>
  <c r="AN171" i="4"/>
  <c r="AT171" i="4"/>
  <c r="AO171" i="4"/>
  <c r="AU171" i="4"/>
  <c r="AP145" i="4"/>
  <c r="AV145" i="4"/>
  <c r="AL145" i="4"/>
  <c r="AR145" i="4"/>
  <c r="AQ145" i="4"/>
  <c r="AW145" i="4"/>
  <c r="AM145" i="4"/>
  <c r="AS145" i="4"/>
  <c r="AN129" i="4"/>
  <c r="AT129" i="4"/>
  <c r="AO129" i="4"/>
  <c r="AU129" i="4"/>
  <c r="AP113" i="4"/>
  <c r="AV113" i="4"/>
  <c r="AL113" i="4"/>
  <c r="AR113" i="4"/>
  <c r="AQ113" i="4"/>
  <c r="AW113" i="4"/>
  <c r="AM113" i="4"/>
  <c r="AS113" i="4"/>
  <c r="AN52" i="4"/>
  <c r="AT52" i="4"/>
  <c r="AO52" i="4"/>
  <c r="AU52" i="4"/>
  <c r="J9" i="3"/>
  <c r="K9" i="3"/>
  <c r="D10" i="3"/>
  <c r="F248" i="4"/>
  <c r="J248" i="4"/>
  <c r="AN287" i="4"/>
  <c r="AT287" i="4"/>
  <c r="AQ349" i="4"/>
  <c r="AW349" i="4"/>
  <c r="AM667" i="4"/>
  <c r="AS667" i="4"/>
  <c r="AN211" i="4"/>
  <c r="AT211" i="4"/>
  <c r="AM319" i="4"/>
  <c r="AS319" i="4"/>
  <c r="AN351" i="4"/>
  <c r="AT351" i="4"/>
  <c r="AM472" i="4"/>
  <c r="AS472" i="4"/>
  <c r="AN504" i="4"/>
  <c r="AT504" i="4"/>
  <c r="AQ392" i="4"/>
  <c r="AW392" i="4"/>
  <c r="AM211" i="4"/>
  <c r="AS211" i="4"/>
  <c r="AN255" i="4"/>
  <c r="AT255" i="4"/>
  <c r="AM351" i="4"/>
  <c r="AS351" i="4"/>
  <c r="AN408" i="4"/>
  <c r="AT408" i="4"/>
  <c r="AM504" i="4"/>
  <c r="AS504" i="4"/>
  <c r="AQ277" i="4"/>
  <c r="AW277" i="4"/>
  <c r="AN649" i="4"/>
  <c r="AT649" i="4"/>
  <c r="AQ315" i="4"/>
  <c r="AW315" i="4"/>
  <c r="AP415" i="4"/>
  <c r="AV415" i="4"/>
  <c r="AQ372" i="4"/>
  <c r="AW372" i="4"/>
  <c r="AB771" i="4"/>
  <c r="AN771" i="4"/>
  <c r="AT771" i="4"/>
  <c r="AA771" i="4"/>
  <c r="AM771" i="4"/>
  <c r="AS771" i="4"/>
  <c r="AC771" i="4"/>
  <c r="AI771" i="4"/>
  <c r="F617" i="4"/>
  <c r="J617" i="4"/>
  <c r="AM626" i="4"/>
  <c r="AS626" i="4"/>
  <c r="AM634" i="4"/>
  <c r="AS634" i="4"/>
  <c r="G617" i="4"/>
  <c r="AP637" i="4"/>
  <c r="AV637" i="4"/>
  <c r="AN623" i="4"/>
  <c r="AT623" i="4"/>
  <c r="AN647" i="4"/>
  <c r="AT647" i="4"/>
  <c r="AO452" i="4"/>
  <c r="AU452" i="4"/>
  <c r="AM440" i="4"/>
  <c r="AS440" i="4"/>
  <c r="AP287" i="4"/>
  <c r="AV287" i="4"/>
  <c r="AN277" i="4"/>
  <c r="AT277" i="4"/>
  <c r="AM341" i="4"/>
  <c r="AS341" i="4"/>
  <c r="F110" i="4"/>
  <c r="J110" i="4"/>
  <c r="M111" i="2"/>
  <c r="E228" i="4"/>
  <c r="I228" i="4"/>
  <c r="D344" i="4"/>
  <c r="H344" i="4"/>
  <c r="E725" i="4"/>
  <c r="I725" i="4"/>
  <c r="F180" i="4"/>
  <c r="J180" i="4"/>
  <c r="M181" i="2"/>
  <c r="E959" i="4"/>
  <c r="I959" i="4"/>
  <c r="AQ941" i="4"/>
  <c r="AW941" i="4"/>
  <c r="AQ455" i="4"/>
  <c r="AW455" i="4"/>
  <c r="AL44" i="4"/>
  <c r="AR44" i="4"/>
  <c r="AQ319" i="4"/>
  <c r="AW319" i="4"/>
  <c r="AO557" i="4"/>
  <c r="AU557" i="4"/>
  <c r="AM412" i="4"/>
  <c r="AS412" i="4"/>
  <c r="AQ942" i="4"/>
  <c r="AW942" i="4"/>
  <c r="D653" i="4"/>
  <c r="H653" i="4"/>
  <c r="AL611" i="4"/>
  <c r="AR611" i="4"/>
  <c r="AL848" i="4"/>
  <c r="AR848" i="4"/>
  <c r="G848" i="4"/>
  <c r="G683" i="4"/>
  <c r="G891" i="4"/>
  <c r="AM635" i="4"/>
  <c r="AS635" i="4"/>
  <c r="AL372" i="4"/>
  <c r="AR372" i="4"/>
  <c r="G372" i="4"/>
  <c r="AN349" i="4"/>
  <c r="AT349" i="4"/>
  <c r="AO121" i="4"/>
  <c r="AU121" i="4"/>
  <c r="AO195" i="4"/>
  <c r="AU195" i="4"/>
  <c r="AO271" i="4"/>
  <c r="AU271" i="4"/>
  <c r="AN556" i="4"/>
  <c r="AT556" i="4"/>
  <c r="AO926" i="4"/>
  <c r="AU926" i="4"/>
  <c r="AM986" i="4"/>
  <c r="AS986" i="4"/>
  <c r="D677" i="4"/>
  <c r="H677" i="4"/>
  <c r="F677" i="4"/>
  <c r="J677" i="4"/>
  <c r="E382" i="4"/>
  <c r="I382" i="4"/>
  <c r="F382" i="4"/>
  <c r="J382" i="4"/>
  <c r="D713" i="4"/>
  <c r="H713" i="4"/>
  <c r="E713" i="4"/>
  <c r="I713" i="4"/>
  <c r="F509" i="4"/>
  <c r="J509" i="4"/>
  <c r="G509" i="4"/>
  <c r="G518" i="4"/>
  <c r="E518" i="4"/>
  <c r="I518" i="4"/>
  <c r="E829" i="4"/>
  <c r="I829" i="4"/>
  <c r="G829" i="4"/>
  <c r="D639" i="4"/>
  <c r="H639" i="4"/>
  <c r="F639" i="4"/>
  <c r="J639" i="4"/>
  <c r="F190" i="4"/>
  <c r="J190" i="4"/>
  <c r="G190" i="4"/>
  <c r="AQ722" i="4"/>
  <c r="AW722" i="4"/>
  <c r="AO726" i="4"/>
  <c r="AU726" i="4"/>
  <c r="AN730" i="4"/>
  <c r="AT730" i="4"/>
  <c r="AN734" i="4"/>
  <c r="AT734" i="4"/>
  <c r="AQ738" i="4"/>
  <c r="AW738" i="4"/>
  <c r="AN746" i="4"/>
  <c r="AT746" i="4"/>
  <c r="AQ746" i="4"/>
  <c r="AW746" i="4"/>
  <c r="AO750" i="4"/>
  <c r="AU750" i="4"/>
  <c r="AQ754" i="4"/>
  <c r="AW754" i="4"/>
  <c r="AO758" i="4"/>
  <c r="AU758" i="4"/>
  <c r="AN762" i="4"/>
  <c r="AT762" i="4"/>
  <c r="AN766" i="4"/>
  <c r="AT766" i="4"/>
  <c r="AO766" i="4"/>
  <c r="AU766" i="4"/>
  <c r="AN770" i="4"/>
  <c r="AT770" i="4"/>
  <c r="AQ774" i="4"/>
  <c r="AW774" i="4"/>
  <c r="AQ778" i="4"/>
  <c r="AW778" i="4"/>
  <c r="AN782" i="4"/>
  <c r="AT782" i="4"/>
  <c r="AO782" i="4"/>
  <c r="AU782" i="4"/>
  <c r="AN786" i="4"/>
  <c r="AT786" i="4"/>
  <c r="AQ790" i="4"/>
  <c r="AW790" i="4"/>
  <c r="AQ794" i="4"/>
  <c r="AW794" i="4"/>
  <c r="AN798" i="4"/>
  <c r="AT798" i="4"/>
  <c r="AO798" i="4"/>
  <c r="AU798" i="4"/>
  <c r="AN802" i="4"/>
  <c r="AT802" i="4"/>
  <c r="AQ806" i="4"/>
  <c r="AW806" i="4"/>
  <c r="AQ810" i="4"/>
  <c r="AW810" i="4"/>
  <c r="AN814" i="4"/>
  <c r="AT814" i="4"/>
  <c r="AO814" i="4"/>
  <c r="AU814" i="4"/>
  <c r="AN818" i="4"/>
  <c r="AT818" i="4"/>
  <c r="AQ822" i="4"/>
  <c r="AW822" i="4"/>
  <c r="AQ826" i="4"/>
  <c r="AW826" i="4"/>
  <c r="AN830" i="4"/>
  <c r="AT830" i="4"/>
  <c r="AO830" i="4"/>
  <c r="AU830" i="4"/>
  <c r="AN834" i="4"/>
  <c r="AT834" i="4"/>
  <c r="AQ838" i="4"/>
  <c r="AW838" i="4"/>
  <c r="AQ842" i="4"/>
  <c r="AW842" i="4"/>
  <c r="AN846" i="4"/>
  <c r="AT846" i="4"/>
  <c r="AN850" i="4"/>
  <c r="AT850" i="4"/>
  <c r="AQ854" i="4"/>
  <c r="AW854" i="4"/>
  <c r="AQ858" i="4"/>
  <c r="AW858" i="4"/>
  <c r="AN862" i="4"/>
  <c r="AT862" i="4"/>
  <c r="AN866" i="4"/>
  <c r="AT866" i="4"/>
  <c r="AQ870" i="4"/>
  <c r="AW870" i="4"/>
  <c r="AQ874" i="4"/>
  <c r="AW874" i="4"/>
  <c r="AN878" i="4"/>
  <c r="AT878" i="4"/>
  <c r="AQ882" i="4"/>
  <c r="AW882" i="4"/>
  <c r="AN886" i="4"/>
  <c r="AT886" i="4"/>
  <c r="AQ890" i="4"/>
  <c r="AW890" i="4"/>
  <c r="AN894" i="4"/>
  <c r="AT894" i="4"/>
  <c r="AQ898" i="4"/>
  <c r="AW898" i="4"/>
  <c r="AN902" i="4"/>
  <c r="AT902" i="4"/>
  <c r="AQ906" i="4"/>
  <c r="AW906" i="4"/>
  <c r="AN910" i="4"/>
  <c r="AT910" i="4"/>
  <c r="AM883" i="4"/>
  <c r="AS883" i="4"/>
  <c r="AN612" i="4"/>
  <c r="AT612" i="4"/>
  <c r="AN620" i="4"/>
  <c r="AT620" i="4"/>
  <c r="AN628" i="4"/>
  <c r="AT628" i="4"/>
  <c r="AO632" i="4"/>
  <c r="AU632" i="4"/>
  <c r="AN636" i="4"/>
  <c r="AT636" i="4"/>
  <c r="AO640" i="4"/>
  <c r="AU640" i="4"/>
  <c r="AO648" i="4"/>
  <c r="AU648" i="4"/>
  <c r="AO652" i="4"/>
  <c r="AU652" i="4"/>
  <c r="AO656" i="4"/>
  <c r="AU656" i="4"/>
  <c r="AO664" i="4"/>
  <c r="AU664" i="4"/>
  <c r="AO668" i="4"/>
  <c r="AU668" i="4"/>
  <c r="AO672" i="4"/>
  <c r="AU672" i="4"/>
  <c r="AO680" i="4"/>
  <c r="AU680" i="4"/>
  <c r="AO684" i="4"/>
  <c r="AU684" i="4"/>
  <c r="AO768" i="4"/>
  <c r="AU768" i="4"/>
  <c r="AO784" i="4"/>
  <c r="AU784" i="4"/>
  <c r="AN366" i="4"/>
  <c r="AT366" i="4"/>
  <c r="AN978" i="4"/>
  <c r="AT978" i="4"/>
  <c r="AL795" i="4"/>
  <c r="AR795" i="4"/>
  <c r="E795" i="4"/>
  <c r="I795" i="4"/>
  <c r="AM843" i="4"/>
  <c r="AS843" i="4"/>
  <c r="AP651" i="4"/>
  <c r="AV651" i="4"/>
  <c r="AN859" i="4"/>
  <c r="AT859" i="4"/>
  <c r="AO827" i="4"/>
  <c r="AU827" i="4"/>
  <c r="AP987" i="4"/>
  <c r="AV987" i="4"/>
  <c r="AM699" i="4"/>
  <c r="AS699" i="4"/>
  <c r="AP647" i="4"/>
  <c r="AV647" i="4"/>
  <c r="AQ637" i="4"/>
  <c r="AW637" i="4"/>
  <c r="E94" i="4"/>
  <c r="I94" i="4"/>
  <c r="L95" i="2"/>
  <c r="F693" i="4"/>
  <c r="J693" i="4"/>
  <c r="AQ647" i="4"/>
  <c r="AW647" i="4"/>
  <c r="AO699" i="4"/>
  <c r="AU699" i="4"/>
  <c r="AQ987" i="4"/>
  <c r="AW987" i="4"/>
  <c r="E859" i="4"/>
  <c r="I859" i="4"/>
  <c r="D859" i="4"/>
  <c r="H859" i="4"/>
  <c r="F859" i="4"/>
  <c r="J859" i="4"/>
  <c r="G859" i="4"/>
  <c r="AO440" i="4"/>
  <c r="AU440" i="4"/>
  <c r="AO539" i="4"/>
  <c r="AU539" i="4"/>
  <c r="AL159" i="4"/>
  <c r="AR159" i="4"/>
  <c r="D159" i="4"/>
  <c r="H159" i="4"/>
  <c r="K160" i="2"/>
  <c r="AQ314" i="4"/>
  <c r="AW314" i="4"/>
  <c r="AN699" i="4"/>
  <c r="AT699" i="4"/>
  <c r="AL987" i="4"/>
  <c r="AR987" i="4"/>
  <c r="F236" i="4"/>
  <c r="J236" i="4"/>
  <c r="F378" i="4"/>
  <c r="J378" i="4"/>
  <c r="AO802" i="4"/>
  <c r="AU802" i="4"/>
  <c r="AO806" i="4"/>
  <c r="AU806" i="4"/>
  <c r="AN810" i="4"/>
  <c r="AT810" i="4"/>
  <c r="AQ814" i="4"/>
  <c r="AW814" i="4"/>
  <c r="AO818" i="4"/>
  <c r="AU818" i="4"/>
  <c r="AO822" i="4"/>
  <c r="AU822" i="4"/>
  <c r="AN826" i="4"/>
  <c r="AT826" i="4"/>
  <c r="AQ830" i="4"/>
  <c r="AW830" i="4"/>
  <c r="AO834" i="4"/>
  <c r="AU834" i="4"/>
  <c r="AO838" i="4"/>
  <c r="AU838" i="4"/>
  <c r="AN842" i="4"/>
  <c r="AT842" i="4"/>
  <c r="AQ846" i="4"/>
  <c r="AW846" i="4"/>
  <c r="AO854" i="4"/>
  <c r="AU854" i="4"/>
  <c r="AO858" i="4"/>
  <c r="AU858" i="4"/>
  <c r="AN870" i="4"/>
  <c r="AT870" i="4"/>
  <c r="AO870" i="4"/>
  <c r="AU870" i="4"/>
  <c r="AN882" i="4"/>
  <c r="AT882" i="4"/>
  <c r="AO882" i="4"/>
  <c r="AU882" i="4"/>
  <c r="AN898" i="4"/>
  <c r="AT898" i="4"/>
  <c r="AQ902" i="4"/>
  <c r="AW902" i="4"/>
  <c r="D15" i="4"/>
  <c r="H15" i="4"/>
  <c r="K16" i="2"/>
  <c r="D94" i="4"/>
  <c r="H94" i="4"/>
  <c r="K95" i="2"/>
  <c r="F753" i="4"/>
  <c r="J753" i="4"/>
  <c r="D869" i="4"/>
  <c r="H869" i="4"/>
  <c r="F569" i="4"/>
  <c r="J569" i="4"/>
  <c r="F681" i="4"/>
  <c r="J681" i="4"/>
  <c r="G246" i="4"/>
  <c r="D739" i="4"/>
  <c r="H739" i="4"/>
  <c r="E669" i="4"/>
  <c r="I669" i="4"/>
  <c r="AM372" i="4"/>
  <c r="AS372" i="4"/>
  <c r="AQ683" i="4"/>
  <c r="AW683" i="4"/>
  <c r="AP667" i="4"/>
  <c r="AV667" i="4"/>
  <c r="AP557" i="4"/>
  <c r="AV557" i="4"/>
  <c r="AM875" i="4"/>
  <c r="AS875" i="4"/>
  <c r="AQ747" i="4"/>
  <c r="AW747" i="4"/>
  <c r="AN843" i="4"/>
  <c r="AT843" i="4"/>
  <c r="AO647" i="4"/>
  <c r="AU647" i="4"/>
  <c r="AM827" i="4"/>
  <c r="AS827" i="4"/>
  <c r="AP795" i="4"/>
  <c r="AV795" i="4"/>
  <c r="AQ715" i="4"/>
  <c r="AW715" i="4"/>
  <c r="AM859" i="4"/>
  <c r="AS859" i="4"/>
  <c r="AQ779" i="4"/>
  <c r="AW779" i="4"/>
  <c r="AL731" i="4"/>
  <c r="AR731" i="4"/>
  <c r="AL715" i="4"/>
  <c r="AR715" i="4"/>
  <c r="AL121" i="4"/>
  <c r="AR121" i="4"/>
  <c r="E121" i="4"/>
  <c r="I121" i="4"/>
  <c r="L122" i="2"/>
  <c r="AO163" i="4"/>
  <c r="AU163" i="4"/>
  <c r="AL195" i="4"/>
  <c r="AR195" i="4"/>
  <c r="G195" i="4"/>
  <c r="AL476" i="4"/>
  <c r="AR476" i="4"/>
  <c r="G476" i="4"/>
  <c r="AN986" i="4"/>
  <c r="AT986" i="4"/>
  <c r="AN125" i="4"/>
  <c r="AT125" i="4"/>
  <c r="AN191" i="4"/>
  <c r="AT191" i="4"/>
  <c r="AN339" i="4"/>
  <c r="AT339" i="4"/>
  <c r="AO420" i="4"/>
  <c r="AU420" i="4"/>
  <c r="AP892" i="4"/>
  <c r="AV892" i="4"/>
  <c r="AQ183" i="4"/>
  <c r="AW183" i="4"/>
  <c r="AL392" i="4"/>
  <c r="AR392" i="4"/>
  <c r="G392" i="4"/>
  <c r="D152" i="4"/>
  <c r="H152" i="4"/>
  <c r="K153" i="2"/>
  <c r="F228" i="4"/>
  <c r="J228" i="4"/>
  <c r="G382" i="4"/>
  <c r="F713" i="4"/>
  <c r="J713" i="4"/>
  <c r="AO607" i="4"/>
  <c r="AU607" i="4"/>
  <c r="AL612" i="4"/>
  <c r="AR612" i="4"/>
  <c r="G612" i="4"/>
  <c r="AL772" i="4"/>
  <c r="AR772" i="4"/>
  <c r="F772" i="4"/>
  <c r="J772" i="4"/>
  <c r="AL788" i="4"/>
  <c r="AR788" i="4"/>
  <c r="G788" i="4"/>
  <c r="AL804" i="4"/>
  <c r="AR804" i="4"/>
  <c r="F804" i="4"/>
  <c r="J804" i="4"/>
  <c r="AL820" i="4"/>
  <c r="AR820" i="4"/>
  <c r="G820" i="4"/>
  <c r="AL836" i="4"/>
  <c r="AR836" i="4"/>
  <c r="D836" i="4"/>
  <c r="H836" i="4"/>
  <c r="AL852" i="4"/>
  <c r="AR852" i="4"/>
  <c r="G852" i="4"/>
  <c r="AL868" i="4"/>
  <c r="AR868" i="4"/>
  <c r="D868" i="4"/>
  <c r="H868" i="4"/>
  <c r="AP876" i="4"/>
  <c r="AV876" i="4"/>
  <c r="AP880" i="4"/>
  <c r="AV880" i="4"/>
  <c r="AP884" i="4"/>
  <c r="AV884" i="4"/>
  <c r="AP888" i="4"/>
  <c r="AV888" i="4"/>
  <c r="AP896" i="4"/>
  <c r="AV896" i="4"/>
  <c r="AP900" i="4"/>
  <c r="AV900" i="4"/>
  <c r="AP904" i="4"/>
  <c r="AV904" i="4"/>
  <c r="AP908" i="4"/>
  <c r="AV908" i="4"/>
  <c r="AP912" i="4"/>
  <c r="AV912" i="4"/>
  <c r="F86" i="4"/>
  <c r="J86" i="4"/>
  <c r="M87" i="2"/>
  <c r="F555" i="4"/>
  <c r="J555" i="4"/>
  <c r="AL587" i="4"/>
  <c r="AR587" i="4"/>
  <c r="F587" i="4"/>
  <c r="J587" i="4"/>
  <c r="AL619" i="4"/>
  <c r="AR619" i="4"/>
  <c r="E619" i="4"/>
  <c r="I619" i="4"/>
  <c r="AL939" i="4"/>
  <c r="AR939" i="4"/>
  <c r="G939" i="4"/>
  <c r="AO939" i="4"/>
  <c r="AU939" i="4"/>
  <c r="G909" i="4"/>
  <c r="F909" i="4"/>
  <c r="J909" i="4"/>
  <c r="E891" i="4"/>
  <c r="I891" i="4"/>
  <c r="D891" i="4"/>
  <c r="H891" i="4"/>
  <c r="E683" i="4"/>
  <c r="I683" i="4"/>
  <c r="D683" i="4"/>
  <c r="H683" i="4"/>
  <c r="D509" i="4"/>
  <c r="H509" i="4"/>
  <c r="E509" i="4"/>
  <c r="I509" i="4"/>
  <c r="AQ623" i="4"/>
  <c r="AW623" i="4"/>
  <c r="AO688" i="4"/>
  <c r="AU688" i="4"/>
  <c r="AO696" i="4"/>
  <c r="AU696" i="4"/>
  <c r="AO700" i="4"/>
  <c r="AU700" i="4"/>
  <c r="AO704" i="4"/>
  <c r="AU704" i="4"/>
  <c r="AO712" i="4"/>
  <c r="AU712" i="4"/>
  <c r="AO716" i="4"/>
  <c r="AU716" i="4"/>
  <c r="AO720" i="4"/>
  <c r="AU720" i="4"/>
  <c r="AO728" i="4"/>
  <c r="AU728" i="4"/>
  <c r="AO732" i="4"/>
  <c r="AU732" i="4"/>
  <c r="AO736" i="4"/>
  <c r="AU736" i="4"/>
  <c r="AO744" i="4"/>
  <c r="AU744" i="4"/>
  <c r="AO748" i="4"/>
  <c r="AU748" i="4"/>
  <c r="AQ752" i="4"/>
  <c r="AW752" i="4"/>
  <c r="AO756" i="4"/>
  <c r="AU756" i="4"/>
  <c r="AQ760" i="4"/>
  <c r="AW760" i="4"/>
  <c r="AQ772" i="4"/>
  <c r="AW772" i="4"/>
  <c r="AQ780" i="4"/>
  <c r="AW780" i="4"/>
  <c r="AQ788" i="4"/>
  <c r="AW788" i="4"/>
  <c r="AQ796" i="4"/>
  <c r="AW796" i="4"/>
  <c r="AO800" i="4"/>
  <c r="AU800" i="4"/>
  <c r="AQ804" i="4"/>
  <c r="AW804" i="4"/>
  <c r="AQ812" i="4"/>
  <c r="AW812" i="4"/>
  <c r="AO816" i="4"/>
  <c r="AU816" i="4"/>
  <c r="AQ820" i="4"/>
  <c r="AW820" i="4"/>
  <c r="AQ828" i="4"/>
  <c r="AW828" i="4"/>
  <c r="AO832" i="4"/>
  <c r="AU832" i="4"/>
  <c r="AQ836" i="4"/>
  <c r="AW836" i="4"/>
  <c r="AQ844" i="4"/>
  <c r="AW844" i="4"/>
  <c r="AQ852" i="4"/>
  <c r="AW852" i="4"/>
  <c r="AO856" i="4"/>
  <c r="AU856" i="4"/>
  <c r="AQ860" i="4"/>
  <c r="AW860" i="4"/>
  <c r="AN868" i="4"/>
  <c r="AT868" i="4"/>
  <c r="AQ868" i="4"/>
  <c r="AW868" i="4"/>
  <c r="AN876" i="4"/>
  <c r="AT876" i="4"/>
  <c r="AN884" i="4"/>
  <c r="AT884" i="4"/>
  <c r="AN892" i="4"/>
  <c r="AT892" i="4"/>
  <c r="AN900" i="4"/>
  <c r="AT900" i="4"/>
  <c r="AN908" i="4"/>
  <c r="AT908" i="4"/>
  <c r="F320" i="4"/>
  <c r="J320" i="4"/>
  <c r="G575" i="4"/>
  <c r="E190" i="4"/>
  <c r="I190" i="4"/>
  <c r="D920" i="4"/>
  <c r="H920" i="4"/>
  <c r="E789" i="4"/>
  <c r="I789" i="4"/>
  <c r="AP587" i="4"/>
  <c r="AV587" i="4"/>
  <c r="AP372" i="4"/>
  <c r="AV372" i="4"/>
  <c r="D959" i="4"/>
  <c r="H959" i="4"/>
  <c r="G947" i="4"/>
  <c r="AN183" i="4"/>
  <c r="AT183" i="4"/>
  <c r="AO303" i="4"/>
  <c r="AU303" i="4"/>
  <c r="AO392" i="4"/>
  <c r="AU392" i="4"/>
  <c r="AO456" i="4"/>
  <c r="AU456" i="4"/>
  <c r="G80" i="4"/>
  <c r="AP388" i="4"/>
  <c r="AV388" i="4"/>
  <c r="E75" i="4"/>
  <c r="I75" i="4"/>
  <c r="L76" i="2"/>
  <c r="D80" i="4"/>
  <c r="H80" i="4"/>
  <c r="K81" i="2"/>
  <c r="AL314" i="4"/>
  <c r="AR314" i="4"/>
  <c r="E314" i="4"/>
  <c r="I314" i="4"/>
  <c r="AN763" i="4"/>
  <c r="AT763" i="4"/>
  <c r="AM811" i="4"/>
  <c r="AS811" i="4"/>
  <c r="AQ611" i="4"/>
  <c r="AW611" i="4"/>
  <c r="AO611" i="4"/>
  <c r="AU611" i="4"/>
  <c r="AN747" i="4"/>
  <c r="AT747" i="4"/>
  <c r="AO591" i="4"/>
  <c r="AU591" i="4"/>
  <c r="AM939" i="4"/>
  <c r="AS939" i="4"/>
  <c r="D102" i="4"/>
  <c r="H102" i="4"/>
  <c r="K103" i="2"/>
  <c r="E102" i="4"/>
  <c r="I102" i="4"/>
  <c r="L103" i="2"/>
  <c r="F218" i="4"/>
  <c r="J218" i="4"/>
  <c r="E218" i="4"/>
  <c r="I218" i="4"/>
  <c r="F867" i="4"/>
  <c r="J867" i="4"/>
  <c r="G867" i="4"/>
  <c r="G916" i="4"/>
  <c r="D916" i="4"/>
  <c r="H916" i="4"/>
  <c r="F222" i="4"/>
  <c r="J222" i="4"/>
  <c r="E222" i="4"/>
  <c r="I222" i="4"/>
  <c r="G140" i="4"/>
  <c r="E140" i="4"/>
  <c r="I140" i="4"/>
  <c r="L141" i="2"/>
  <c r="G1001" i="4"/>
  <c r="F1001" i="4"/>
  <c r="J1001" i="4"/>
  <c r="D91" i="4"/>
  <c r="H91" i="4"/>
  <c r="K92" i="2"/>
  <c r="E91" i="4"/>
  <c r="I91" i="4"/>
  <c r="L92" i="2"/>
  <c r="D685" i="4"/>
  <c r="H685" i="4"/>
  <c r="G685" i="4"/>
  <c r="D352" i="4"/>
  <c r="H352" i="4"/>
  <c r="F352" i="4"/>
  <c r="J352" i="4"/>
  <c r="E773" i="4"/>
  <c r="I773" i="4"/>
  <c r="D773" i="4"/>
  <c r="H773" i="4"/>
  <c r="G338" i="4"/>
  <c r="F338" i="4"/>
  <c r="J338" i="4"/>
  <c r="AL640" i="4"/>
  <c r="AR640" i="4"/>
  <c r="G640" i="4"/>
  <c r="AL648" i="4"/>
  <c r="AR648" i="4"/>
  <c r="G648" i="4"/>
  <c r="AL664" i="4"/>
  <c r="AR664" i="4"/>
  <c r="F664" i="4"/>
  <c r="J664" i="4"/>
  <c r="AL680" i="4"/>
  <c r="AR680" i="4"/>
  <c r="G680" i="4"/>
  <c r="AL688" i="4"/>
  <c r="AR688" i="4"/>
  <c r="F688" i="4"/>
  <c r="J688" i="4"/>
  <c r="AL696" i="4"/>
  <c r="AR696" i="4"/>
  <c r="F696" i="4"/>
  <c r="J696" i="4"/>
  <c r="AL704" i="4"/>
  <c r="AR704" i="4"/>
  <c r="F704" i="4"/>
  <c r="J704" i="4"/>
  <c r="AL712" i="4"/>
  <c r="AR712" i="4"/>
  <c r="G712" i="4"/>
  <c r="AL728" i="4"/>
  <c r="AR728" i="4"/>
  <c r="G728" i="4"/>
  <c r="AL744" i="4"/>
  <c r="AR744" i="4"/>
  <c r="G744" i="4"/>
  <c r="AP752" i="4"/>
  <c r="AV752" i="4"/>
  <c r="AM752" i="4"/>
  <c r="AS752" i="4"/>
  <c r="AL756" i="4"/>
  <c r="AR756" i="4"/>
  <c r="G756" i="4"/>
  <c r="AP760" i="4"/>
  <c r="AV760" i="4"/>
  <c r="AP772" i="4"/>
  <c r="AV772" i="4"/>
  <c r="AM772" i="4"/>
  <c r="AS772" i="4"/>
  <c r="AL776" i="4"/>
  <c r="AR776" i="4"/>
  <c r="D776" i="4"/>
  <c r="H776" i="4"/>
  <c r="AP780" i="4"/>
  <c r="AV780" i="4"/>
  <c r="AM780" i="4"/>
  <c r="AS780" i="4"/>
  <c r="AP788" i="4"/>
  <c r="AV788" i="4"/>
  <c r="AM788" i="4"/>
  <c r="AS788" i="4"/>
  <c r="AL792" i="4"/>
  <c r="AR792" i="4"/>
  <c r="G792" i="4"/>
  <c r="AP796" i="4"/>
  <c r="AV796" i="4"/>
  <c r="AM796" i="4"/>
  <c r="AS796" i="4"/>
  <c r="AP804" i="4"/>
  <c r="AV804" i="4"/>
  <c r="AM804" i="4"/>
  <c r="AS804" i="4"/>
  <c r="AL808" i="4"/>
  <c r="AR808" i="4"/>
  <c r="F808" i="4"/>
  <c r="J808" i="4"/>
  <c r="AP812" i="4"/>
  <c r="AV812" i="4"/>
  <c r="AM812" i="4"/>
  <c r="AS812" i="4"/>
  <c r="AP820" i="4"/>
  <c r="AV820" i="4"/>
  <c r="AM820" i="4"/>
  <c r="AS820" i="4"/>
  <c r="AL824" i="4"/>
  <c r="AR824" i="4"/>
  <c r="G824" i="4"/>
  <c r="AP828" i="4"/>
  <c r="AV828" i="4"/>
  <c r="AM828" i="4"/>
  <c r="AS828" i="4"/>
  <c r="AP836" i="4"/>
  <c r="AV836" i="4"/>
  <c r="AM836" i="4"/>
  <c r="AS836" i="4"/>
  <c r="AL840" i="4"/>
  <c r="AR840" i="4"/>
  <c r="D840" i="4"/>
  <c r="H840" i="4"/>
  <c r="AP844" i="4"/>
  <c r="AV844" i="4"/>
  <c r="AM844" i="4"/>
  <c r="AS844" i="4"/>
  <c r="AP852" i="4"/>
  <c r="AV852" i="4"/>
  <c r="AM852" i="4"/>
  <c r="AS852" i="4"/>
  <c r="AP860" i="4"/>
  <c r="AV860" i="4"/>
  <c r="AM860" i="4"/>
  <c r="AS860" i="4"/>
  <c r="AL864" i="4"/>
  <c r="AR864" i="4"/>
  <c r="D864" i="4"/>
  <c r="H864" i="4"/>
  <c r="AP868" i="4"/>
  <c r="AV868" i="4"/>
  <c r="AM868" i="4"/>
  <c r="AS868" i="4"/>
  <c r="AP619" i="4"/>
  <c r="AV619" i="4"/>
  <c r="AL635" i="4"/>
  <c r="AR635" i="4"/>
  <c r="F635" i="4"/>
  <c r="J635" i="4"/>
  <c r="AQ603" i="4"/>
  <c r="AW603" i="4"/>
  <c r="AO244" i="4"/>
  <c r="AU244" i="4"/>
  <c r="AO493" i="4"/>
  <c r="AU493" i="4"/>
  <c r="AO637" i="4"/>
  <c r="AU637" i="4"/>
  <c r="AL287" i="4"/>
  <c r="AR287" i="4"/>
  <c r="E287" i="4"/>
  <c r="I287" i="4"/>
  <c r="AN159" i="4"/>
  <c r="AT159" i="4"/>
  <c r="AN307" i="4"/>
  <c r="AT307" i="4"/>
  <c r="AM60" i="4"/>
  <c r="AS60" i="4"/>
  <c r="AM255" i="4"/>
  <c r="AS255" i="4"/>
  <c r="AM557" i="4"/>
  <c r="AS557" i="4"/>
  <c r="F491" i="4"/>
  <c r="J491" i="4"/>
  <c r="AM251" i="4"/>
  <c r="AS251" i="4"/>
  <c r="AP179" i="4"/>
  <c r="AV179" i="4"/>
  <c r="AP255" i="4"/>
  <c r="AV255" i="4"/>
  <c r="AL349" i="4"/>
  <c r="AR349" i="4"/>
  <c r="E349" i="4"/>
  <c r="I349" i="4"/>
  <c r="AL163" i="4"/>
  <c r="AR163" i="4"/>
  <c r="G163" i="4"/>
  <c r="E947" i="4"/>
  <c r="I947" i="4"/>
  <c r="AN875" i="4"/>
  <c r="AT875" i="4"/>
  <c r="AN627" i="4"/>
  <c r="AT627" i="4"/>
  <c r="AM607" i="4"/>
  <c r="AS607" i="4"/>
  <c r="AN819" i="4"/>
  <c r="AT819" i="4"/>
  <c r="AM851" i="4"/>
  <c r="AS851" i="4"/>
  <c r="AP368" i="4"/>
  <c r="AV368" i="4"/>
  <c r="AQ527" i="4"/>
  <c r="AW527" i="4"/>
  <c r="AQ944" i="4"/>
  <c r="AW944" i="4"/>
  <c r="AP960" i="4"/>
  <c r="AV960" i="4"/>
  <c r="AQ517" i="4"/>
  <c r="AW517" i="4"/>
  <c r="AQ560" i="4"/>
  <c r="AW560" i="4"/>
  <c r="AQ568" i="4"/>
  <c r="AW568" i="4"/>
  <c r="AQ576" i="4"/>
  <c r="AW576" i="4"/>
  <c r="E699" i="4"/>
  <c r="I699" i="4"/>
  <c r="D699" i="4"/>
  <c r="H699" i="4"/>
  <c r="F699" i="4"/>
  <c r="J699" i="4"/>
  <c r="G699" i="4"/>
  <c r="AO942" i="4"/>
  <c r="AU942" i="4"/>
  <c r="AQ557" i="4"/>
  <c r="AW557" i="4"/>
  <c r="G174" i="4"/>
  <c r="E296" i="4"/>
  <c r="I296" i="4"/>
  <c r="G959" i="4"/>
  <c r="AN635" i="4"/>
  <c r="AT635" i="4"/>
  <c r="AL244" i="4"/>
  <c r="AR244" i="4"/>
  <c r="D244" i="4"/>
  <c r="H244" i="4"/>
  <c r="AO556" i="4"/>
  <c r="AU556" i="4"/>
  <c r="F80" i="4"/>
  <c r="J80" i="4"/>
  <c r="M81" i="2"/>
  <c r="AO364" i="4"/>
  <c r="AU364" i="4"/>
  <c r="D75" i="4"/>
  <c r="H75" i="4"/>
  <c r="K76" i="2"/>
  <c r="AN341" i="4"/>
  <c r="AT341" i="4"/>
  <c r="AL747" i="4"/>
  <c r="AR747" i="4"/>
  <c r="AO763" i="4"/>
  <c r="AU763" i="4"/>
  <c r="AL380" i="4"/>
  <c r="AR380" i="4"/>
  <c r="G380" i="4"/>
  <c r="AP747" i="4"/>
  <c r="AV747" i="4"/>
  <c r="E573" i="4"/>
  <c r="I573" i="4"/>
  <c r="F573" i="4"/>
  <c r="J573" i="4"/>
  <c r="G573" i="4"/>
  <c r="E639" i="4"/>
  <c r="I639" i="4"/>
  <c r="G639" i="4"/>
  <c r="D272" i="4"/>
  <c r="H272" i="4"/>
  <c r="E272" i="4"/>
  <c r="I272" i="4"/>
  <c r="E677" i="4"/>
  <c r="I677" i="4"/>
  <c r="G677" i="4"/>
  <c r="G214" i="4"/>
  <c r="F214" i="4"/>
  <c r="J214" i="4"/>
  <c r="E45" i="4"/>
  <c r="I45" i="4"/>
  <c r="L46" i="2"/>
  <c r="D45" i="4"/>
  <c r="H45" i="4"/>
  <c r="K46" i="2"/>
  <c r="E475" i="4"/>
  <c r="I475" i="4"/>
  <c r="F475" i="4"/>
  <c r="J475" i="4"/>
  <c r="D709" i="4"/>
  <c r="H709" i="4"/>
  <c r="F709" i="4"/>
  <c r="J709" i="4"/>
  <c r="G304" i="4"/>
  <c r="F304" i="4"/>
  <c r="J304" i="4"/>
  <c r="F196" i="4"/>
  <c r="J196" i="4"/>
  <c r="G196" i="4"/>
  <c r="D256" i="4"/>
  <c r="H256" i="4"/>
  <c r="E256" i="4"/>
  <c r="I256" i="4"/>
  <c r="D212" i="4"/>
  <c r="H212" i="4"/>
  <c r="E212" i="4"/>
  <c r="I212" i="4"/>
  <c r="G344" i="4"/>
  <c r="E344" i="4"/>
  <c r="I344" i="4"/>
  <c r="F485" i="4"/>
  <c r="J485" i="4"/>
  <c r="G485" i="4"/>
  <c r="G354" i="4"/>
  <c r="F354" i="4"/>
  <c r="J354" i="4"/>
  <c r="AM623" i="4"/>
  <c r="AS623" i="4"/>
  <c r="AP125" i="4"/>
  <c r="AV125" i="4"/>
  <c r="AP341" i="4"/>
  <c r="AV341" i="4"/>
  <c r="AO341" i="4"/>
  <c r="AU341" i="4"/>
  <c r="E107" i="4"/>
  <c r="I107" i="4"/>
  <c r="L108" i="2"/>
  <c r="F107" i="4"/>
  <c r="J107" i="4"/>
  <c r="M108" i="2"/>
  <c r="F653" i="4"/>
  <c r="J653" i="4"/>
  <c r="G653" i="4"/>
  <c r="E909" i="4"/>
  <c r="I909" i="4"/>
  <c r="D909" i="4"/>
  <c r="H909" i="4"/>
  <c r="F238" i="4"/>
  <c r="J238" i="4"/>
  <c r="E238" i="4"/>
  <c r="I238" i="4"/>
  <c r="D362" i="4"/>
  <c r="H362" i="4"/>
  <c r="E362" i="4"/>
  <c r="I362" i="4"/>
  <c r="G555" i="4"/>
  <c r="D555" i="4"/>
  <c r="H555" i="4"/>
  <c r="D973" i="4"/>
  <c r="H973" i="4"/>
  <c r="F973" i="4"/>
  <c r="J973" i="4"/>
  <c r="AN811" i="4"/>
  <c r="AT811" i="4"/>
  <c r="AO811" i="4"/>
  <c r="AU811" i="4"/>
  <c r="AO376" i="4"/>
  <c r="AU376" i="4"/>
  <c r="AQ543" i="4"/>
  <c r="AW543" i="4"/>
  <c r="AP936" i="4"/>
  <c r="AV936" i="4"/>
  <c r="AO936" i="4"/>
  <c r="AU936" i="4"/>
  <c r="AO952" i="4"/>
  <c r="AU952" i="4"/>
  <c r="AQ952" i="4"/>
  <c r="AW952" i="4"/>
  <c r="AP968" i="4"/>
  <c r="AV968" i="4"/>
  <c r="AO968" i="4"/>
  <c r="AU968" i="4"/>
  <c r="AN533" i="4"/>
  <c r="AT533" i="4"/>
  <c r="AO533" i="4"/>
  <c r="AU533" i="4"/>
  <c r="AQ533" i="4"/>
  <c r="AW533" i="4"/>
  <c r="AO558" i="4"/>
  <c r="AU558" i="4"/>
  <c r="AN562" i="4"/>
  <c r="AT562" i="4"/>
  <c r="AO562" i="4"/>
  <c r="AU562" i="4"/>
  <c r="AQ562" i="4"/>
  <c r="AW562" i="4"/>
  <c r="AN566" i="4"/>
  <c r="AT566" i="4"/>
  <c r="AQ566" i="4"/>
  <c r="AW566" i="4"/>
  <c r="AO570" i="4"/>
  <c r="AU570" i="4"/>
  <c r="AN574" i="4"/>
  <c r="AT574" i="4"/>
  <c r="AO578" i="4"/>
  <c r="AU578" i="4"/>
  <c r="AQ582" i="4"/>
  <c r="AW582" i="4"/>
  <c r="AO586" i="4"/>
  <c r="AU586" i="4"/>
  <c r="AN590" i="4"/>
  <c r="AT590" i="4"/>
  <c r="AO590" i="4"/>
  <c r="AU590" i="4"/>
  <c r="AQ590" i="4"/>
  <c r="AW590" i="4"/>
  <c r="AN594" i="4"/>
  <c r="AT594" i="4"/>
  <c r="AO598" i="4"/>
  <c r="AU598" i="4"/>
  <c r="AQ598" i="4"/>
  <c r="AW598" i="4"/>
  <c r="AN602" i="4"/>
  <c r="AT602" i="4"/>
  <c r="AQ606" i="4"/>
  <c r="AW606" i="4"/>
  <c r="AO610" i="4"/>
  <c r="AU610" i="4"/>
  <c r="AQ614" i="4"/>
  <c r="AW614" i="4"/>
  <c r="AO618" i="4"/>
  <c r="AU618" i="4"/>
  <c r="AN622" i="4"/>
  <c r="AT622" i="4"/>
  <c r="AO626" i="4"/>
  <c r="AU626" i="4"/>
  <c r="AQ626" i="4"/>
  <c r="AW626" i="4"/>
  <c r="AN630" i="4"/>
  <c r="AT630" i="4"/>
  <c r="AQ630" i="4"/>
  <c r="AW630" i="4"/>
  <c r="AO634" i="4"/>
  <c r="AU634" i="4"/>
  <c r="AQ634" i="4"/>
  <c r="AW634" i="4"/>
  <c r="AO638" i="4"/>
  <c r="AU638" i="4"/>
  <c r="AQ638" i="4"/>
  <c r="AW638" i="4"/>
  <c r="AN642" i="4"/>
  <c r="AT642" i="4"/>
  <c r="AQ646" i="4"/>
  <c r="AW646" i="4"/>
  <c r="AO650" i="4"/>
  <c r="AU650" i="4"/>
  <c r="AQ650" i="4"/>
  <c r="AW650" i="4"/>
  <c r="AN654" i="4"/>
  <c r="AT654" i="4"/>
  <c r="AQ654" i="4"/>
  <c r="AW654" i="4"/>
  <c r="AO658" i="4"/>
  <c r="AU658" i="4"/>
  <c r="AQ658" i="4"/>
  <c r="AW658" i="4"/>
  <c r="AO662" i="4"/>
  <c r="AU662" i="4"/>
  <c r="AQ662" i="4"/>
  <c r="AW662" i="4"/>
  <c r="AN666" i="4"/>
  <c r="AT666" i="4"/>
  <c r="AN670" i="4"/>
  <c r="AT670" i="4"/>
  <c r="AQ670" i="4"/>
  <c r="AW670" i="4"/>
  <c r="AO674" i="4"/>
  <c r="AU674" i="4"/>
  <c r="AQ674" i="4"/>
  <c r="AW674" i="4"/>
  <c r="AN678" i="4"/>
  <c r="AT678" i="4"/>
  <c r="AQ678" i="4"/>
  <c r="AW678" i="4"/>
  <c r="AO686" i="4"/>
  <c r="AU686" i="4"/>
  <c r="AQ686" i="4"/>
  <c r="AW686" i="4"/>
  <c r="AO690" i="4"/>
  <c r="AU690" i="4"/>
  <c r="AQ694" i="4"/>
  <c r="AW694" i="4"/>
  <c r="AO698" i="4"/>
  <c r="AU698" i="4"/>
  <c r="AN702" i="4"/>
  <c r="AT702" i="4"/>
  <c r="AO706" i="4"/>
  <c r="AU706" i="4"/>
  <c r="AQ706" i="4"/>
  <c r="AW706" i="4"/>
  <c r="AN710" i="4"/>
  <c r="AT710" i="4"/>
  <c r="AQ718" i="4"/>
  <c r="AW718" i="4"/>
  <c r="AO722" i="4"/>
  <c r="AU722" i="4"/>
  <c r="AN726" i="4"/>
  <c r="AT726" i="4"/>
  <c r="AO730" i="4"/>
  <c r="AU730" i="4"/>
  <c r="AQ730" i="4"/>
  <c r="AW730" i="4"/>
  <c r="AQ734" i="4"/>
  <c r="AW734" i="4"/>
  <c r="AO738" i="4"/>
  <c r="AU738" i="4"/>
  <c r="AN742" i="4"/>
  <c r="AT742" i="4"/>
  <c r="AQ742" i="4"/>
  <c r="AW742" i="4"/>
  <c r="AO746" i="4"/>
  <c r="AU746" i="4"/>
  <c r="AN750" i="4"/>
  <c r="AT750" i="4"/>
  <c r="AO754" i="4"/>
  <c r="AU754" i="4"/>
  <c r="AN758" i="4"/>
  <c r="AT758" i="4"/>
  <c r="AO762" i="4"/>
  <c r="AU762" i="4"/>
  <c r="AQ762" i="4"/>
  <c r="AW762" i="4"/>
  <c r="AQ766" i="4"/>
  <c r="AW766" i="4"/>
  <c r="AO770" i="4"/>
  <c r="AU770" i="4"/>
  <c r="AO774" i="4"/>
  <c r="AU774" i="4"/>
  <c r="AN778" i="4"/>
  <c r="AT778" i="4"/>
  <c r="AQ782" i="4"/>
  <c r="AW782" i="4"/>
  <c r="AO786" i="4"/>
  <c r="AU786" i="4"/>
  <c r="AO790" i="4"/>
  <c r="AU790" i="4"/>
  <c r="AN794" i="4"/>
  <c r="AT794" i="4"/>
  <c r="AQ798" i="4"/>
  <c r="AW798" i="4"/>
  <c r="AN607" i="4"/>
  <c r="AT607" i="4"/>
  <c r="AN883" i="4"/>
  <c r="AT883" i="4"/>
  <c r="AM20" i="4"/>
  <c r="AS20" i="4"/>
  <c r="AQ636" i="4"/>
  <c r="AW636" i="4"/>
  <c r="AN644" i="4"/>
  <c r="AT644" i="4"/>
  <c r="AN660" i="4"/>
  <c r="AT660" i="4"/>
  <c r="AQ668" i="4"/>
  <c r="AW668" i="4"/>
  <c r="AN676" i="4"/>
  <c r="AT676" i="4"/>
  <c r="AN692" i="4"/>
  <c r="AT692" i="4"/>
  <c r="AN716" i="4"/>
  <c r="AT716" i="4"/>
  <c r="AN732" i="4"/>
  <c r="AT732" i="4"/>
  <c r="AN748" i="4"/>
  <c r="AT748" i="4"/>
  <c r="AQ756" i="4"/>
  <c r="AW756" i="4"/>
  <c r="AQ876" i="4"/>
  <c r="AW876" i="4"/>
  <c r="AQ880" i="4"/>
  <c r="AW880" i="4"/>
  <c r="AQ884" i="4"/>
  <c r="AW884" i="4"/>
  <c r="AQ888" i="4"/>
  <c r="AW888" i="4"/>
  <c r="AQ892" i="4"/>
  <c r="AW892" i="4"/>
  <c r="AQ896" i="4"/>
  <c r="AW896" i="4"/>
  <c r="AQ900" i="4"/>
  <c r="AW900" i="4"/>
  <c r="AQ904" i="4"/>
  <c r="AW904" i="4"/>
  <c r="AQ908" i="4"/>
  <c r="AW908" i="4"/>
  <c r="AQ912" i="4"/>
  <c r="AW912" i="4"/>
  <c r="AM364" i="4"/>
  <c r="AS364" i="4"/>
  <c r="AM366" i="4"/>
  <c r="AS366" i="4"/>
  <c r="AM539" i="4"/>
  <c r="AS539" i="4"/>
  <c r="AM970" i="4"/>
  <c r="AS970" i="4"/>
  <c r="AP994" i="4"/>
  <c r="AV994" i="4"/>
  <c r="AP476" i="4"/>
  <c r="AV476" i="4"/>
  <c r="AP986" i="4"/>
  <c r="AV986" i="4"/>
  <c r="AP191" i="4"/>
  <c r="AV191" i="4"/>
  <c r="E350" i="4"/>
  <c r="I350" i="4"/>
  <c r="AM716" i="4"/>
  <c r="AS716" i="4"/>
  <c r="F230" i="4"/>
  <c r="J230" i="4"/>
  <c r="D346" i="4"/>
  <c r="H346" i="4"/>
  <c r="F334" i="4"/>
  <c r="J334" i="4"/>
  <c r="F595" i="4"/>
  <c r="J595" i="4"/>
  <c r="D302" i="4"/>
  <c r="H302" i="4"/>
  <c r="D525" i="4"/>
  <c r="H525" i="4"/>
  <c r="E461" i="4"/>
  <c r="I461" i="4"/>
  <c r="E861" i="4"/>
  <c r="I861" i="4"/>
  <c r="AL364" i="4"/>
  <c r="AR364" i="4"/>
  <c r="D364" i="4"/>
  <c r="H364" i="4"/>
  <c r="AO137" i="4"/>
  <c r="AU137" i="4"/>
  <c r="AO211" i="4"/>
  <c r="AU211" i="4"/>
  <c r="AO351" i="4"/>
  <c r="AU351" i="4"/>
  <c r="AO504" i="4"/>
  <c r="AU504" i="4"/>
  <c r="AL366" i="4"/>
  <c r="AR366" i="4"/>
  <c r="G366" i="4"/>
  <c r="AO970" i="4"/>
  <c r="AU970" i="4"/>
  <c r="AN271" i="4"/>
  <c r="AT271" i="4"/>
  <c r="AN335" i="4"/>
  <c r="AT335" i="4"/>
  <c r="AM392" i="4"/>
  <c r="AS392" i="4"/>
  <c r="AN545" i="4"/>
  <c r="AT545" i="4"/>
  <c r="AN942" i="4"/>
  <c r="AT942" i="4"/>
  <c r="AM314" i="4"/>
  <c r="AS314" i="4"/>
  <c r="AM589" i="4"/>
  <c r="AS589" i="4"/>
  <c r="AL589" i="4"/>
  <c r="AR589" i="4"/>
  <c r="E589" i="4"/>
  <c r="I589" i="4"/>
  <c r="AP605" i="4"/>
  <c r="AV605" i="4"/>
  <c r="D939" i="4"/>
  <c r="H939" i="4"/>
  <c r="AP307" i="4"/>
  <c r="AV307" i="4"/>
  <c r="AP452" i="4"/>
  <c r="AV452" i="4"/>
  <c r="AN927" i="4"/>
  <c r="AT927" i="4"/>
  <c r="G296" i="4"/>
  <c r="AN605" i="4"/>
  <c r="AT605" i="4"/>
  <c r="AQ191" i="4"/>
  <c r="AW191" i="4"/>
  <c r="AM603" i="4"/>
  <c r="AS603" i="4"/>
  <c r="AL986" i="4"/>
  <c r="AR986" i="4"/>
  <c r="D986" i="4"/>
  <c r="H986" i="4"/>
  <c r="AM191" i="4"/>
  <c r="AS191" i="4"/>
  <c r="AM339" i="4"/>
  <c r="AS339" i="4"/>
  <c r="AN420" i="4"/>
  <c r="AT420" i="4"/>
  <c r="AN484" i="4"/>
  <c r="AT484" i="4"/>
  <c r="F907" i="4"/>
  <c r="J907" i="4"/>
  <c r="G907" i="4"/>
  <c r="E907" i="4"/>
  <c r="I907" i="4"/>
  <c r="D907" i="4"/>
  <c r="H907" i="4"/>
  <c r="AM285" i="4"/>
  <c r="AS285" i="4"/>
  <c r="AL211" i="4"/>
  <c r="AR211" i="4"/>
  <c r="G211" i="4"/>
  <c r="AL440" i="4"/>
  <c r="AR440" i="4"/>
  <c r="D440" i="4"/>
  <c r="H440" i="4"/>
  <c r="AP942" i="4"/>
  <c r="AV942" i="4"/>
  <c r="AP970" i="4"/>
  <c r="AV970" i="4"/>
  <c r="AO58" i="4"/>
  <c r="AU58" i="4"/>
  <c r="AL994" i="4"/>
  <c r="AR994" i="4"/>
  <c r="F994" i="4"/>
  <c r="J994" i="4"/>
  <c r="AM856" i="4"/>
  <c r="AS856" i="4"/>
  <c r="AO515" i="4"/>
  <c r="AU515" i="4"/>
  <c r="AN44" i="4"/>
  <c r="AT44" i="4"/>
  <c r="AN227" i="4"/>
  <c r="AT227" i="4"/>
  <c r="AN515" i="4"/>
  <c r="AT515" i="4"/>
  <c r="AO191" i="4"/>
  <c r="AU191" i="4"/>
  <c r="AO683" i="4"/>
  <c r="AU683" i="4"/>
  <c r="AQ591" i="4"/>
  <c r="AW591" i="4"/>
  <c r="AL275" i="4"/>
  <c r="AR275" i="4"/>
  <c r="G275" i="4"/>
  <c r="AM408" i="4"/>
  <c r="AS408" i="4"/>
  <c r="G236" i="4"/>
  <c r="G110" i="4"/>
  <c r="G378" i="4"/>
  <c r="G938" i="4"/>
  <c r="AL360" i="4"/>
  <c r="AR360" i="4"/>
  <c r="D360" i="4"/>
  <c r="H360" i="4"/>
  <c r="AN376" i="4"/>
  <c r="AT376" i="4"/>
  <c r="AM376" i="4"/>
  <c r="AS376" i="4"/>
  <c r="AM936" i="4"/>
  <c r="AS936" i="4"/>
  <c r="AM968" i="4"/>
  <c r="AS968" i="4"/>
  <c r="AP558" i="4"/>
  <c r="AV558" i="4"/>
  <c r="AM558" i="4"/>
  <c r="AS558" i="4"/>
  <c r="AL570" i="4"/>
  <c r="AR570" i="4"/>
  <c r="G570" i="4"/>
  <c r="AL578" i="4"/>
  <c r="AR578" i="4"/>
  <c r="G578" i="4"/>
  <c r="AP586" i="4"/>
  <c r="AV586" i="4"/>
  <c r="AM586" i="4"/>
  <c r="AS586" i="4"/>
  <c r="AP594" i="4"/>
  <c r="AV594" i="4"/>
  <c r="AM594" i="4"/>
  <c r="AS594" i="4"/>
  <c r="AP602" i="4"/>
  <c r="AV602" i="4"/>
  <c r="AM602" i="4"/>
  <c r="AS602" i="4"/>
  <c r="AP610" i="4"/>
  <c r="AV610" i="4"/>
  <c r="AM610" i="4"/>
  <c r="AS610" i="4"/>
  <c r="AL618" i="4"/>
  <c r="AR618" i="4"/>
  <c r="G618" i="4"/>
  <c r="AL626" i="4"/>
  <c r="AR626" i="4"/>
  <c r="G626" i="4"/>
  <c r="AL634" i="4"/>
  <c r="AR634" i="4"/>
  <c r="G634" i="4"/>
  <c r="AP642" i="4"/>
  <c r="AV642" i="4"/>
  <c r="AM642" i="4"/>
  <c r="AS642" i="4"/>
  <c r="AL650" i="4"/>
  <c r="AR650" i="4"/>
  <c r="G650" i="4"/>
  <c r="AL658" i="4"/>
  <c r="AR658" i="4"/>
  <c r="G658" i="4"/>
  <c r="AP666" i="4"/>
  <c r="AV666" i="4"/>
  <c r="AM666" i="4"/>
  <c r="AS666" i="4"/>
  <c r="AL674" i="4"/>
  <c r="AR674" i="4"/>
  <c r="G674" i="4"/>
  <c r="AP682" i="4"/>
  <c r="AV682" i="4"/>
  <c r="AM682" i="4"/>
  <c r="AS682" i="4"/>
  <c r="AP690" i="4"/>
  <c r="AV690" i="4"/>
  <c r="AM690" i="4"/>
  <c r="AS690" i="4"/>
  <c r="G228" i="4"/>
  <c r="F272" i="4"/>
  <c r="J272" i="4"/>
  <c r="E15" i="4"/>
  <c r="I15" i="4"/>
  <c r="L16" i="2"/>
  <c r="F94" i="4"/>
  <c r="J94" i="4"/>
  <c r="M95" i="2"/>
  <c r="D354" i="4"/>
  <c r="H354" i="4"/>
  <c r="AL627" i="4"/>
  <c r="AR627" i="4"/>
  <c r="E627" i="4"/>
  <c r="I627" i="4"/>
  <c r="AQ787" i="4"/>
  <c r="AW787" i="4"/>
  <c r="AQ819" i="4"/>
  <c r="AW819" i="4"/>
  <c r="AP824" i="4"/>
  <c r="AV824" i="4"/>
  <c r="D246" i="4"/>
  <c r="H246" i="4"/>
  <c r="G989" i="4"/>
  <c r="G158" i="4"/>
  <c r="D451" i="4"/>
  <c r="H451" i="4"/>
  <c r="D57" i="4"/>
  <c r="H57" i="4"/>
  <c r="K58" i="2"/>
  <c r="G178" i="4"/>
  <c r="D461" i="4"/>
  <c r="H461" i="4"/>
  <c r="AQ587" i="4"/>
  <c r="AW587" i="4"/>
  <c r="AQ619" i="4"/>
  <c r="AW619" i="4"/>
  <c r="AN163" i="4"/>
  <c r="AT163" i="4"/>
  <c r="AN303" i="4"/>
  <c r="AT303" i="4"/>
  <c r="AN392" i="4"/>
  <c r="AT392" i="4"/>
  <c r="AO424" i="4"/>
  <c r="AU424" i="4"/>
  <c r="AN456" i="4"/>
  <c r="AT456" i="4"/>
  <c r="AO488" i="4"/>
  <c r="AU488" i="4"/>
  <c r="AO954" i="4"/>
  <c r="AU954" i="4"/>
  <c r="AO545" i="4"/>
  <c r="AU545" i="4"/>
  <c r="D107" i="4"/>
  <c r="H107" i="4"/>
  <c r="K108" i="2"/>
  <c r="E973" i="4"/>
  <c r="I973" i="4"/>
  <c r="AM277" i="4"/>
  <c r="AS277" i="4"/>
  <c r="AN314" i="4"/>
  <c r="AT314" i="4"/>
  <c r="AP611" i="4"/>
  <c r="AV611" i="4"/>
  <c r="E827" i="4"/>
  <c r="I827" i="4"/>
  <c r="D827" i="4"/>
  <c r="H827" i="4"/>
  <c r="F827" i="4"/>
  <c r="J827" i="4"/>
  <c r="G827" i="4"/>
  <c r="G988" i="4"/>
  <c r="G803" i="4"/>
  <c r="E451" i="4"/>
  <c r="I451" i="4"/>
  <c r="F57" i="4"/>
  <c r="J57" i="4"/>
  <c r="M58" i="2"/>
  <c r="E459" i="4"/>
  <c r="I459" i="4"/>
  <c r="D178" i="4"/>
  <c r="H178" i="4"/>
  <c r="K179" i="2"/>
  <c r="D380" i="4"/>
  <c r="H380" i="4"/>
  <c r="AQ223" i="4"/>
  <c r="AW223" i="4"/>
  <c r="AM605" i="4"/>
  <c r="AS605" i="4"/>
  <c r="AL125" i="4"/>
  <c r="AR125" i="4"/>
  <c r="D125" i="4"/>
  <c r="H125" i="4"/>
  <c r="K126" i="2"/>
  <c r="AQ420" i="4"/>
  <c r="AW420" i="4"/>
  <c r="AQ484" i="4"/>
  <c r="AW484" i="4"/>
  <c r="E651" i="4"/>
  <c r="I651" i="4"/>
  <c r="D651" i="4"/>
  <c r="H651" i="4"/>
  <c r="F651" i="4"/>
  <c r="J651" i="4"/>
  <c r="G651" i="4"/>
  <c r="AN637" i="4"/>
  <c r="AT637" i="4"/>
  <c r="AQ605" i="4"/>
  <c r="AW605" i="4"/>
  <c r="AO587" i="4"/>
  <c r="AU587" i="4"/>
  <c r="AO994" i="4"/>
  <c r="AU994" i="4"/>
  <c r="G142" i="4"/>
  <c r="AN557" i="4"/>
  <c r="AT557" i="4"/>
  <c r="AN621" i="4"/>
  <c r="AT621" i="4"/>
  <c r="AQ407" i="4"/>
  <c r="AW407" i="4"/>
  <c r="AN407" i="4"/>
  <c r="AT407" i="4"/>
  <c r="AP564" i="4"/>
  <c r="AV564" i="4"/>
  <c r="AO619" i="4"/>
  <c r="AU619" i="4"/>
  <c r="AP133" i="4"/>
  <c r="AV133" i="4"/>
  <c r="AO412" i="4"/>
  <c r="AU412" i="4"/>
  <c r="AP412" i="4"/>
  <c r="AV412" i="4"/>
  <c r="AL60" i="4"/>
  <c r="AR60" i="4"/>
  <c r="F60" i="4"/>
  <c r="J60" i="4"/>
  <c r="M61" i="2"/>
  <c r="AL179" i="4"/>
  <c r="AR179" i="4"/>
  <c r="E179" i="4"/>
  <c r="I179" i="4"/>
  <c r="L180" i="2"/>
  <c r="AL408" i="4"/>
  <c r="AR408" i="4"/>
  <c r="F408" i="4"/>
  <c r="J408" i="4"/>
  <c r="AP504" i="4"/>
  <c r="AV504" i="4"/>
  <c r="AQ978" i="4"/>
  <c r="AW978" i="4"/>
  <c r="AQ994" i="4"/>
  <c r="AW994" i="4"/>
  <c r="AQ58" i="4"/>
  <c r="AW58" i="4"/>
  <c r="AM183" i="4"/>
  <c r="AS183" i="4"/>
  <c r="AO315" i="4"/>
  <c r="AU315" i="4"/>
  <c r="AQ121" i="4"/>
  <c r="AW121" i="4"/>
  <c r="AQ954" i="4"/>
  <c r="AW954" i="4"/>
  <c r="AQ545" i="4"/>
  <c r="AW545" i="4"/>
  <c r="AM684" i="4"/>
  <c r="AS684" i="4"/>
  <c r="AO978" i="4"/>
  <c r="AU978" i="4"/>
  <c r="AQ44" i="4"/>
  <c r="AW44" i="4"/>
  <c r="AQ163" i="4"/>
  <c r="AW163" i="4"/>
  <c r="AQ227" i="4"/>
  <c r="AW227" i="4"/>
  <c r="AL271" i="4"/>
  <c r="AR271" i="4"/>
  <c r="E271" i="4"/>
  <c r="I271" i="4"/>
  <c r="AO335" i="4"/>
  <c r="AU335" i="4"/>
  <c r="AP556" i="4"/>
  <c r="AV556" i="4"/>
  <c r="AM125" i="4"/>
  <c r="AS125" i="4"/>
  <c r="AP420" i="4"/>
  <c r="AV420" i="4"/>
  <c r="AP484" i="4"/>
  <c r="AV484" i="4"/>
  <c r="AP589" i="4"/>
  <c r="AV589" i="4"/>
  <c r="AL970" i="4"/>
  <c r="AR970" i="4"/>
  <c r="D970" i="4"/>
  <c r="H970" i="4"/>
  <c r="AM840" i="4"/>
  <c r="AS840" i="4"/>
  <c r="AO635" i="4"/>
  <c r="AU635" i="4"/>
  <c r="AL621" i="4"/>
  <c r="AR621" i="4"/>
  <c r="AO747" i="4"/>
  <c r="AU747" i="4"/>
  <c r="AP891" i="4"/>
  <c r="AV891" i="4"/>
  <c r="AP621" i="4"/>
  <c r="AV621" i="4"/>
  <c r="AM621" i="4"/>
  <c r="AS621" i="4"/>
  <c r="AO621" i="4"/>
  <c r="AU621" i="4"/>
  <c r="AQ621" i="4"/>
  <c r="AW621" i="4"/>
  <c r="AL623" i="4"/>
  <c r="AR623" i="4"/>
  <c r="AL605" i="4"/>
  <c r="AR605" i="4"/>
  <c r="F605" i="4"/>
  <c r="J605" i="4"/>
  <c r="D637" i="4"/>
  <c r="H637" i="4"/>
  <c r="E637" i="4"/>
  <c r="I637" i="4"/>
  <c r="F637" i="4"/>
  <c r="J637" i="4"/>
  <c r="G637" i="4"/>
  <c r="E667" i="4"/>
  <c r="I667" i="4"/>
  <c r="D667" i="4"/>
  <c r="H667" i="4"/>
  <c r="F667" i="4"/>
  <c r="J667" i="4"/>
  <c r="G667" i="4"/>
  <c r="E763" i="4"/>
  <c r="I763" i="4"/>
  <c r="D763" i="4"/>
  <c r="H763" i="4"/>
  <c r="F763" i="4"/>
  <c r="J763" i="4"/>
  <c r="G763" i="4"/>
  <c r="F875" i="4"/>
  <c r="J875" i="4"/>
  <c r="G875" i="4"/>
  <c r="E875" i="4"/>
  <c r="I875" i="4"/>
  <c r="D875" i="4"/>
  <c r="H875" i="4"/>
  <c r="G557" i="4"/>
  <c r="F557" i="4"/>
  <c r="J557" i="4"/>
  <c r="E557" i="4"/>
  <c r="I557" i="4"/>
  <c r="AL415" i="4"/>
  <c r="AR415" i="4"/>
  <c r="F415" i="4"/>
  <c r="J415" i="4"/>
  <c r="AP591" i="4"/>
  <c r="AV591" i="4"/>
  <c r="E236" i="4"/>
  <c r="I236" i="4"/>
  <c r="E110" i="4"/>
  <c r="I110" i="4"/>
  <c r="L111" i="2"/>
  <c r="E378" i="4"/>
  <c r="I378" i="4"/>
  <c r="E938" i="4"/>
  <c r="I938" i="4"/>
  <c r="AO360" i="4"/>
  <c r="AU360" i="4"/>
  <c r="AQ936" i="4"/>
  <c r="AW936" i="4"/>
  <c r="AP952" i="4"/>
  <c r="AV952" i="4"/>
  <c r="AQ968" i="4"/>
  <c r="AW968" i="4"/>
  <c r="AQ558" i="4"/>
  <c r="AW558" i="4"/>
  <c r="E196" i="4"/>
  <c r="I196" i="4"/>
  <c r="E304" i="4"/>
  <c r="I304" i="4"/>
  <c r="F15" i="4"/>
  <c r="J15" i="4"/>
  <c r="M16" i="2"/>
  <c r="G212" i="4"/>
  <c r="E354" i="4"/>
  <c r="I354" i="4"/>
  <c r="F242" i="4"/>
  <c r="J242" i="4"/>
  <c r="AL819" i="4"/>
  <c r="AR819" i="4"/>
  <c r="F819" i="4"/>
  <c r="J819" i="4"/>
  <c r="AQ915" i="4"/>
  <c r="AW915" i="4"/>
  <c r="AL644" i="4"/>
  <c r="AR644" i="4"/>
  <c r="F644" i="4"/>
  <c r="J644" i="4"/>
  <c r="AL660" i="4"/>
  <c r="AR660" i="4"/>
  <c r="G660" i="4"/>
  <c r="AL676" i="4"/>
  <c r="AR676" i="4"/>
  <c r="G676" i="4"/>
  <c r="AL692" i="4"/>
  <c r="AR692" i="4"/>
  <c r="F692" i="4"/>
  <c r="J692" i="4"/>
  <c r="AM692" i="4"/>
  <c r="AS692" i="4"/>
  <c r="AL708" i="4"/>
  <c r="AR708" i="4"/>
  <c r="D708" i="4"/>
  <c r="H708" i="4"/>
  <c r="AL724" i="4"/>
  <c r="AR724" i="4"/>
  <c r="G724" i="4"/>
  <c r="AP724" i="4"/>
  <c r="AV724" i="4"/>
  <c r="AL740" i="4"/>
  <c r="AR740" i="4"/>
  <c r="G740" i="4"/>
  <c r="AL752" i="4"/>
  <c r="AR752" i="4"/>
  <c r="F752" i="4"/>
  <c r="J752" i="4"/>
  <c r="AP756" i="4"/>
  <c r="AV756" i="4"/>
  <c r="AM756" i="4"/>
  <c r="AS756" i="4"/>
  <c r="AL760" i="4"/>
  <c r="AR760" i="4"/>
  <c r="F760" i="4"/>
  <c r="J760" i="4"/>
  <c r="AL764" i="4"/>
  <c r="AR764" i="4"/>
  <c r="F764" i="4"/>
  <c r="J764" i="4"/>
  <c r="AP764" i="4"/>
  <c r="AV764" i="4"/>
  <c r="AM764" i="4"/>
  <c r="AS764" i="4"/>
  <c r="AP768" i="4"/>
  <c r="AV768" i="4"/>
  <c r="AM768" i="4"/>
  <c r="AS768" i="4"/>
  <c r="AP776" i="4"/>
  <c r="AV776" i="4"/>
  <c r="AM776" i="4"/>
  <c r="AS776" i="4"/>
  <c r="AL780" i="4"/>
  <c r="AR780" i="4"/>
  <c r="G780" i="4"/>
  <c r="AP784" i="4"/>
  <c r="AV784" i="4"/>
  <c r="AM784" i="4"/>
  <c r="AS784" i="4"/>
  <c r="AP792" i="4"/>
  <c r="AV792" i="4"/>
  <c r="AM792" i="4"/>
  <c r="AS792" i="4"/>
  <c r="AL796" i="4"/>
  <c r="AR796" i="4"/>
  <c r="D796" i="4"/>
  <c r="H796" i="4"/>
  <c r="AP800" i="4"/>
  <c r="AV800" i="4"/>
  <c r="AM800" i="4"/>
  <c r="AS800" i="4"/>
  <c r="AP808" i="4"/>
  <c r="AV808" i="4"/>
  <c r="AM808" i="4"/>
  <c r="AS808" i="4"/>
  <c r="AL812" i="4"/>
  <c r="AR812" i="4"/>
  <c r="F812" i="4"/>
  <c r="J812" i="4"/>
  <c r="AP816" i="4"/>
  <c r="AV816" i="4"/>
  <c r="AM816" i="4"/>
  <c r="AS816" i="4"/>
  <c r="AM824" i="4"/>
  <c r="AS824" i="4"/>
  <c r="AL828" i="4"/>
  <c r="AR828" i="4"/>
  <c r="D828" i="4"/>
  <c r="H828" i="4"/>
  <c r="AP832" i="4"/>
  <c r="AV832" i="4"/>
  <c r="AM832" i="4"/>
  <c r="AS832" i="4"/>
  <c r="AP840" i="4"/>
  <c r="AV840" i="4"/>
  <c r="AL844" i="4"/>
  <c r="AR844" i="4"/>
  <c r="D844" i="4"/>
  <c r="H844" i="4"/>
  <c r="AP848" i="4"/>
  <c r="AV848" i="4"/>
  <c r="AM848" i="4"/>
  <c r="AS848" i="4"/>
  <c r="AP856" i="4"/>
  <c r="AV856" i="4"/>
  <c r="AL860" i="4"/>
  <c r="AR860" i="4"/>
  <c r="D860" i="4"/>
  <c r="H860" i="4"/>
  <c r="AP864" i="4"/>
  <c r="AV864" i="4"/>
  <c r="AM864" i="4"/>
  <c r="AS864" i="4"/>
  <c r="AP872" i="4"/>
  <c r="AV872" i="4"/>
  <c r="AM872" i="4"/>
  <c r="AS872" i="4"/>
  <c r="F256" i="4"/>
  <c r="J256" i="4"/>
  <c r="E246" i="4"/>
  <c r="I246" i="4"/>
  <c r="F989" i="4"/>
  <c r="J989" i="4"/>
  <c r="E318" i="4"/>
  <c r="I318" i="4"/>
  <c r="G595" i="4"/>
  <c r="G623" i="4"/>
  <c r="F803" i="4"/>
  <c r="J803" i="4"/>
  <c r="G451" i="4"/>
  <c r="G57" i="4"/>
  <c r="G45" i="4"/>
  <c r="D475" i="4"/>
  <c r="H475" i="4"/>
  <c r="G491" i="4"/>
  <c r="E178" i="4"/>
  <c r="I178" i="4"/>
  <c r="L179" i="2"/>
  <c r="E525" i="4"/>
  <c r="I525" i="4"/>
  <c r="G461" i="4"/>
  <c r="AN603" i="4"/>
  <c r="AT603" i="4"/>
  <c r="E709" i="4"/>
  <c r="I709" i="4"/>
  <c r="AP315" i="4"/>
  <c r="AV315" i="4"/>
  <c r="AP349" i="4"/>
  <c r="AV349" i="4"/>
  <c r="AP44" i="4"/>
  <c r="AV44" i="4"/>
  <c r="AM121" i="4"/>
  <c r="AS121" i="4"/>
  <c r="AM195" i="4"/>
  <c r="AS195" i="4"/>
  <c r="AP227" i="4"/>
  <c r="AV227" i="4"/>
  <c r="AM271" i="4"/>
  <c r="AS271" i="4"/>
  <c r="AM303" i="4"/>
  <c r="AS303" i="4"/>
  <c r="AP303" i="4"/>
  <c r="AV303" i="4"/>
  <c r="AM335" i="4"/>
  <c r="AS335" i="4"/>
  <c r="AM424" i="4"/>
  <c r="AS424" i="4"/>
  <c r="AN488" i="4"/>
  <c r="AT488" i="4"/>
  <c r="AM488" i="4"/>
  <c r="AS488" i="4"/>
  <c r="AP515" i="4"/>
  <c r="AV515" i="4"/>
  <c r="AM515" i="4"/>
  <c r="AS515" i="4"/>
  <c r="AM545" i="4"/>
  <c r="AS545" i="4"/>
  <c r="AQ986" i="4"/>
  <c r="AW986" i="4"/>
  <c r="AO579" i="4"/>
  <c r="AU579" i="4"/>
  <c r="E264" i="4"/>
  <c r="I264" i="4"/>
  <c r="G973" i="4"/>
  <c r="AN683" i="4"/>
  <c r="AT683" i="4"/>
  <c r="AM683" i="4"/>
  <c r="AS683" i="4"/>
  <c r="AO380" i="4"/>
  <c r="AU380" i="4"/>
  <c r="AO623" i="4"/>
  <c r="AU623" i="4"/>
  <c r="AN611" i="4"/>
  <c r="AT611" i="4"/>
  <c r="AL591" i="4"/>
  <c r="AR591" i="4"/>
  <c r="E647" i="4"/>
  <c r="I647" i="4"/>
  <c r="G647" i="4"/>
  <c r="F647" i="4"/>
  <c r="J647" i="4"/>
  <c r="D647" i="4"/>
  <c r="H647" i="4"/>
  <c r="AM587" i="4"/>
  <c r="AS587" i="4"/>
  <c r="AP978" i="4"/>
  <c r="AV978" i="4"/>
  <c r="AP58" i="4"/>
  <c r="AV58" i="4"/>
  <c r="AL514" i="4"/>
  <c r="AR514" i="4"/>
  <c r="D514" i="4"/>
  <c r="H514" i="4"/>
  <c r="AQ255" i="4"/>
  <c r="AW255" i="4"/>
  <c r="AP275" i="4"/>
  <c r="AV275" i="4"/>
  <c r="AQ649" i="4"/>
  <c r="AW649" i="4"/>
  <c r="F473" i="4"/>
  <c r="J473" i="4"/>
  <c r="AM223" i="4"/>
  <c r="AS223" i="4"/>
  <c r="AP549" i="4"/>
  <c r="AV549" i="4"/>
  <c r="AL285" i="4"/>
  <c r="AR285" i="4"/>
  <c r="F285" i="4"/>
  <c r="J285" i="4"/>
  <c r="AQ298" i="4"/>
  <c r="AW298" i="4"/>
  <c r="AM493" i="4"/>
  <c r="AS493" i="4"/>
  <c r="AQ133" i="4"/>
  <c r="AW133" i="4"/>
  <c r="AQ412" i="4"/>
  <c r="AW412" i="4"/>
  <c r="AP60" i="4"/>
  <c r="AV60" i="4"/>
  <c r="AL137" i="4"/>
  <c r="AR137" i="4"/>
  <c r="F137" i="4"/>
  <c r="J137" i="4"/>
  <c r="M138" i="2"/>
  <c r="AP319" i="4"/>
  <c r="AV319" i="4"/>
  <c r="AL351" i="4"/>
  <c r="AR351" i="4"/>
  <c r="F351" i="4"/>
  <c r="J351" i="4"/>
  <c r="AL504" i="4"/>
  <c r="AR504" i="4"/>
  <c r="G504" i="4"/>
  <c r="AO366" i="4"/>
  <c r="AU366" i="4"/>
  <c r="AN223" i="4"/>
  <c r="AT223" i="4"/>
  <c r="AN388" i="4"/>
  <c r="AT388" i="4"/>
  <c r="AL315" i="4"/>
  <c r="AR315" i="4"/>
  <c r="D315" i="4"/>
  <c r="H315" i="4"/>
  <c r="AQ476" i="4"/>
  <c r="AW476" i="4"/>
  <c r="AQ195" i="4"/>
  <c r="AW195" i="4"/>
  <c r="AL227" i="4"/>
  <c r="AR227" i="4"/>
  <c r="E227" i="4"/>
  <c r="I227" i="4"/>
  <c r="AL303" i="4"/>
  <c r="AR303" i="4"/>
  <c r="E303" i="4"/>
  <c r="I303" i="4"/>
  <c r="AQ335" i="4"/>
  <c r="AW335" i="4"/>
  <c r="AQ488" i="4"/>
  <c r="AW488" i="4"/>
  <c r="AQ515" i="4"/>
  <c r="AW515" i="4"/>
  <c r="AQ926" i="4"/>
  <c r="AW926" i="4"/>
  <c r="AN539" i="4"/>
  <c r="AT539" i="4"/>
  <c r="D214" i="4"/>
  <c r="H214" i="4"/>
  <c r="G553" i="4"/>
  <c r="D535" i="4"/>
  <c r="H535" i="4"/>
  <c r="G948" i="4"/>
  <c r="F931" i="4"/>
  <c r="J931" i="4"/>
  <c r="F296" i="4"/>
  <c r="J296" i="4"/>
  <c r="AM315" i="4"/>
  <c r="AS315" i="4"/>
  <c r="AN121" i="4"/>
  <c r="AT121" i="4"/>
  <c r="AN195" i="4"/>
  <c r="AT195" i="4"/>
  <c r="AP335" i="4"/>
  <c r="AV335" i="4"/>
  <c r="AP392" i="4"/>
  <c r="AV392" i="4"/>
  <c r="AP424" i="4"/>
  <c r="AV424" i="4"/>
  <c r="AM456" i="4"/>
  <c r="AS456" i="4"/>
  <c r="AP456" i="4"/>
  <c r="AV456" i="4"/>
  <c r="AP488" i="4"/>
  <c r="AV488" i="4"/>
  <c r="AM556" i="4"/>
  <c r="AS556" i="4"/>
  <c r="AM926" i="4"/>
  <c r="AS926" i="4"/>
  <c r="AP545" i="4"/>
  <c r="AV545" i="4"/>
  <c r="D557" i="4"/>
  <c r="H557" i="4"/>
  <c r="AQ275" i="4"/>
  <c r="AW275" i="4"/>
  <c r="AO563" i="4"/>
  <c r="AU563" i="4"/>
  <c r="AM995" i="4"/>
  <c r="AS995" i="4"/>
  <c r="AO691" i="4"/>
  <c r="AU691" i="4"/>
  <c r="AO723" i="4"/>
  <c r="AU723" i="4"/>
  <c r="AQ723" i="4"/>
  <c r="AW723" i="4"/>
  <c r="AQ755" i="4"/>
  <c r="AW755" i="4"/>
  <c r="AO787" i="4"/>
  <c r="AU787" i="4"/>
  <c r="AL851" i="4"/>
  <c r="AR851" i="4"/>
  <c r="F851" i="4"/>
  <c r="J851" i="4"/>
  <c r="AQ20" i="4"/>
  <c r="AW20" i="4"/>
  <c r="AP20" i="4"/>
  <c r="AV20" i="4"/>
  <c r="AN928" i="4"/>
  <c r="AT928" i="4"/>
  <c r="AM928" i="4"/>
  <c r="AS928" i="4"/>
  <c r="AN960" i="4"/>
  <c r="AT960" i="4"/>
  <c r="AM960" i="4"/>
  <c r="AS960" i="4"/>
  <c r="AL549" i="4"/>
  <c r="AR549" i="4"/>
  <c r="G549" i="4"/>
  <c r="AM549" i="4"/>
  <c r="AS549" i="4"/>
  <c r="AM564" i="4"/>
  <c r="AS564" i="4"/>
  <c r="AL572" i="4"/>
  <c r="AR572" i="4"/>
  <c r="G572" i="4"/>
  <c r="AP572" i="4"/>
  <c r="AV572" i="4"/>
  <c r="AM572" i="4"/>
  <c r="AS572" i="4"/>
  <c r="AL576" i="4"/>
  <c r="AR576" i="4"/>
  <c r="G576" i="4"/>
  <c r="AL580" i="4"/>
  <c r="AR580" i="4"/>
  <c r="G580" i="4"/>
  <c r="AP580" i="4"/>
  <c r="AV580" i="4"/>
  <c r="AM580" i="4"/>
  <c r="AS580" i="4"/>
  <c r="AP588" i="4"/>
  <c r="AV588" i="4"/>
  <c r="AM588" i="4"/>
  <c r="AS588" i="4"/>
  <c r="AL596" i="4"/>
  <c r="AR596" i="4"/>
  <c r="G596" i="4"/>
  <c r="AP596" i="4"/>
  <c r="AV596" i="4"/>
  <c r="AM596" i="4"/>
  <c r="AS596" i="4"/>
  <c r="AP604" i="4"/>
  <c r="AV604" i="4"/>
  <c r="AM604" i="4"/>
  <c r="AS604" i="4"/>
  <c r="AP612" i="4"/>
  <c r="AV612" i="4"/>
  <c r="AM612" i="4"/>
  <c r="AS612" i="4"/>
  <c r="AP620" i="4"/>
  <c r="AV620" i="4"/>
  <c r="AM620" i="4"/>
  <c r="AS620" i="4"/>
  <c r="AP628" i="4"/>
  <c r="AV628" i="4"/>
  <c r="AM628" i="4"/>
  <c r="AS628" i="4"/>
  <c r="AP636" i="4"/>
  <c r="AV636" i="4"/>
  <c r="AM636" i="4"/>
  <c r="AS636" i="4"/>
  <c r="AM648" i="4"/>
  <c r="AS648" i="4"/>
  <c r="AM656" i="4"/>
  <c r="AS656" i="4"/>
  <c r="AM664" i="4"/>
  <c r="AS664" i="4"/>
  <c r="AM704" i="4"/>
  <c r="AS704" i="4"/>
  <c r="AM712" i="4"/>
  <c r="AS712" i="4"/>
  <c r="AM720" i="4"/>
  <c r="AS720" i="4"/>
  <c r="AM728" i="4"/>
  <c r="AS728" i="4"/>
  <c r="AP736" i="4"/>
  <c r="AV736" i="4"/>
  <c r="F326" i="4"/>
  <c r="J326" i="4"/>
  <c r="E899" i="4"/>
  <c r="I899" i="4"/>
  <c r="AN412" i="4"/>
  <c r="AT412" i="4"/>
  <c r="AO183" i="4"/>
  <c r="AU183" i="4"/>
  <c r="AO476" i="4"/>
  <c r="AU476" i="4"/>
  <c r="AM579" i="4"/>
  <c r="AS579" i="4"/>
  <c r="AL447" i="4"/>
  <c r="AR447" i="4"/>
  <c r="D447" i="4"/>
  <c r="H447" i="4"/>
  <c r="AO941" i="4"/>
  <c r="AU941" i="4"/>
  <c r="G350" i="4"/>
  <c r="G242" i="4"/>
  <c r="AL563" i="4"/>
  <c r="AR563" i="4"/>
  <c r="F563" i="4"/>
  <c r="J563" i="4"/>
  <c r="AQ659" i="4"/>
  <c r="AW659" i="4"/>
  <c r="AL944" i="4"/>
  <c r="AR944" i="4"/>
  <c r="F944" i="4"/>
  <c r="J944" i="4"/>
  <c r="AP644" i="4"/>
  <c r="AV644" i="4"/>
  <c r="AP652" i="4"/>
  <c r="AV652" i="4"/>
  <c r="AM652" i="4"/>
  <c r="AS652" i="4"/>
  <c r="AP660" i="4"/>
  <c r="AV660" i="4"/>
  <c r="AP668" i="4"/>
  <c r="AV668" i="4"/>
  <c r="AM668" i="4"/>
  <c r="AS668" i="4"/>
  <c r="AP676" i="4"/>
  <c r="AV676" i="4"/>
  <c r="AM676" i="4"/>
  <c r="AS676" i="4"/>
  <c r="AP684" i="4"/>
  <c r="AV684" i="4"/>
  <c r="AP692" i="4"/>
  <c r="AV692" i="4"/>
  <c r="AP700" i="4"/>
  <c r="AV700" i="4"/>
  <c r="AM700" i="4"/>
  <c r="AS700" i="4"/>
  <c r="AP708" i="4"/>
  <c r="AV708" i="4"/>
  <c r="AM708" i="4"/>
  <c r="AS708" i="4"/>
  <c r="AP716" i="4"/>
  <c r="AV716" i="4"/>
  <c r="AM724" i="4"/>
  <c r="AS724" i="4"/>
  <c r="AP732" i="4"/>
  <c r="AV732" i="4"/>
  <c r="AM732" i="4"/>
  <c r="AS732" i="4"/>
  <c r="AP740" i="4"/>
  <c r="AV740" i="4"/>
  <c r="AM740" i="4"/>
  <c r="AS740" i="4"/>
  <c r="D338" i="4"/>
  <c r="H338" i="4"/>
  <c r="G318" i="4"/>
  <c r="D491" i="4"/>
  <c r="H491" i="4"/>
  <c r="G162" i="4"/>
  <c r="AO605" i="4"/>
  <c r="AU605" i="4"/>
  <c r="AP649" i="4"/>
  <c r="AV649" i="4"/>
  <c r="AI154" i="4"/>
  <c r="AO995" i="4"/>
  <c r="AU995" i="4"/>
  <c r="AP514" i="4"/>
  <c r="AV514" i="4"/>
  <c r="AM649" i="4"/>
  <c r="AS649" i="4"/>
  <c r="AL649" i="4"/>
  <c r="AR649" i="4"/>
  <c r="AO298" i="4"/>
  <c r="AU298" i="4"/>
  <c r="AQ493" i="4"/>
  <c r="AW493" i="4"/>
  <c r="AP493" i="4"/>
  <c r="AV493" i="4"/>
  <c r="AO760" i="4"/>
  <c r="AU760" i="4"/>
  <c r="D972" i="4"/>
  <c r="H972" i="4"/>
  <c r="F972" i="4"/>
  <c r="J972" i="4"/>
  <c r="D286" i="4"/>
  <c r="H286" i="4"/>
  <c r="E286" i="4"/>
  <c r="I286" i="4"/>
  <c r="G100" i="4"/>
  <c r="E100" i="4"/>
  <c r="I100" i="4"/>
  <c r="L101" i="2"/>
  <c r="G76" i="4"/>
  <c r="E76" i="4"/>
  <c r="I76" i="4"/>
  <c r="L77" i="2"/>
  <c r="F779" i="4"/>
  <c r="J779" i="4"/>
  <c r="E779" i="4"/>
  <c r="I779" i="4"/>
  <c r="D70" i="4"/>
  <c r="H70" i="4"/>
  <c r="K71" i="2"/>
  <c r="F70" i="4"/>
  <c r="J70" i="4"/>
  <c r="M71" i="2"/>
  <c r="G90" i="4"/>
  <c r="D90" i="4"/>
  <c r="H90" i="4"/>
  <c r="K91" i="2"/>
  <c r="D741" i="4"/>
  <c r="H741" i="4"/>
  <c r="E741" i="4"/>
  <c r="I741" i="4"/>
  <c r="F459" i="4"/>
  <c r="J459" i="4"/>
  <c r="G459" i="4"/>
  <c r="F526" i="4"/>
  <c r="J526" i="4"/>
  <c r="G526" i="4"/>
  <c r="D931" i="4"/>
  <c r="H931" i="4"/>
  <c r="E931" i="4"/>
  <c r="I931" i="4"/>
  <c r="D725" i="4"/>
  <c r="H725" i="4"/>
  <c r="G725" i="4"/>
  <c r="D861" i="4"/>
  <c r="H861" i="4"/>
  <c r="G861" i="4"/>
  <c r="F174" i="4"/>
  <c r="J174" i="4"/>
  <c r="M175" i="2"/>
  <c r="E174" i="4"/>
  <c r="I174" i="4"/>
  <c r="L175" i="2"/>
  <c r="G302" i="4"/>
  <c r="E302" i="4"/>
  <c r="I302" i="4"/>
  <c r="G334" i="4"/>
  <c r="E334" i="4"/>
  <c r="I334" i="4"/>
  <c r="G230" i="4"/>
  <c r="D230" i="4"/>
  <c r="H230" i="4"/>
  <c r="D86" i="4"/>
  <c r="H86" i="4"/>
  <c r="K87" i="2"/>
  <c r="E86" i="4"/>
  <c r="I86" i="4"/>
  <c r="L87" i="2"/>
  <c r="D485" i="4"/>
  <c r="H485" i="4"/>
  <c r="E485" i="4"/>
  <c r="I485" i="4"/>
  <c r="D49" i="4"/>
  <c r="H49" i="4"/>
  <c r="K50" i="2"/>
  <c r="E49" i="4"/>
  <c r="I49" i="4"/>
  <c r="L50" i="2"/>
  <c r="E526" i="4"/>
  <c r="I526" i="4"/>
  <c r="AQ250" i="4"/>
  <c r="AW250" i="4"/>
  <c r="G450" i="4"/>
  <c r="AM415" i="4"/>
  <c r="AS415" i="4"/>
  <c r="AO415" i="4"/>
  <c r="AU415" i="4"/>
  <c r="AQ927" i="4"/>
  <c r="AW927" i="4"/>
  <c r="F553" i="4"/>
  <c r="J553" i="4"/>
  <c r="E553" i="4"/>
  <c r="I553" i="4"/>
  <c r="D988" i="4"/>
  <c r="H988" i="4"/>
  <c r="E988" i="4"/>
  <c r="I988" i="4"/>
  <c r="F158" i="4"/>
  <c r="J158" i="4"/>
  <c r="M159" i="2"/>
  <c r="E158" i="4"/>
  <c r="I158" i="4"/>
  <c r="L159" i="2"/>
  <c r="F535" i="4"/>
  <c r="J535" i="4"/>
  <c r="E535" i="4"/>
  <c r="I535" i="4"/>
  <c r="D948" i="4"/>
  <c r="H948" i="4"/>
  <c r="E948" i="4"/>
  <c r="I948" i="4"/>
  <c r="F450" i="4"/>
  <c r="J450" i="4"/>
  <c r="G282" i="4"/>
  <c r="F282" i="4"/>
  <c r="J282" i="4"/>
  <c r="E146" i="4"/>
  <c r="I146" i="4"/>
  <c r="L147" i="2"/>
  <c r="G346" i="4"/>
  <c r="E346" i="4"/>
  <c r="I346" i="4"/>
  <c r="G17" i="4"/>
  <c r="F17" i="4"/>
  <c r="J17" i="4"/>
  <c r="M18" i="2"/>
  <c r="AO368" i="4"/>
  <c r="AU368" i="4"/>
  <c r="AO960" i="4"/>
  <c r="AU960" i="4"/>
  <c r="AO549" i="4"/>
  <c r="AU549" i="4"/>
  <c r="AO564" i="4"/>
  <c r="AU564" i="4"/>
  <c r="AO572" i="4"/>
  <c r="AU572" i="4"/>
  <c r="AO580" i="4"/>
  <c r="AU580" i="4"/>
  <c r="AO588" i="4"/>
  <c r="AU588" i="4"/>
  <c r="AO596" i="4"/>
  <c r="AU596" i="4"/>
  <c r="AO604" i="4"/>
  <c r="AU604" i="4"/>
  <c r="AN652" i="4"/>
  <c r="AT652" i="4"/>
  <c r="AN668" i="4"/>
  <c r="AT668" i="4"/>
  <c r="AN684" i="4"/>
  <c r="AT684" i="4"/>
  <c r="AN700" i="4"/>
  <c r="AT700" i="4"/>
  <c r="AN708" i="4"/>
  <c r="AT708" i="4"/>
  <c r="AN724" i="4"/>
  <c r="AT724" i="4"/>
  <c r="AN740" i="4"/>
  <c r="AT740" i="4"/>
  <c r="AO752" i="4"/>
  <c r="AU752" i="4"/>
  <c r="AQ768" i="4"/>
  <c r="AW768" i="4"/>
  <c r="AQ776" i="4"/>
  <c r="AW776" i="4"/>
  <c r="AQ784" i="4"/>
  <c r="AW784" i="4"/>
  <c r="AQ792" i="4"/>
  <c r="AW792" i="4"/>
  <c r="AQ800" i="4"/>
  <c r="AW800" i="4"/>
  <c r="AQ808" i="4"/>
  <c r="AW808" i="4"/>
  <c r="AQ816" i="4"/>
  <c r="AW816" i="4"/>
  <c r="AQ824" i="4"/>
  <c r="AW824" i="4"/>
  <c r="AQ832" i="4"/>
  <c r="AW832" i="4"/>
  <c r="AQ840" i="4"/>
  <c r="AW840" i="4"/>
  <c r="AQ848" i="4"/>
  <c r="AW848" i="4"/>
  <c r="AQ856" i="4"/>
  <c r="AW856" i="4"/>
  <c r="AQ864" i="4"/>
  <c r="AW864" i="4"/>
  <c r="AQ872" i="4"/>
  <c r="AW872" i="4"/>
  <c r="AN250" i="4"/>
  <c r="AT250" i="4"/>
  <c r="F146" i="4"/>
  <c r="J146" i="4"/>
  <c r="M147" i="2"/>
  <c r="D146" i="4"/>
  <c r="H146" i="4"/>
  <c r="K147" i="2"/>
  <c r="AI495" i="4"/>
  <c r="AN563" i="4"/>
  <c r="AT563" i="4"/>
  <c r="AL995" i="4"/>
  <c r="AR995" i="4"/>
  <c r="D995" i="4"/>
  <c r="H995" i="4"/>
  <c r="AM915" i="4"/>
  <c r="AS915" i="4"/>
  <c r="AP915" i="4"/>
  <c r="AV915" i="4"/>
  <c r="AQ584" i="4"/>
  <c r="AW584" i="4"/>
  <c r="AQ592" i="4"/>
  <c r="AW592" i="4"/>
  <c r="AQ600" i="4"/>
  <c r="AW600" i="4"/>
  <c r="AQ608" i="4"/>
  <c r="AW608" i="4"/>
  <c r="AQ616" i="4"/>
  <c r="AW616" i="4"/>
  <c r="AQ624" i="4"/>
  <c r="AW624" i="4"/>
  <c r="G409" i="4"/>
  <c r="AP285" i="4"/>
  <c r="AV285" i="4"/>
  <c r="AO285" i="4"/>
  <c r="AU285" i="4"/>
  <c r="AM388" i="4"/>
  <c r="AS388" i="4"/>
  <c r="D450" i="4"/>
  <c r="H450" i="4"/>
  <c r="AN589" i="4"/>
  <c r="AT589" i="4"/>
  <c r="AO314" i="4"/>
  <c r="AU314" i="4"/>
  <c r="D526" i="4"/>
  <c r="H526" i="4"/>
  <c r="AN415" i="4"/>
  <c r="AT415" i="4"/>
  <c r="AD306" i="4"/>
  <c r="D280" i="4"/>
  <c r="H280" i="4"/>
  <c r="F280" i="4"/>
  <c r="J280" i="4"/>
  <c r="G138" i="4"/>
  <c r="AQ366" i="4"/>
  <c r="AW366" i="4"/>
  <c r="G741" i="4"/>
  <c r="E17" i="4"/>
  <c r="I17" i="4"/>
  <c r="L18" i="2"/>
  <c r="E280" i="4"/>
  <c r="I280" i="4"/>
  <c r="AQ60" i="4"/>
  <c r="AW60" i="4"/>
  <c r="AQ179" i="4"/>
  <c r="AW179" i="4"/>
  <c r="AQ408" i="4"/>
  <c r="AW408" i="4"/>
  <c r="AQ472" i="4"/>
  <c r="AW472" i="4"/>
  <c r="AL978" i="4"/>
  <c r="AR978" i="4"/>
  <c r="G978" i="4"/>
  <c r="AP159" i="4"/>
  <c r="AV159" i="4"/>
  <c r="AL251" i="4"/>
  <c r="AR251" i="4"/>
  <c r="G251" i="4"/>
  <c r="AL133" i="4"/>
  <c r="AR133" i="4"/>
  <c r="D133" i="4"/>
  <c r="H133" i="4"/>
  <c r="K134" i="2"/>
  <c r="AP277" i="4"/>
  <c r="AV277" i="4"/>
  <c r="AM275" i="4"/>
  <c r="AS275" i="4"/>
  <c r="AN275" i="4"/>
  <c r="AT275" i="4"/>
  <c r="AL58" i="4"/>
  <c r="AR58" i="4"/>
  <c r="E58" i="4"/>
  <c r="I58" i="4"/>
  <c r="L59" i="2"/>
  <c r="G264" i="4"/>
  <c r="D264" i="4"/>
  <c r="H264" i="4"/>
  <c r="AP539" i="4"/>
  <c r="AV539" i="4"/>
  <c r="AM994" i="4"/>
  <c r="AS994" i="4"/>
  <c r="AM58" i="4"/>
  <c r="AS58" i="4"/>
  <c r="AP309" i="4"/>
  <c r="AV309" i="4"/>
  <c r="D250" i="4"/>
  <c r="H250" i="4"/>
  <c r="E250" i="4"/>
  <c r="I250" i="4"/>
  <c r="AM133" i="4"/>
  <c r="AS133" i="4"/>
  <c r="AP137" i="4"/>
  <c r="AV137" i="4"/>
  <c r="AP211" i="4"/>
  <c r="AV211" i="4"/>
  <c r="AL255" i="4"/>
  <c r="AR255" i="4"/>
  <c r="E255" i="4"/>
  <c r="I255" i="4"/>
  <c r="AL319" i="4"/>
  <c r="AR319" i="4"/>
  <c r="F319" i="4"/>
  <c r="J319" i="4"/>
  <c r="AP351" i="4"/>
  <c r="AV351" i="4"/>
  <c r="AL472" i="4"/>
  <c r="AR472" i="4"/>
  <c r="D472" i="4"/>
  <c r="H472" i="4"/>
  <c r="AP366" i="4"/>
  <c r="AV366" i="4"/>
  <c r="AQ539" i="4"/>
  <c r="AW539" i="4"/>
  <c r="AQ309" i="4"/>
  <c r="AW309" i="4"/>
  <c r="AQ588" i="4"/>
  <c r="AW588" i="4"/>
  <c r="AQ628" i="4"/>
  <c r="AW628" i="4"/>
  <c r="AP819" i="4"/>
  <c r="AV819" i="4"/>
  <c r="AP926" i="4"/>
  <c r="AV926" i="4"/>
  <c r="AP954" i="4"/>
  <c r="AV954" i="4"/>
  <c r="AO223" i="4"/>
  <c r="AU223" i="4"/>
  <c r="AL564" i="4"/>
  <c r="AR564" i="4"/>
  <c r="G564" i="4"/>
  <c r="AL588" i="4"/>
  <c r="AR588" i="4"/>
  <c r="D588" i="4"/>
  <c r="H588" i="4"/>
  <c r="AL604" i="4"/>
  <c r="AR604" i="4"/>
  <c r="F604" i="4"/>
  <c r="J604" i="4"/>
  <c r="AQ423" i="4"/>
  <c r="AW423" i="4"/>
  <c r="AL307" i="4"/>
  <c r="AR307" i="4"/>
  <c r="G307" i="4"/>
  <c r="AO616" i="4"/>
  <c r="AU616" i="4"/>
  <c r="AM644" i="4"/>
  <c r="AS644" i="4"/>
  <c r="AM660" i="4"/>
  <c r="AS660" i="4"/>
  <c r="AP748" i="4"/>
  <c r="AV748" i="4"/>
  <c r="AM748" i="4"/>
  <c r="AS748" i="4"/>
  <c r="AQ244" i="4"/>
  <c r="AW244" i="4"/>
  <c r="AN298" i="4"/>
  <c r="AT298" i="4"/>
  <c r="AN58" i="4"/>
  <c r="AT58" i="4"/>
  <c r="AM978" i="4"/>
  <c r="AS978" i="4"/>
  <c r="AN994" i="4"/>
  <c r="AT994" i="4"/>
  <c r="AL628" i="4"/>
  <c r="AR628" i="4"/>
  <c r="F628" i="4"/>
  <c r="J628" i="4"/>
  <c r="AL656" i="4"/>
  <c r="AR656" i="4"/>
  <c r="G656" i="4"/>
  <c r="AL672" i="4"/>
  <c r="AR672" i="4"/>
  <c r="D672" i="4"/>
  <c r="H672" i="4"/>
  <c r="AL720" i="4"/>
  <c r="AR720" i="4"/>
  <c r="F720" i="4"/>
  <c r="J720" i="4"/>
  <c r="AL736" i="4"/>
  <c r="AR736" i="4"/>
  <c r="F736" i="4"/>
  <c r="J736" i="4"/>
  <c r="AM760" i="4"/>
  <c r="AS760" i="4"/>
  <c r="F66" i="4"/>
  <c r="J66" i="4"/>
  <c r="M67" i="2"/>
  <c r="AN319" i="4"/>
  <c r="AT319" i="4"/>
  <c r="AO349" i="4"/>
  <c r="AU349" i="4"/>
  <c r="AO388" i="4"/>
  <c r="AU388" i="4"/>
  <c r="AL452" i="4"/>
  <c r="AR452" i="4"/>
  <c r="F452" i="4"/>
  <c r="J452" i="4"/>
  <c r="AK278" i="4"/>
  <c r="AC495" i="4"/>
  <c r="F350" i="4"/>
  <c r="J350" i="4"/>
  <c r="E242" i="4"/>
  <c r="I242" i="4"/>
  <c r="AP627" i="4"/>
  <c r="AV627" i="4"/>
  <c r="AN659" i="4"/>
  <c r="AT659" i="4"/>
  <c r="AP691" i="4"/>
  <c r="AV691" i="4"/>
  <c r="AM819" i="4"/>
  <c r="AS819" i="4"/>
  <c r="AN851" i="4"/>
  <c r="AT851" i="4"/>
  <c r="AN915" i="4"/>
  <c r="AT915" i="4"/>
  <c r="AN527" i="4"/>
  <c r="AT527" i="4"/>
  <c r="AP944" i="4"/>
  <c r="AV944" i="4"/>
  <c r="AN517" i="4"/>
  <c r="AT517" i="4"/>
  <c r="AN560" i="4"/>
  <c r="AT560" i="4"/>
  <c r="AN568" i="4"/>
  <c r="AT568" i="4"/>
  <c r="AN576" i="4"/>
  <c r="AT576" i="4"/>
  <c r="AN584" i="4"/>
  <c r="AT584" i="4"/>
  <c r="AN592" i="4"/>
  <c r="AT592" i="4"/>
  <c r="AN600" i="4"/>
  <c r="AT600" i="4"/>
  <c r="AN608" i="4"/>
  <c r="AT608" i="4"/>
  <c r="AO620" i="4"/>
  <c r="AU620" i="4"/>
  <c r="AO624" i="4"/>
  <c r="AU624" i="4"/>
  <c r="AO636" i="4"/>
  <c r="AU636" i="4"/>
  <c r="AQ640" i="4"/>
  <c r="AW640" i="4"/>
  <c r="AQ648" i="4"/>
  <c r="AW648" i="4"/>
  <c r="AQ656" i="4"/>
  <c r="AW656" i="4"/>
  <c r="AQ664" i="4"/>
  <c r="AW664" i="4"/>
  <c r="AQ672" i="4"/>
  <c r="AW672" i="4"/>
  <c r="AQ680" i="4"/>
  <c r="AW680" i="4"/>
  <c r="AQ688" i="4"/>
  <c r="AW688" i="4"/>
  <c r="AQ696" i="4"/>
  <c r="AW696" i="4"/>
  <c r="AQ704" i="4"/>
  <c r="AW704" i="4"/>
  <c r="AQ712" i="4"/>
  <c r="AW712" i="4"/>
  <c r="AQ720" i="4"/>
  <c r="AW720" i="4"/>
  <c r="AQ728" i="4"/>
  <c r="AW728" i="4"/>
  <c r="AQ736" i="4"/>
  <c r="AW736" i="4"/>
  <c r="AQ744" i="4"/>
  <c r="AW744" i="4"/>
  <c r="AQ764" i="4"/>
  <c r="AW764" i="4"/>
  <c r="E70" i="4"/>
  <c r="I70" i="4"/>
  <c r="L71" i="2"/>
  <c r="F90" i="4"/>
  <c r="J90" i="4"/>
  <c r="M91" i="2"/>
  <c r="E338" i="4"/>
  <c r="I338" i="4"/>
  <c r="D435" i="4"/>
  <c r="H435" i="4"/>
  <c r="F318" i="4"/>
  <c r="J318" i="4"/>
  <c r="F100" i="4"/>
  <c r="J100" i="4"/>
  <c r="M101" i="2"/>
  <c r="F76" i="4"/>
  <c r="J76" i="4"/>
  <c r="M77" i="2"/>
  <c r="E326" i="4"/>
  <c r="I326" i="4"/>
  <c r="E282" i="4"/>
  <c r="I282" i="4"/>
  <c r="D595" i="4"/>
  <c r="H595" i="4"/>
  <c r="D779" i="4"/>
  <c r="H779" i="4"/>
  <c r="D803" i="4"/>
  <c r="H803" i="4"/>
  <c r="D899" i="4"/>
  <c r="H899" i="4"/>
  <c r="G443" i="4"/>
  <c r="F286" i="4"/>
  <c r="J286" i="4"/>
  <c r="E162" i="4"/>
  <c r="I162" i="4"/>
  <c r="L163" i="2"/>
  <c r="G972" i="4"/>
  <c r="F525" i="4"/>
  <c r="J525" i="4"/>
  <c r="D489" i="4"/>
  <c r="H489" i="4"/>
  <c r="AQ364" i="4"/>
  <c r="AW364" i="4"/>
  <c r="AN251" i="4"/>
  <c r="AT251" i="4"/>
  <c r="AP408" i="4"/>
  <c r="AV408" i="4"/>
  <c r="AP472" i="4"/>
  <c r="AV472" i="4"/>
  <c r="AN452" i="4"/>
  <c r="AT452" i="4"/>
  <c r="AQ271" i="4"/>
  <c r="AW271" i="4"/>
  <c r="AQ424" i="4"/>
  <c r="AW424" i="4"/>
  <c r="AL456" i="4"/>
  <c r="AR456" i="4"/>
  <c r="E456" i="4"/>
  <c r="I456" i="4"/>
  <c r="G805" i="4"/>
  <c r="AO307" i="4"/>
  <c r="AU307" i="4"/>
  <c r="E115" i="4"/>
  <c r="I115" i="4"/>
  <c r="L116" i="2"/>
  <c r="D115" i="4"/>
  <c r="H115" i="4"/>
  <c r="K116" i="2"/>
  <c r="G115" i="4"/>
  <c r="F115" i="4"/>
  <c r="J115" i="4"/>
  <c r="M116" i="2"/>
  <c r="AL927" i="4"/>
  <c r="AR927" i="4"/>
  <c r="F927" i="4"/>
  <c r="J927" i="4"/>
  <c r="AQ883" i="4"/>
  <c r="AW883" i="4"/>
  <c r="AM927" i="4"/>
  <c r="AS927" i="4"/>
  <c r="AP927" i="4"/>
  <c r="AV927" i="4"/>
  <c r="F805" i="4"/>
  <c r="J805" i="4"/>
  <c r="AM659" i="4"/>
  <c r="AS659" i="4"/>
  <c r="AP659" i="4"/>
  <c r="AV659" i="4"/>
  <c r="AM755" i="4"/>
  <c r="AS755" i="4"/>
  <c r="AQ632" i="4"/>
  <c r="AW632" i="4"/>
  <c r="D675" i="4"/>
  <c r="H675" i="4"/>
  <c r="G779" i="4"/>
  <c r="AM723" i="4"/>
  <c r="AS723" i="4"/>
  <c r="AM640" i="4"/>
  <c r="AS640" i="4"/>
  <c r="AQ652" i="4"/>
  <c r="AW652" i="4"/>
  <c r="AM672" i="4"/>
  <c r="AS672" i="4"/>
  <c r="AQ684" i="4"/>
  <c r="AW684" i="4"/>
  <c r="AM688" i="4"/>
  <c r="AS688" i="4"/>
  <c r="AQ700" i="4"/>
  <c r="AW700" i="4"/>
  <c r="AP712" i="4"/>
  <c r="AV712" i="4"/>
  <c r="AP728" i="4"/>
  <c r="AV728" i="4"/>
  <c r="AM736" i="4"/>
  <c r="AS736" i="4"/>
  <c r="AP744" i="4"/>
  <c r="AV744" i="4"/>
  <c r="AL493" i="4"/>
  <c r="AR493" i="4"/>
  <c r="AQ604" i="4"/>
  <c r="AW604" i="4"/>
  <c r="AQ607" i="4"/>
  <c r="AW607" i="4"/>
  <c r="AO517" i="4"/>
  <c r="AU517" i="4"/>
  <c r="AO568" i="4"/>
  <c r="AU568" i="4"/>
  <c r="AO584" i="4"/>
  <c r="AU584" i="4"/>
  <c r="AO600" i="4"/>
  <c r="AU600" i="4"/>
  <c r="AN439" i="4"/>
  <c r="AT439" i="4"/>
  <c r="AN368" i="4"/>
  <c r="AT368" i="4"/>
  <c r="AM368" i="4"/>
  <c r="AS368" i="4"/>
  <c r="E409" i="4"/>
  <c r="I409" i="4"/>
  <c r="F443" i="4"/>
  <c r="J443" i="4"/>
  <c r="AN472" i="4"/>
  <c r="AT472" i="4"/>
  <c r="AL388" i="4"/>
  <c r="AR388" i="4"/>
  <c r="E388" i="4"/>
  <c r="I388" i="4"/>
  <c r="AO309" i="4"/>
  <c r="AU309" i="4"/>
  <c r="F611" i="4"/>
  <c r="J611" i="4"/>
  <c r="D611" i="4"/>
  <c r="H611" i="4"/>
  <c r="F835" i="4"/>
  <c r="J835" i="4"/>
  <c r="E835" i="4"/>
  <c r="I835" i="4"/>
  <c r="D835" i="4"/>
  <c r="H835" i="4"/>
  <c r="G932" i="4"/>
  <c r="D932" i="4"/>
  <c r="H932" i="4"/>
  <c r="E932" i="4"/>
  <c r="I932" i="4"/>
  <c r="G210" i="4"/>
  <c r="E210" i="4"/>
  <c r="I210" i="4"/>
  <c r="D985" i="4"/>
  <c r="H985" i="4"/>
  <c r="E985" i="4"/>
  <c r="I985" i="4"/>
  <c r="G985" i="4"/>
  <c r="F985" i="4"/>
  <c r="J985" i="4"/>
  <c r="AD310" i="4"/>
  <c r="AK310" i="4"/>
  <c r="D266" i="4"/>
  <c r="H266" i="4"/>
  <c r="E266" i="4"/>
  <c r="I266" i="4"/>
  <c r="F467" i="4"/>
  <c r="J467" i="4"/>
  <c r="E467" i="4"/>
  <c r="I467" i="4"/>
  <c r="D467" i="4"/>
  <c r="H467" i="4"/>
  <c r="F499" i="4"/>
  <c r="J499" i="4"/>
  <c r="E499" i="4"/>
  <c r="I499" i="4"/>
  <c r="AN455" i="4"/>
  <c r="AT455" i="4"/>
  <c r="E611" i="4"/>
  <c r="I611" i="4"/>
  <c r="F431" i="4"/>
  <c r="J431" i="4"/>
  <c r="D431" i="4"/>
  <c r="H431" i="4"/>
  <c r="F771" i="4"/>
  <c r="J771" i="4"/>
  <c r="E771" i="4"/>
  <c r="I771" i="4"/>
  <c r="AP407" i="4"/>
  <c r="AV407" i="4"/>
  <c r="AO527" i="4"/>
  <c r="AU527" i="4"/>
  <c r="AQ716" i="4"/>
  <c r="AW716" i="4"/>
  <c r="AQ732" i="4"/>
  <c r="AW732" i="4"/>
  <c r="AQ748" i="4"/>
  <c r="AW748" i="4"/>
  <c r="D142" i="4"/>
  <c r="H142" i="4"/>
  <c r="K143" i="2"/>
  <c r="E441" i="4"/>
  <c r="I441" i="4"/>
  <c r="E675" i="4"/>
  <c r="I675" i="4"/>
  <c r="G206" i="4"/>
  <c r="AO133" i="4"/>
  <c r="AU133" i="4"/>
  <c r="AM159" i="4"/>
  <c r="AS159" i="4"/>
  <c r="AM307" i="4"/>
  <c r="AS307" i="4"/>
  <c r="AM452" i="4"/>
  <c r="AS452" i="4"/>
  <c r="AQ368" i="4"/>
  <c r="AW368" i="4"/>
  <c r="AQ580" i="4"/>
  <c r="AW580" i="4"/>
  <c r="AQ596" i="4"/>
  <c r="AW596" i="4"/>
  <c r="AP183" i="4"/>
  <c r="AV183" i="4"/>
  <c r="AL556" i="4"/>
  <c r="AR556" i="4"/>
  <c r="D556" i="4"/>
  <c r="H556" i="4"/>
  <c r="E805" i="4"/>
  <c r="I805" i="4"/>
  <c r="AN619" i="4"/>
  <c r="AT619" i="4"/>
  <c r="AM309" i="4"/>
  <c r="AS309" i="4"/>
  <c r="AM423" i="4"/>
  <c r="AS423" i="4"/>
  <c r="AP298" i="4"/>
  <c r="AV298" i="4"/>
  <c r="AM298" i="4"/>
  <c r="AS298" i="4"/>
  <c r="AN309" i="4"/>
  <c r="AT309" i="4"/>
  <c r="AL560" i="4"/>
  <c r="AR560" i="4"/>
  <c r="G560" i="4"/>
  <c r="AL592" i="4"/>
  <c r="AR592" i="4"/>
  <c r="F592" i="4"/>
  <c r="J592" i="4"/>
  <c r="AL608" i="4"/>
  <c r="AR608" i="4"/>
  <c r="F608" i="4"/>
  <c r="J608" i="4"/>
  <c r="AL624" i="4"/>
  <c r="AR624" i="4"/>
  <c r="D624" i="4"/>
  <c r="H624" i="4"/>
  <c r="AM680" i="4"/>
  <c r="AS680" i="4"/>
  <c r="AM696" i="4"/>
  <c r="AS696" i="4"/>
  <c r="AP704" i="4"/>
  <c r="AV704" i="4"/>
  <c r="AQ708" i="4"/>
  <c r="AW708" i="4"/>
  <c r="AP720" i="4"/>
  <c r="AV720" i="4"/>
  <c r="AQ724" i="4"/>
  <c r="AW724" i="4"/>
  <c r="AQ740" i="4"/>
  <c r="AW740" i="4"/>
  <c r="AM744" i="4"/>
  <c r="AS744" i="4"/>
  <c r="AO423" i="4"/>
  <c r="AU423" i="4"/>
  <c r="G441" i="4"/>
  <c r="G49" i="4"/>
  <c r="AN244" i="4"/>
  <c r="AT244" i="4"/>
  <c r="AQ447" i="4"/>
  <c r="AW447" i="4"/>
  <c r="AO455" i="4"/>
  <c r="AU455" i="4"/>
  <c r="AQ285" i="4"/>
  <c r="AW285" i="4"/>
  <c r="AQ970" i="4"/>
  <c r="AW970" i="4"/>
  <c r="AM476" i="4"/>
  <c r="AS476" i="4"/>
  <c r="F427" i="4"/>
  <c r="J427" i="4"/>
  <c r="E427" i="4"/>
  <c r="I427" i="4"/>
  <c r="D427" i="4"/>
  <c r="H427" i="4"/>
  <c r="D254" i="4"/>
  <c r="H254" i="4"/>
  <c r="G254" i="4"/>
  <c r="E254" i="4"/>
  <c r="I254" i="4"/>
  <c r="G519" i="4"/>
  <c r="D519" i="4"/>
  <c r="H519" i="4"/>
  <c r="G964" i="4"/>
  <c r="E964" i="4"/>
  <c r="I964" i="4"/>
  <c r="F399" i="4"/>
  <c r="J399" i="4"/>
  <c r="D399" i="4"/>
  <c r="H399" i="4"/>
  <c r="E53" i="4"/>
  <c r="I53" i="4"/>
  <c r="L54" i="2"/>
  <c r="D53" i="4"/>
  <c r="H53" i="4"/>
  <c r="K54" i="2"/>
  <c r="F53" i="4"/>
  <c r="J53" i="4"/>
  <c r="M54" i="2"/>
  <c r="F483" i="4"/>
  <c r="J483" i="4"/>
  <c r="E483" i="4"/>
  <c r="I483" i="4"/>
  <c r="D483" i="4"/>
  <c r="H483" i="4"/>
  <c r="F194" i="4"/>
  <c r="J194" i="4"/>
  <c r="E194" i="4"/>
  <c r="I194" i="4"/>
  <c r="G298" i="4"/>
  <c r="F298" i="4"/>
  <c r="J298" i="4"/>
  <c r="D336" i="4"/>
  <c r="H336" i="4"/>
  <c r="G336" i="4"/>
  <c r="E336" i="4"/>
  <c r="I336" i="4"/>
  <c r="D979" i="4"/>
  <c r="H979" i="4"/>
  <c r="G979" i="4"/>
  <c r="F707" i="4"/>
  <c r="J707" i="4"/>
  <c r="D707" i="4"/>
  <c r="H707" i="4"/>
  <c r="G541" i="4"/>
  <c r="D541" i="4"/>
  <c r="H541" i="4"/>
  <c r="E541" i="4"/>
  <c r="I541" i="4"/>
  <c r="D226" i="4"/>
  <c r="H226" i="4"/>
  <c r="E226" i="4"/>
  <c r="I226" i="4"/>
  <c r="G226" i="4"/>
  <c r="G180" i="4"/>
  <c r="E180" i="4"/>
  <c r="I180" i="4"/>
  <c r="L181" i="2"/>
  <c r="AD511" i="4"/>
  <c r="AF511" i="4"/>
  <c r="E979" i="4"/>
  <c r="I979" i="4"/>
  <c r="G270" i="4"/>
  <c r="F270" i="4"/>
  <c r="J270" i="4"/>
  <c r="G314" i="4"/>
  <c r="D964" i="4"/>
  <c r="H964" i="4"/>
  <c r="D298" i="4"/>
  <c r="H298" i="4"/>
  <c r="F519" i="4"/>
  <c r="J519" i="4"/>
  <c r="G399" i="4"/>
  <c r="G194" i="4"/>
  <c r="AL607" i="4"/>
  <c r="AR607" i="4"/>
  <c r="F607" i="4"/>
  <c r="J607" i="4"/>
  <c r="AO755" i="4"/>
  <c r="AU755" i="4"/>
  <c r="AL883" i="4"/>
  <c r="AR883" i="4"/>
  <c r="F883" i="4"/>
  <c r="J883" i="4"/>
  <c r="AO251" i="4"/>
  <c r="AU251" i="4"/>
  <c r="AO514" i="4"/>
  <c r="AU514" i="4"/>
  <c r="F546" i="4"/>
  <c r="J546" i="4"/>
  <c r="E546" i="4"/>
  <c r="I546" i="4"/>
  <c r="D546" i="4"/>
  <c r="H546" i="4"/>
  <c r="G546" i="4"/>
  <c r="AM563" i="4"/>
  <c r="AS563" i="4"/>
  <c r="AQ644" i="4"/>
  <c r="AW644" i="4"/>
  <c r="AQ660" i="4"/>
  <c r="AW660" i="4"/>
  <c r="AQ676" i="4"/>
  <c r="AW676" i="4"/>
  <c r="AQ692" i="4"/>
  <c r="AW692" i="4"/>
  <c r="AL407" i="4"/>
  <c r="AR407" i="4"/>
  <c r="F407" i="4"/>
  <c r="J407" i="4"/>
  <c r="AP941" i="4"/>
  <c r="AV941" i="4"/>
  <c r="AA240" i="4"/>
  <c r="G250" i="4"/>
  <c r="D232" i="4"/>
  <c r="H232" i="4"/>
  <c r="E232" i="4"/>
  <c r="I232" i="4"/>
  <c r="G232" i="4"/>
  <c r="AK154" i="4"/>
  <c r="AE154" i="4"/>
  <c r="AP563" i="4"/>
  <c r="AV563" i="4"/>
  <c r="AQ995" i="4"/>
  <c r="AW995" i="4"/>
  <c r="AP787" i="4"/>
  <c r="AV787" i="4"/>
  <c r="AM787" i="4"/>
  <c r="AS787" i="4"/>
  <c r="AQ928" i="4"/>
  <c r="AW928" i="4"/>
  <c r="AQ960" i="4"/>
  <c r="AW960" i="4"/>
  <c r="AP517" i="4"/>
  <c r="AV517" i="4"/>
  <c r="AQ549" i="4"/>
  <c r="AW549" i="4"/>
  <c r="AP560" i="4"/>
  <c r="AV560" i="4"/>
  <c r="AQ564" i="4"/>
  <c r="AW564" i="4"/>
  <c r="AP568" i="4"/>
  <c r="AV568" i="4"/>
  <c r="AQ572" i="4"/>
  <c r="AW572" i="4"/>
  <c r="AP608" i="4"/>
  <c r="AV608" i="4"/>
  <c r="AQ612" i="4"/>
  <c r="AW612" i="4"/>
  <c r="AP616" i="4"/>
  <c r="AV616" i="4"/>
  <c r="AQ620" i="4"/>
  <c r="AW620" i="4"/>
  <c r="AO928" i="4"/>
  <c r="AU928" i="4"/>
  <c r="F11" i="4"/>
  <c r="J11" i="4"/>
  <c r="M12" i="2"/>
  <c r="AP607" i="4"/>
  <c r="AV607" i="4"/>
  <c r="AQ691" i="4"/>
  <c r="AW691" i="4"/>
  <c r="AP883" i="4"/>
  <c r="AV883" i="4"/>
  <c r="AL616" i="4"/>
  <c r="AR616" i="4"/>
  <c r="F616" i="4"/>
  <c r="J616" i="4"/>
  <c r="AL632" i="4"/>
  <c r="AR632" i="4"/>
  <c r="F632" i="4"/>
  <c r="J632" i="4"/>
  <c r="E961" i="4"/>
  <c r="I961" i="4"/>
  <c r="D961" i="4"/>
  <c r="H961" i="4"/>
  <c r="F961" i="4"/>
  <c r="J961" i="4"/>
  <c r="G961" i="4"/>
  <c r="AF240" i="4"/>
  <c r="AC182" i="4"/>
  <c r="Z278" i="4"/>
  <c r="AB463" i="4"/>
  <c r="AJ495" i="4"/>
  <c r="AP495" i="4"/>
  <c r="AV495" i="4"/>
  <c r="AC202" i="4"/>
  <c r="AH511" i="4"/>
  <c r="AC419" i="4"/>
  <c r="F336" i="4"/>
  <c r="J336" i="4"/>
  <c r="AP439" i="4"/>
  <c r="AV439" i="4"/>
  <c r="AQ563" i="4"/>
  <c r="AW563" i="4"/>
  <c r="AO627" i="4"/>
  <c r="AU627" i="4"/>
  <c r="AN995" i="4"/>
  <c r="AT995" i="4"/>
  <c r="AO659" i="4"/>
  <c r="AU659" i="4"/>
  <c r="AL659" i="4"/>
  <c r="AR659" i="4"/>
  <c r="F659" i="4"/>
  <c r="J659" i="4"/>
  <c r="AL691" i="4"/>
  <c r="AR691" i="4"/>
  <c r="F691" i="4"/>
  <c r="J691" i="4"/>
  <c r="AL723" i="4"/>
  <c r="AR723" i="4"/>
  <c r="F723" i="4"/>
  <c r="J723" i="4"/>
  <c r="AL755" i="4"/>
  <c r="AR755" i="4"/>
  <c r="F755" i="4"/>
  <c r="J755" i="4"/>
  <c r="AO819" i="4"/>
  <c r="AU819" i="4"/>
  <c r="AO851" i="4"/>
  <c r="AU851" i="4"/>
  <c r="AQ851" i="4"/>
  <c r="AW851" i="4"/>
  <c r="AO915" i="4"/>
  <c r="AU915" i="4"/>
  <c r="AO20" i="4"/>
  <c r="AU20" i="4"/>
  <c r="AP527" i="4"/>
  <c r="AV527" i="4"/>
  <c r="AM527" i="4"/>
  <c r="AS527" i="4"/>
  <c r="AN944" i="4"/>
  <c r="AT944" i="4"/>
  <c r="AM944" i="4"/>
  <c r="AS944" i="4"/>
  <c r="AM517" i="4"/>
  <c r="AS517" i="4"/>
  <c r="AM560" i="4"/>
  <c r="AS560" i="4"/>
  <c r="AM568" i="4"/>
  <c r="AS568" i="4"/>
  <c r="AP576" i="4"/>
  <c r="AV576" i="4"/>
  <c r="AM576" i="4"/>
  <c r="AS576" i="4"/>
  <c r="AP584" i="4"/>
  <c r="AV584" i="4"/>
  <c r="AM584" i="4"/>
  <c r="AS584" i="4"/>
  <c r="AP592" i="4"/>
  <c r="AV592" i="4"/>
  <c r="AM592" i="4"/>
  <c r="AS592" i="4"/>
  <c r="AP600" i="4"/>
  <c r="AV600" i="4"/>
  <c r="AM600" i="4"/>
  <c r="AS600" i="4"/>
  <c r="AM608" i="4"/>
  <c r="AS608" i="4"/>
  <c r="AM616" i="4"/>
  <c r="AS616" i="4"/>
  <c r="AP624" i="4"/>
  <c r="AV624" i="4"/>
  <c r="AM624" i="4"/>
  <c r="AS624" i="4"/>
  <c r="AP632" i="4"/>
  <c r="AV632" i="4"/>
  <c r="AM632" i="4"/>
  <c r="AS632" i="4"/>
  <c r="AP640" i="4"/>
  <c r="AV640" i="4"/>
  <c r="AP648" i="4"/>
  <c r="AV648" i="4"/>
  <c r="AP656" i="4"/>
  <c r="AV656" i="4"/>
  <c r="AP664" i="4"/>
  <c r="AV664" i="4"/>
  <c r="AP672" i="4"/>
  <c r="AV672" i="4"/>
  <c r="AP680" i="4"/>
  <c r="AV680" i="4"/>
  <c r="AP688" i="4"/>
  <c r="AV688" i="4"/>
  <c r="AP696" i="4"/>
  <c r="AV696" i="4"/>
  <c r="D210" i="4"/>
  <c r="H210" i="4"/>
  <c r="E142" i="4"/>
  <c r="I142" i="4"/>
  <c r="L143" i="2"/>
  <c r="D270" i="4"/>
  <c r="H270" i="4"/>
  <c r="F409" i="4"/>
  <c r="J409" i="4"/>
  <c r="F441" i="4"/>
  <c r="J441" i="4"/>
  <c r="G53" i="4"/>
  <c r="G467" i="4"/>
  <c r="G483" i="4"/>
  <c r="G499" i="4"/>
  <c r="F250" i="4"/>
  <c r="J250" i="4"/>
  <c r="G611" i="4"/>
  <c r="F979" i="4"/>
  <c r="J979" i="4"/>
  <c r="G707" i="4"/>
  <c r="G835" i="4"/>
  <c r="G899" i="4"/>
  <c r="F932" i="4"/>
  <c r="J932" i="4"/>
  <c r="F541" i="4"/>
  <c r="J541" i="4"/>
  <c r="E399" i="4"/>
  <c r="I399" i="4"/>
  <c r="D443" i="4"/>
  <c r="H443" i="4"/>
  <c r="D206" i="4"/>
  <c r="H206" i="4"/>
  <c r="F49" i="4"/>
  <c r="J49" i="4"/>
  <c r="M50" i="2"/>
  <c r="D194" i="4"/>
  <c r="H194" i="4"/>
  <c r="E298" i="4"/>
  <c r="I298" i="4"/>
  <c r="E972" i="4"/>
  <c r="I972" i="4"/>
  <c r="F489" i="4"/>
  <c r="J489" i="4"/>
  <c r="AP447" i="4"/>
  <c r="AV447" i="4"/>
  <c r="AP251" i="4"/>
  <c r="AV251" i="4"/>
  <c r="G248" i="4"/>
  <c r="AP579" i="4"/>
  <c r="AV579" i="4"/>
  <c r="AL455" i="4"/>
  <c r="AR455" i="4"/>
  <c r="E455" i="4"/>
  <c r="I455" i="4"/>
  <c r="AM250" i="4"/>
  <c r="AS250" i="4"/>
  <c r="AO447" i="4"/>
  <c r="AU447" i="4"/>
  <c r="AD274" i="4"/>
  <c r="AC511" i="4"/>
  <c r="AL423" i="4"/>
  <c r="AR423" i="4"/>
  <c r="G423" i="4"/>
  <c r="AJ170" i="4"/>
  <c r="AP170" i="4"/>
  <c r="AV170" i="4"/>
  <c r="AN20" i="4"/>
  <c r="AT20" i="4"/>
  <c r="AI479" i="4"/>
  <c r="AF403" i="4"/>
  <c r="AL579" i="4"/>
  <c r="AR579" i="4"/>
  <c r="E579" i="4"/>
  <c r="I579" i="4"/>
  <c r="D11" i="4"/>
  <c r="H11" i="4"/>
  <c r="K12" i="2"/>
  <c r="G11" i="4"/>
  <c r="AH96" i="4"/>
  <c r="AN96" i="4"/>
  <c r="AT96" i="4"/>
  <c r="AC479" i="4"/>
  <c r="E940" i="4"/>
  <c r="I940" i="4"/>
  <c r="AL439" i="4"/>
  <c r="AR439" i="4"/>
  <c r="D439" i="4"/>
  <c r="H439" i="4"/>
  <c r="AE96" i="4"/>
  <c r="Z310" i="4"/>
  <c r="E435" i="4"/>
  <c r="I435" i="4"/>
  <c r="D940" i="4"/>
  <c r="H940" i="4"/>
  <c r="AQ579" i="4"/>
  <c r="AW579" i="4"/>
  <c r="AD240" i="4"/>
  <c r="AK182" i="4"/>
  <c r="AB182" i="4"/>
  <c r="AB278" i="4"/>
  <c r="AK463" i="4"/>
  <c r="Z463" i="4"/>
  <c r="AK495" i="4"/>
  <c r="AB495" i="4"/>
  <c r="Z495" i="4"/>
  <c r="AK202" i="4"/>
  <c r="AB202" i="4"/>
  <c r="AK306" i="4"/>
  <c r="AB306" i="4"/>
  <c r="AG511" i="4"/>
  <c r="AB511" i="4"/>
  <c r="Z511" i="4"/>
  <c r="AG419" i="4"/>
  <c r="AM419" i="4"/>
  <c r="AS419" i="4"/>
  <c r="AB419" i="4"/>
  <c r="AM627" i="4"/>
  <c r="AS627" i="4"/>
  <c r="AN691" i="4"/>
  <c r="AT691" i="4"/>
  <c r="AN723" i="4"/>
  <c r="AT723" i="4"/>
  <c r="AN755" i="4"/>
  <c r="AT755" i="4"/>
  <c r="AN787" i="4"/>
  <c r="AT787" i="4"/>
  <c r="AP928" i="4"/>
  <c r="AV928" i="4"/>
  <c r="E66" i="4"/>
  <c r="I66" i="4"/>
  <c r="L67" i="2"/>
  <c r="E7" i="4"/>
  <c r="I7" i="4"/>
  <c r="L8" i="2"/>
  <c r="D138" i="4"/>
  <c r="H138" i="4"/>
  <c r="K139" i="2"/>
  <c r="E431" i="4"/>
  <c r="I431" i="4"/>
  <c r="G427" i="4"/>
  <c r="G435" i="4"/>
  <c r="F254" i="4"/>
  <c r="J254" i="4"/>
  <c r="D326" i="4"/>
  <c r="H326" i="4"/>
  <c r="G675" i="4"/>
  <c r="G771" i="4"/>
  <c r="E519" i="4"/>
  <c r="I519" i="4"/>
  <c r="F964" i="4"/>
  <c r="J964" i="4"/>
  <c r="F162" i="4"/>
  <c r="J162" i="4"/>
  <c r="M163" i="2"/>
  <c r="F266" i="4"/>
  <c r="J266" i="4"/>
  <c r="E248" i="4"/>
  <c r="I248" i="4"/>
  <c r="AM941" i="4"/>
  <c r="AS941" i="4"/>
  <c r="AL941" i="4"/>
  <c r="AR941" i="4"/>
  <c r="F941" i="4"/>
  <c r="J941" i="4"/>
  <c r="AM514" i="4"/>
  <c r="AS514" i="4"/>
  <c r="I9" i="3"/>
  <c r="F9" i="3"/>
  <c r="AK96" i="4"/>
  <c r="AB310" i="4"/>
  <c r="AJ479" i="4"/>
  <c r="AP479" i="4"/>
  <c r="AV479" i="4"/>
  <c r="AI170" i="4"/>
  <c r="AC170" i="4"/>
  <c r="AK274" i="4"/>
  <c r="AB274" i="4"/>
  <c r="AH403" i="4"/>
  <c r="AE403" i="4"/>
  <c r="D66" i="4"/>
  <c r="H66" i="4"/>
  <c r="K67" i="2"/>
  <c r="E138" i="4"/>
  <c r="I138" i="4"/>
  <c r="L139" i="2"/>
  <c r="E270" i="4"/>
  <c r="I270" i="4"/>
  <c r="E206" i="4"/>
  <c r="I206" i="4"/>
  <c r="E330" i="4"/>
  <c r="I330" i="4"/>
  <c r="F940" i="4"/>
  <c r="J940" i="4"/>
  <c r="AO407" i="4"/>
  <c r="AU407" i="4"/>
  <c r="AN514" i="4"/>
  <c r="AT514" i="4"/>
  <c r="F7" i="4"/>
  <c r="J7" i="4"/>
  <c r="M8" i="2"/>
  <c r="M6" i="2"/>
  <c r="L6" i="2"/>
  <c r="K6" i="2"/>
  <c r="L12" i="2"/>
  <c r="AJ154" i="4"/>
  <c r="AD154" i="4"/>
  <c r="AA154" i="4"/>
  <c r="AJ96" i="4"/>
  <c r="AA96" i="4"/>
  <c r="AC96" i="4"/>
  <c r="AI310" i="4"/>
  <c r="AJ310" i="4"/>
  <c r="AC310" i="4"/>
  <c r="AK479" i="4"/>
  <c r="AB479" i="4"/>
  <c r="Z479" i="4"/>
  <c r="AK170" i="4"/>
  <c r="AB170" i="4"/>
  <c r="Z170" i="4"/>
  <c r="AI274" i="4"/>
  <c r="AJ274" i="4"/>
  <c r="AE274" i="4"/>
  <c r="AG403" i="4"/>
  <c r="AM403" i="4"/>
  <c r="AS403" i="4"/>
  <c r="AC403" i="4"/>
  <c r="AB403" i="4"/>
  <c r="D7" i="4"/>
  <c r="H7" i="4"/>
  <c r="G330" i="4"/>
  <c r="F330" i="4"/>
  <c r="J330" i="4"/>
  <c r="AM447" i="4"/>
  <c r="AS447" i="4"/>
  <c r="AP455" i="4"/>
  <c r="AV455" i="4"/>
  <c r="AH240" i="4"/>
  <c r="AG240" i="4"/>
  <c r="AE240" i="4"/>
  <c r="AI182" i="4"/>
  <c r="AJ182" i="4"/>
  <c r="AE182" i="4"/>
  <c r="AI278" i="4"/>
  <c r="AJ278" i="4"/>
  <c r="AP278" i="4"/>
  <c r="AV278" i="4"/>
  <c r="AC278" i="4"/>
  <c r="AI463" i="4"/>
  <c r="AJ463" i="4"/>
  <c r="AP463" i="4"/>
  <c r="AV463" i="4"/>
  <c r="AC463" i="4"/>
  <c r="AI202" i="4"/>
  <c r="AJ202" i="4"/>
  <c r="AE202" i="4"/>
  <c r="AI306" i="4"/>
  <c r="AJ306" i="4"/>
  <c r="AE306" i="4"/>
  <c r="AH419" i="4"/>
  <c r="AF419" i="4"/>
  <c r="AE419" i="4"/>
  <c r="AJ240" i="4"/>
  <c r="AI240" i="4"/>
  <c r="AO240" i="4"/>
  <c r="AU240" i="4"/>
  <c r="AK240" i="4"/>
  <c r="AB240" i="4"/>
  <c r="AN240" i="4"/>
  <c r="AT240" i="4"/>
  <c r="Z240" i="4"/>
  <c r="AG182" i="4"/>
  <c r="AM182" i="4"/>
  <c r="AS182" i="4"/>
  <c r="AF182" i="4"/>
  <c r="AH182" i="4"/>
  <c r="Z182" i="4"/>
  <c r="AL182" i="4"/>
  <c r="AR182" i="4"/>
  <c r="AD182" i="4"/>
  <c r="AG278" i="4"/>
  <c r="AF278" i="4"/>
  <c r="AH278" i="4"/>
  <c r="AA278" i="4"/>
  <c r="AE278" i="4"/>
  <c r="AG463" i="4"/>
  <c r="AF463" i="4"/>
  <c r="AH463" i="4"/>
  <c r="AA463" i="4"/>
  <c r="AE463" i="4"/>
  <c r="AG495" i="4"/>
  <c r="AF495" i="4"/>
  <c r="AH495" i="4"/>
  <c r="AA495" i="4"/>
  <c r="AE495" i="4"/>
  <c r="AG202" i="4"/>
  <c r="AM202" i="4"/>
  <c r="AS202" i="4"/>
  <c r="AF202" i="4"/>
  <c r="AH202" i="4"/>
  <c r="Z202" i="4"/>
  <c r="AD202" i="4"/>
  <c r="AG306" i="4"/>
  <c r="AM306" i="4"/>
  <c r="AS306" i="4"/>
  <c r="AF306" i="4"/>
  <c r="AH306" i="4"/>
  <c r="AC306" i="4"/>
  <c r="Z306" i="4"/>
  <c r="AK511" i="4"/>
  <c r="AJ511" i="4"/>
  <c r="AI511" i="4"/>
  <c r="AA511" i="4"/>
  <c r="AE511" i="4"/>
  <c r="AQ511" i="4"/>
  <c r="AW511" i="4"/>
  <c r="AK419" i="4"/>
  <c r="AJ419" i="4"/>
  <c r="AI419" i="4"/>
  <c r="Z419" i="4"/>
  <c r="AD419" i="4"/>
  <c r="G489" i="4"/>
  <c r="AM407" i="4"/>
  <c r="AS407" i="4"/>
  <c r="AN423" i="4"/>
  <c r="AT423" i="4"/>
  <c r="AF154" i="4"/>
  <c r="AG154" i="4"/>
  <c r="AH154" i="4"/>
  <c r="AB154" i="4"/>
  <c r="Z154" i="4"/>
  <c r="AF96" i="4"/>
  <c r="AG96" i="4"/>
  <c r="AI96" i="4"/>
  <c r="AD96" i="4"/>
  <c r="Z96" i="4"/>
  <c r="AL96" i="4"/>
  <c r="AR96" i="4"/>
  <c r="AG310" i="4"/>
  <c r="AF310" i="4"/>
  <c r="AH310" i="4"/>
  <c r="AA310" i="4"/>
  <c r="AE310" i="4"/>
  <c r="AG479" i="4"/>
  <c r="AF479" i="4"/>
  <c r="AH479" i="4"/>
  <c r="AA479" i="4"/>
  <c r="AE479" i="4"/>
  <c r="AG170" i="4"/>
  <c r="AF170" i="4"/>
  <c r="AH170" i="4"/>
  <c r="AA170" i="4"/>
  <c r="AE170" i="4"/>
  <c r="AG274" i="4"/>
  <c r="AM274" i="4"/>
  <c r="AS274" i="4"/>
  <c r="AF274" i="4"/>
  <c r="AH274" i="4"/>
  <c r="AC274" i="4"/>
  <c r="Z274" i="4"/>
  <c r="AK403" i="4"/>
  <c r="AJ403" i="4"/>
  <c r="AI403" i="4"/>
  <c r="Z403" i="4"/>
  <c r="AD403" i="4"/>
  <c r="D473" i="4"/>
  <c r="H473" i="4"/>
  <c r="AO439" i="4"/>
  <c r="AU439" i="4"/>
  <c r="G473" i="4"/>
  <c r="G465" i="4"/>
  <c r="D465" i="4"/>
  <c r="H465" i="4"/>
  <c r="E465" i="4"/>
  <c r="I465" i="4"/>
  <c r="F465" i="4"/>
  <c r="J465" i="4"/>
  <c r="G481" i="4"/>
  <c r="D481" i="4"/>
  <c r="H481" i="4"/>
  <c r="E481" i="4"/>
  <c r="I481" i="4"/>
  <c r="F481" i="4"/>
  <c r="J481" i="4"/>
  <c r="G497" i="4"/>
  <c r="D497" i="4"/>
  <c r="H497" i="4"/>
  <c r="E497" i="4"/>
  <c r="I497" i="4"/>
  <c r="F497" i="4"/>
  <c r="J497" i="4"/>
  <c r="H10" i="3"/>
  <c r="G376" i="4"/>
  <c r="D376" i="4"/>
  <c r="H376" i="4"/>
  <c r="E376" i="4"/>
  <c r="I376" i="4"/>
  <c r="F376" i="4"/>
  <c r="J376" i="4"/>
  <c r="G936" i="4"/>
  <c r="F936" i="4"/>
  <c r="J936" i="4"/>
  <c r="D936" i="4"/>
  <c r="H936" i="4"/>
  <c r="E936" i="4"/>
  <c r="I936" i="4"/>
  <c r="G952" i="4"/>
  <c r="F952" i="4"/>
  <c r="J952" i="4"/>
  <c r="E952" i="4"/>
  <c r="I952" i="4"/>
  <c r="D952" i="4"/>
  <c r="H952" i="4"/>
  <c r="G968" i="4"/>
  <c r="F968" i="4"/>
  <c r="J968" i="4"/>
  <c r="E968" i="4"/>
  <c r="I968" i="4"/>
  <c r="D968" i="4"/>
  <c r="H968" i="4"/>
  <c r="E327" i="4"/>
  <c r="I327" i="4"/>
  <c r="F327" i="4"/>
  <c r="J327" i="4"/>
  <c r="G327" i="4"/>
  <c r="D327" i="4"/>
  <c r="H327" i="4"/>
  <c r="F416" i="4"/>
  <c r="J416" i="4"/>
  <c r="E416" i="4"/>
  <c r="I416" i="4"/>
  <c r="D416" i="4"/>
  <c r="H416" i="4"/>
  <c r="G416" i="4"/>
  <c r="G480" i="4"/>
  <c r="F480" i="4"/>
  <c r="J480" i="4"/>
  <c r="E480" i="4"/>
  <c r="I480" i="4"/>
  <c r="D480" i="4"/>
  <c r="H480" i="4"/>
  <c r="G523" i="4"/>
  <c r="D523" i="4"/>
  <c r="H523" i="4"/>
  <c r="F523" i="4"/>
  <c r="J523" i="4"/>
  <c r="E523" i="4"/>
  <c r="I523" i="4"/>
  <c r="G946" i="4"/>
  <c r="D946" i="4"/>
  <c r="H946" i="4"/>
  <c r="F946" i="4"/>
  <c r="J946" i="4"/>
  <c r="E946" i="4"/>
  <c r="I946" i="4"/>
  <c r="D48" i="4"/>
  <c r="H48" i="4"/>
  <c r="K49" i="2"/>
  <c r="G48" i="4"/>
  <c r="E48" i="4"/>
  <c r="I48" i="4"/>
  <c r="L49" i="2"/>
  <c r="F48" i="4"/>
  <c r="J48" i="4"/>
  <c r="M49" i="2"/>
  <c r="G175" i="4"/>
  <c r="D175" i="4"/>
  <c r="H175" i="4"/>
  <c r="K176" i="2"/>
  <c r="E175" i="4"/>
  <c r="I175" i="4"/>
  <c r="L176" i="2"/>
  <c r="F175" i="4"/>
  <c r="J175" i="4"/>
  <c r="M176" i="2"/>
  <c r="D259" i="4"/>
  <c r="H259" i="4"/>
  <c r="G259" i="4"/>
  <c r="E259" i="4"/>
  <c r="I259" i="4"/>
  <c r="F259" i="4"/>
  <c r="J259" i="4"/>
  <c r="D323" i="4"/>
  <c r="H323" i="4"/>
  <c r="G323" i="4"/>
  <c r="E323" i="4"/>
  <c r="I323" i="4"/>
  <c r="F323" i="4"/>
  <c r="J323" i="4"/>
  <c r="F404" i="4"/>
  <c r="J404" i="4"/>
  <c r="E404" i="4"/>
  <c r="I404" i="4"/>
  <c r="D404" i="4"/>
  <c r="H404" i="4"/>
  <c r="G404" i="4"/>
  <c r="G468" i="4"/>
  <c r="F468" i="4"/>
  <c r="J468" i="4"/>
  <c r="E468" i="4"/>
  <c r="I468" i="4"/>
  <c r="D468" i="4"/>
  <c r="H468" i="4"/>
  <c r="F293" i="4"/>
  <c r="J293" i="4"/>
  <c r="E293" i="4"/>
  <c r="I293" i="4"/>
  <c r="D293" i="4"/>
  <c r="H293" i="4"/>
  <c r="G293" i="4"/>
  <c r="E412" i="4"/>
  <c r="I412" i="4"/>
  <c r="D412" i="4"/>
  <c r="H412" i="4"/>
  <c r="G412" i="4"/>
  <c r="F412" i="4"/>
  <c r="J412" i="4"/>
  <c r="F211" i="4"/>
  <c r="J211" i="4"/>
  <c r="G287" i="4"/>
  <c r="E440" i="4"/>
  <c r="I440" i="4"/>
  <c r="D366" i="4"/>
  <c r="H366" i="4"/>
  <c r="G515" i="4"/>
  <c r="F515" i="4"/>
  <c r="J515" i="4"/>
  <c r="D515" i="4"/>
  <c r="H515" i="4"/>
  <c r="E515" i="4"/>
  <c r="I515" i="4"/>
  <c r="G942" i="4"/>
  <c r="F942" i="4"/>
  <c r="J942" i="4"/>
  <c r="D942" i="4"/>
  <c r="H942" i="4"/>
  <c r="E942" i="4"/>
  <c r="I942" i="4"/>
  <c r="G970" i="4"/>
  <c r="G545" i="4"/>
  <c r="F545" i="4"/>
  <c r="J545" i="4"/>
  <c r="D545" i="4"/>
  <c r="H545" i="4"/>
  <c r="E545" i="4"/>
  <c r="I545" i="4"/>
  <c r="G934" i="4"/>
  <c r="D934" i="4"/>
  <c r="H934" i="4"/>
  <c r="F934" i="4"/>
  <c r="J934" i="4"/>
  <c r="E934" i="4"/>
  <c r="I934" i="4"/>
  <c r="G962" i="4"/>
  <c r="D962" i="4"/>
  <c r="H962" i="4"/>
  <c r="F962" i="4"/>
  <c r="J962" i="4"/>
  <c r="E962" i="4"/>
  <c r="I962" i="4"/>
  <c r="G529" i="4"/>
  <c r="F529" i="4"/>
  <c r="J529" i="4"/>
  <c r="D529" i="4"/>
  <c r="H529" i="4"/>
  <c r="E529" i="4"/>
  <c r="I529" i="4"/>
  <c r="G982" i="4"/>
  <c r="D982" i="4"/>
  <c r="H982" i="4"/>
  <c r="F982" i="4"/>
  <c r="J982" i="4"/>
  <c r="E982" i="4"/>
  <c r="I982" i="4"/>
  <c r="G998" i="4"/>
  <c r="D998" i="4"/>
  <c r="H998" i="4"/>
  <c r="F998" i="4"/>
  <c r="J998" i="4"/>
  <c r="E998" i="4"/>
  <c r="I998" i="4"/>
  <c r="F357" i="4"/>
  <c r="J357" i="4"/>
  <c r="E357" i="4"/>
  <c r="I357" i="4"/>
  <c r="D357" i="4"/>
  <c r="H357" i="4"/>
  <c r="G357" i="4"/>
  <c r="F244" i="4"/>
  <c r="J244" i="4"/>
  <c r="D372" i="4"/>
  <c r="H372" i="4"/>
  <c r="E372" i="4"/>
  <c r="I372" i="4"/>
  <c r="G926" i="4"/>
  <c r="F926" i="4"/>
  <c r="J926" i="4"/>
  <c r="E926" i="4"/>
  <c r="I926" i="4"/>
  <c r="D926" i="4"/>
  <c r="H926" i="4"/>
  <c r="G954" i="4"/>
  <c r="D954" i="4"/>
  <c r="H954" i="4"/>
  <c r="F954" i="4"/>
  <c r="J954" i="4"/>
  <c r="E954" i="4"/>
  <c r="I954" i="4"/>
  <c r="F125" i="4"/>
  <c r="J125" i="4"/>
  <c r="M126" i="2"/>
  <c r="E191" i="4"/>
  <c r="I191" i="4"/>
  <c r="F191" i="4"/>
  <c r="J191" i="4"/>
  <c r="D191" i="4"/>
  <c r="H191" i="4"/>
  <c r="G191" i="4"/>
  <c r="D339" i="4"/>
  <c r="H339" i="4"/>
  <c r="G339" i="4"/>
  <c r="E339" i="4"/>
  <c r="I339" i="4"/>
  <c r="F339" i="4"/>
  <c r="J339" i="4"/>
  <c r="G420" i="4"/>
  <c r="F420" i="4"/>
  <c r="J420" i="4"/>
  <c r="E420" i="4"/>
  <c r="I420" i="4"/>
  <c r="D420" i="4"/>
  <c r="H420" i="4"/>
  <c r="E484" i="4"/>
  <c r="I484" i="4"/>
  <c r="D484" i="4"/>
  <c r="H484" i="4"/>
  <c r="F484" i="4"/>
  <c r="J484" i="4"/>
  <c r="G484" i="4"/>
  <c r="F277" i="4"/>
  <c r="J277" i="4"/>
  <c r="E277" i="4"/>
  <c r="I277" i="4"/>
  <c r="D277" i="4"/>
  <c r="H277" i="4"/>
  <c r="G277" i="4"/>
  <c r="F341" i="4"/>
  <c r="J341" i="4"/>
  <c r="E341" i="4"/>
  <c r="I341" i="4"/>
  <c r="D341" i="4"/>
  <c r="H341" i="4"/>
  <c r="G341" i="4"/>
  <c r="D117" i="4"/>
  <c r="H117" i="4"/>
  <c r="K118" i="2"/>
  <c r="G117" i="4"/>
  <c r="E117" i="4"/>
  <c r="I117" i="4"/>
  <c r="L118" i="2"/>
  <c r="F117" i="4"/>
  <c r="J117" i="4"/>
  <c r="M118" i="2"/>
  <c r="D199" i="4"/>
  <c r="H199" i="4"/>
  <c r="G199" i="4"/>
  <c r="E199" i="4"/>
  <c r="I199" i="4"/>
  <c r="F199" i="4"/>
  <c r="J199" i="4"/>
  <c r="D267" i="4"/>
  <c r="H267" i="4"/>
  <c r="G267" i="4"/>
  <c r="E267" i="4"/>
  <c r="I267" i="4"/>
  <c r="F267" i="4"/>
  <c r="J267" i="4"/>
  <c r="D331" i="4"/>
  <c r="H331" i="4"/>
  <c r="G331" i="4"/>
  <c r="E331" i="4"/>
  <c r="I331" i="4"/>
  <c r="F331" i="4"/>
  <c r="J331" i="4"/>
  <c r="G428" i="4"/>
  <c r="E428" i="4"/>
  <c r="I428" i="4"/>
  <c r="D428" i="4"/>
  <c r="H428" i="4"/>
  <c r="F428" i="4"/>
  <c r="J428" i="4"/>
  <c r="G492" i="4"/>
  <c r="E492" i="4"/>
  <c r="I492" i="4"/>
  <c r="D492" i="4"/>
  <c r="H492" i="4"/>
  <c r="F492" i="4"/>
  <c r="J492" i="4"/>
  <c r="F50" i="4"/>
  <c r="J50" i="4"/>
  <c r="M51" i="2"/>
  <c r="E50" i="4"/>
  <c r="I50" i="4"/>
  <c r="L51" i="2"/>
  <c r="D50" i="4"/>
  <c r="H50" i="4"/>
  <c r="K51" i="2"/>
  <c r="G50" i="4"/>
  <c r="F301" i="4"/>
  <c r="J301" i="4"/>
  <c r="E301" i="4"/>
  <c r="I301" i="4"/>
  <c r="D301" i="4"/>
  <c r="H301" i="4"/>
  <c r="G301" i="4"/>
  <c r="D56" i="4"/>
  <c r="H56" i="4"/>
  <c r="K57" i="2"/>
  <c r="G56" i="4"/>
  <c r="E56" i="4"/>
  <c r="I56" i="4"/>
  <c r="L57" i="2"/>
  <c r="F56" i="4"/>
  <c r="J56" i="4"/>
  <c r="M57" i="2"/>
  <c r="D283" i="4"/>
  <c r="H283" i="4"/>
  <c r="G283" i="4"/>
  <c r="E283" i="4"/>
  <c r="I283" i="4"/>
  <c r="F283" i="4"/>
  <c r="J283" i="4"/>
  <c r="G444" i="4"/>
  <c r="E444" i="4"/>
  <c r="I444" i="4"/>
  <c r="D444" i="4"/>
  <c r="H444" i="4"/>
  <c r="F444" i="4"/>
  <c r="J444" i="4"/>
  <c r="F317" i="4"/>
  <c r="J317" i="4"/>
  <c r="E317" i="4"/>
  <c r="I317" i="4"/>
  <c r="D317" i="4"/>
  <c r="H317" i="4"/>
  <c r="G317" i="4"/>
  <c r="D167" i="4"/>
  <c r="H167" i="4"/>
  <c r="K168" i="2"/>
  <c r="G167" i="4"/>
  <c r="E167" i="4"/>
  <c r="I167" i="4"/>
  <c r="L168" i="2"/>
  <c r="F167" i="4"/>
  <c r="J167" i="4"/>
  <c r="M168" i="2"/>
  <c r="D299" i="4"/>
  <c r="H299" i="4"/>
  <c r="G299" i="4"/>
  <c r="E299" i="4"/>
  <c r="I299" i="4"/>
  <c r="F299" i="4"/>
  <c r="J299" i="4"/>
  <c r="G460" i="4"/>
  <c r="E460" i="4"/>
  <c r="I460" i="4"/>
  <c r="D460" i="4"/>
  <c r="H460" i="4"/>
  <c r="F460" i="4"/>
  <c r="J460" i="4"/>
  <c r="F269" i="4"/>
  <c r="J269" i="4"/>
  <c r="E269" i="4"/>
  <c r="I269" i="4"/>
  <c r="D269" i="4"/>
  <c r="H269" i="4"/>
  <c r="G269" i="4"/>
  <c r="E215" i="4"/>
  <c r="I215" i="4"/>
  <c r="F215" i="4"/>
  <c r="J215" i="4"/>
  <c r="D215" i="4"/>
  <c r="H215" i="4"/>
  <c r="G215" i="4"/>
  <c r="F508" i="4"/>
  <c r="J508" i="4"/>
  <c r="E508" i="4"/>
  <c r="I508" i="4"/>
  <c r="D508" i="4"/>
  <c r="H508" i="4"/>
  <c r="G508" i="4"/>
  <c r="F253" i="4"/>
  <c r="J253" i="4"/>
  <c r="E253" i="4"/>
  <c r="I253" i="4"/>
  <c r="D253" i="4"/>
  <c r="H253" i="4"/>
  <c r="G253" i="4"/>
  <c r="G24" i="4"/>
  <c r="E24" i="4"/>
  <c r="I24" i="4"/>
  <c r="L25" i="2"/>
  <c r="D24" i="4"/>
  <c r="H24" i="4"/>
  <c r="K25" i="2"/>
  <c r="F24" i="4"/>
  <c r="J24" i="4"/>
  <c r="M25" i="2"/>
  <c r="D401" i="4"/>
  <c r="H401" i="4"/>
  <c r="G401" i="4"/>
  <c r="E401" i="4"/>
  <c r="I401" i="4"/>
  <c r="F401" i="4"/>
  <c r="J401" i="4"/>
  <c r="D433" i="4"/>
  <c r="H433" i="4"/>
  <c r="G433" i="4"/>
  <c r="E433" i="4"/>
  <c r="I433" i="4"/>
  <c r="F433" i="4"/>
  <c r="J433" i="4"/>
  <c r="G503" i="4"/>
  <c r="E503" i="4"/>
  <c r="I503" i="4"/>
  <c r="F503" i="4"/>
  <c r="J503" i="4"/>
  <c r="D503" i="4"/>
  <c r="H503" i="4"/>
  <c r="D126" i="4"/>
  <c r="H126" i="4"/>
  <c r="K127" i="2"/>
  <c r="F126" i="4"/>
  <c r="J126" i="4"/>
  <c r="M127" i="2"/>
  <c r="G126" i="4"/>
  <c r="E126" i="4"/>
  <c r="I126" i="4"/>
  <c r="L127" i="2"/>
  <c r="G348" i="4"/>
  <c r="F348" i="4"/>
  <c r="J348" i="4"/>
  <c r="D348" i="4"/>
  <c r="H348" i="4"/>
  <c r="E348" i="4"/>
  <c r="I348" i="4"/>
  <c r="E397" i="4"/>
  <c r="I397" i="4"/>
  <c r="G397" i="4"/>
  <c r="F397" i="4"/>
  <c r="J397" i="4"/>
  <c r="D397" i="4"/>
  <c r="H397" i="4"/>
  <c r="E429" i="4"/>
  <c r="I429" i="4"/>
  <c r="G429" i="4"/>
  <c r="F429" i="4"/>
  <c r="J429" i="4"/>
  <c r="D429" i="4"/>
  <c r="H429" i="4"/>
  <c r="G356" i="4"/>
  <c r="F356" i="4"/>
  <c r="J356" i="4"/>
  <c r="D356" i="4"/>
  <c r="H356" i="4"/>
  <c r="E356" i="4"/>
  <c r="I356" i="4"/>
  <c r="G40" i="4"/>
  <c r="D40" i="4"/>
  <c r="H40" i="4"/>
  <c r="K41" i="2"/>
  <c r="E40" i="4"/>
  <c r="I40" i="4"/>
  <c r="L41" i="2"/>
  <c r="F40" i="4"/>
  <c r="J40" i="4"/>
  <c r="M41" i="2"/>
  <c r="G922" i="4"/>
  <c r="D922" i="4"/>
  <c r="H922" i="4"/>
  <c r="E922" i="4"/>
  <c r="I922" i="4"/>
  <c r="F922" i="4"/>
  <c r="J922" i="4"/>
  <c r="G68" i="4"/>
  <c r="F68" i="4"/>
  <c r="J68" i="4"/>
  <c r="M69" i="2"/>
  <c r="D68" i="4"/>
  <c r="H68" i="4"/>
  <c r="K69" i="2"/>
  <c r="E68" i="4"/>
  <c r="I68" i="4"/>
  <c r="L69" i="2"/>
  <c r="F391" i="4"/>
  <c r="J391" i="4"/>
  <c r="G391" i="4"/>
  <c r="E391" i="4"/>
  <c r="I391" i="4"/>
  <c r="D391" i="4"/>
  <c r="H391" i="4"/>
  <c r="E413" i="4"/>
  <c r="I413" i="4"/>
  <c r="G413" i="4"/>
  <c r="F413" i="4"/>
  <c r="J413" i="4"/>
  <c r="D413" i="4"/>
  <c r="H413" i="4"/>
  <c r="F118" i="4"/>
  <c r="J118" i="4"/>
  <c r="M119" i="2"/>
  <c r="G118" i="4"/>
  <c r="D118" i="4"/>
  <c r="H118" i="4"/>
  <c r="K119" i="2"/>
  <c r="E118" i="4"/>
  <c r="I118" i="4"/>
  <c r="L119" i="2"/>
  <c r="E405" i="4"/>
  <c r="I405" i="4"/>
  <c r="G405" i="4"/>
  <c r="D405" i="4"/>
  <c r="H405" i="4"/>
  <c r="F405" i="4"/>
  <c r="J405" i="4"/>
  <c r="E437" i="4"/>
  <c r="I437" i="4"/>
  <c r="G437" i="4"/>
  <c r="D437" i="4"/>
  <c r="H437" i="4"/>
  <c r="F437" i="4"/>
  <c r="J437" i="4"/>
  <c r="G98" i="4"/>
  <c r="D98" i="4"/>
  <c r="H98" i="4"/>
  <c r="K99" i="2"/>
  <c r="F98" i="4"/>
  <c r="J98" i="4"/>
  <c r="M99" i="2"/>
  <c r="E98" i="4"/>
  <c r="I98" i="4"/>
  <c r="L99" i="2"/>
  <c r="E16" i="4"/>
  <c r="I16" i="4"/>
  <c r="L17" i="2"/>
  <c r="F16" i="4"/>
  <c r="J16" i="4"/>
  <c r="M17" i="2"/>
  <c r="G16" i="4"/>
  <c r="D16" i="4"/>
  <c r="H16" i="4"/>
  <c r="K17" i="2"/>
  <c r="G13" i="4"/>
  <c r="E13" i="4"/>
  <c r="I13" i="4"/>
  <c r="L14" i="2"/>
  <c r="D13" i="4"/>
  <c r="H13" i="4"/>
  <c r="K14" i="2"/>
  <c r="F13" i="4"/>
  <c r="J13" i="4"/>
  <c r="M14" i="2"/>
  <c r="D122" i="4"/>
  <c r="H122" i="4"/>
  <c r="K123" i="2"/>
  <c r="F122" i="4"/>
  <c r="J122" i="4"/>
  <c r="M123" i="2"/>
  <c r="G122" i="4"/>
  <c r="E122" i="4"/>
  <c r="I122" i="4"/>
  <c r="L123" i="2"/>
  <c r="G368" i="4"/>
  <c r="D368" i="4"/>
  <c r="H368" i="4"/>
  <c r="E368" i="4"/>
  <c r="I368" i="4"/>
  <c r="F368" i="4"/>
  <c r="J368" i="4"/>
  <c r="G928" i="4"/>
  <c r="D928" i="4"/>
  <c r="H928" i="4"/>
  <c r="F928" i="4"/>
  <c r="J928" i="4"/>
  <c r="E928" i="4"/>
  <c r="I928" i="4"/>
  <c r="G960" i="4"/>
  <c r="F960" i="4"/>
  <c r="J960" i="4"/>
  <c r="D960" i="4"/>
  <c r="H960" i="4"/>
  <c r="E960" i="4"/>
  <c r="I960" i="4"/>
  <c r="AO583" i="4"/>
  <c r="AU583" i="4"/>
  <c r="AQ583" i="4"/>
  <c r="AW583" i="4"/>
  <c r="AL583" i="4"/>
  <c r="AR583" i="4"/>
  <c r="AM615" i="4"/>
  <c r="AS615" i="4"/>
  <c r="AN615" i="4"/>
  <c r="AT615" i="4"/>
  <c r="AO643" i="4"/>
  <c r="AU643" i="4"/>
  <c r="AQ643" i="4"/>
  <c r="AW643" i="4"/>
  <c r="AL643" i="4"/>
  <c r="AR643" i="4"/>
  <c r="AM663" i="4"/>
  <c r="AS663" i="4"/>
  <c r="AN663" i="4"/>
  <c r="AT663" i="4"/>
  <c r="AO679" i="4"/>
  <c r="AU679" i="4"/>
  <c r="AQ679" i="4"/>
  <c r="AW679" i="4"/>
  <c r="AL679" i="4"/>
  <c r="AR679" i="4"/>
  <c r="AM695" i="4"/>
  <c r="AS695" i="4"/>
  <c r="AN695" i="4"/>
  <c r="AT695" i="4"/>
  <c r="AO711" i="4"/>
  <c r="AU711" i="4"/>
  <c r="AQ711" i="4"/>
  <c r="AW711" i="4"/>
  <c r="AL711" i="4"/>
  <c r="AR711" i="4"/>
  <c r="AM727" i="4"/>
  <c r="AS727" i="4"/>
  <c r="AO743" i="4"/>
  <c r="AU743" i="4"/>
  <c r="AQ743" i="4"/>
  <c r="AW743" i="4"/>
  <c r="AM294" i="4"/>
  <c r="AS294" i="4"/>
  <c r="G374" i="4"/>
  <c r="D374" i="4"/>
  <c r="H374" i="4"/>
  <c r="F374" i="4"/>
  <c r="J374" i="4"/>
  <c r="E374" i="4"/>
  <c r="I374" i="4"/>
  <c r="E587" i="4"/>
  <c r="I587" i="4"/>
  <c r="D587" i="4"/>
  <c r="H587" i="4"/>
  <c r="F619" i="4"/>
  <c r="J619" i="4"/>
  <c r="G619" i="4"/>
  <c r="E113" i="4"/>
  <c r="I113" i="4"/>
  <c r="L114" i="2"/>
  <c r="F113" i="4"/>
  <c r="J113" i="4"/>
  <c r="M114" i="2"/>
  <c r="D113" i="4"/>
  <c r="H113" i="4"/>
  <c r="K114" i="2"/>
  <c r="G113" i="4"/>
  <c r="E145" i="4"/>
  <c r="I145" i="4"/>
  <c r="L146" i="2"/>
  <c r="F145" i="4"/>
  <c r="J145" i="4"/>
  <c r="M146" i="2"/>
  <c r="D145" i="4"/>
  <c r="H145" i="4"/>
  <c r="K146" i="2"/>
  <c r="G145" i="4"/>
  <c r="G187" i="4"/>
  <c r="D187" i="4"/>
  <c r="H187" i="4"/>
  <c r="E187" i="4"/>
  <c r="I187" i="4"/>
  <c r="F187" i="4"/>
  <c r="J187" i="4"/>
  <c r="D219" i="4"/>
  <c r="H219" i="4"/>
  <c r="G219" i="4"/>
  <c r="E219" i="4"/>
  <c r="I219" i="4"/>
  <c r="F219" i="4"/>
  <c r="J219" i="4"/>
  <c r="E263" i="4"/>
  <c r="I263" i="4"/>
  <c r="F263" i="4"/>
  <c r="J263" i="4"/>
  <c r="G263" i="4"/>
  <c r="D263" i="4"/>
  <c r="H263" i="4"/>
  <c r="E295" i="4"/>
  <c r="I295" i="4"/>
  <c r="F295" i="4"/>
  <c r="J295" i="4"/>
  <c r="G295" i="4"/>
  <c r="D295" i="4"/>
  <c r="H295" i="4"/>
  <c r="F384" i="4"/>
  <c r="J384" i="4"/>
  <c r="G384" i="4"/>
  <c r="E384" i="4"/>
  <c r="I384" i="4"/>
  <c r="D384" i="4"/>
  <c r="H384" i="4"/>
  <c r="E448" i="4"/>
  <c r="I448" i="4"/>
  <c r="D448" i="4"/>
  <c r="H448" i="4"/>
  <c r="F448" i="4"/>
  <c r="J448" i="4"/>
  <c r="G448" i="4"/>
  <c r="E512" i="4"/>
  <c r="I512" i="4"/>
  <c r="D512" i="4"/>
  <c r="H512" i="4"/>
  <c r="G512" i="4"/>
  <c r="F512" i="4"/>
  <c r="J512" i="4"/>
  <c r="G974" i="4"/>
  <c r="F974" i="4"/>
  <c r="J974" i="4"/>
  <c r="E974" i="4"/>
  <c r="I974" i="4"/>
  <c r="D974" i="4"/>
  <c r="H974" i="4"/>
  <c r="G990" i="4"/>
  <c r="D990" i="4"/>
  <c r="H990" i="4"/>
  <c r="F990" i="4"/>
  <c r="J990" i="4"/>
  <c r="E990" i="4"/>
  <c r="I990" i="4"/>
  <c r="E159" i="4"/>
  <c r="I159" i="4"/>
  <c r="L160" i="2"/>
  <c r="G159" i="4"/>
  <c r="G223" i="4"/>
  <c r="D223" i="4"/>
  <c r="H223" i="4"/>
  <c r="E223" i="4"/>
  <c r="I223" i="4"/>
  <c r="F223" i="4"/>
  <c r="J223" i="4"/>
  <c r="F309" i="4"/>
  <c r="J309" i="4"/>
  <c r="E309" i="4"/>
  <c r="I309" i="4"/>
  <c r="D309" i="4"/>
  <c r="H309" i="4"/>
  <c r="G309" i="4"/>
  <c r="F603" i="4"/>
  <c r="J603" i="4"/>
  <c r="E603" i="4"/>
  <c r="I603" i="4"/>
  <c r="G603" i="4"/>
  <c r="D603" i="4"/>
  <c r="H603" i="4"/>
  <c r="E635" i="4"/>
  <c r="I635" i="4"/>
  <c r="D635" i="4"/>
  <c r="H635" i="4"/>
  <c r="E52" i="4"/>
  <c r="I52" i="4"/>
  <c r="L53" i="2"/>
  <c r="F52" i="4"/>
  <c r="J52" i="4"/>
  <c r="M53" i="2"/>
  <c r="D52" i="4"/>
  <c r="H52" i="4"/>
  <c r="K53" i="2"/>
  <c r="G52" i="4"/>
  <c r="E129" i="4"/>
  <c r="I129" i="4"/>
  <c r="L130" i="2"/>
  <c r="F129" i="4"/>
  <c r="J129" i="4"/>
  <c r="M130" i="2"/>
  <c r="D129" i="4"/>
  <c r="H129" i="4"/>
  <c r="K130" i="2"/>
  <c r="G129" i="4"/>
  <c r="E171" i="4"/>
  <c r="I171" i="4"/>
  <c r="L172" i="2"/>
  <c r="F171" i="4"/>
  <c r="J171" i="4"/>
  <c r="M172" i="2"/>
  <c r="D171" i="4"/>
  <c r="H171" i="4"/>
  <c r="K172" i="2"/>
  <c r="G171" i="4"/>
  <c r="E203" i="4"/>
  <c r="I203" i="4"/>
  <c r="F203" i="4"/>
  <c r="J203" i="4"/>
  <c r="D203" i="4"/>
  <c r="H203" i="4"/>
  <c r="G203" i="4"/>
  <c r="E247" i="4"/>
  <c r="I247" i="4"/>
  <c r="F247" i="4"/>
  <c r="J247" i="4"/>
  <c r="G247" i="4"/>
  <c r="D247" i="4"/>
  <c r="H247" i="4"/>
  <c r="E279" i="4"/>
  <c r="I279" i="4"/>
  <c r="F279" i="4"/>
  <c r="J279" i="4"/>
  <c r="G279" i="4"/>
  <c r="D279" i="4"/>
  <c r="H279" i="4"/>
  <c r="E311" i="4"/>
  <c r="I311" i="4"/>
  <c r="F311" i="4"/>
  <c r="J311" i="4"/>
  <c r="G311" i="4"/>
  <c r="D311" i="4"/>
  <c r="H311" i="4"/>
  <c r="E343" i="4"/>
  <c r="I343" i="4"/>
  <c r="F343" i="4"/>
  <c r="J343" i="4"/>
  <c r="G343" i="4"/>
  <c r="D343" i="4"/>
  <c r="H343" i="4"/>
  <c r="G400" i="4"/>
  <c r="E400" i="4"/>
  <c r="I400" i="4"/>
  <c r="D400" i="4"/>
  <c r="H400" i="4"/>
  <c r="F400" i="4"/>
  <c r="J400" i="4"/>
  <c r="E432" i="4"/>
  <c r="I432" i="4"/>
  <c r="D432" i="4"/>
  <c r="H432" i="4"/>
  <c r="F432" i="4"/>
  <c r="J432" i="4"/>
  <c r="G432" i="4"/>
  <c r="E464" i="4"/>
  <c r="I464" i="4"/>
  <c r="D464" i="4"/>
  <c r="H464" i="4"/>
  <c r="G464" i="4"/>
  <c r="F464" i="4"/>
  <c r="J464" i="4"/>
  <c r="G496" i="4"/>
  <c r="E496" i="4"/>
  <c r="I496" i="4"/>
  <c r="D496" i="4"/>
  <c r="H496" i="4"/>
  <c r="F496" i="4"/>
  <c r="J496" i="4"/>
  <c r="G547" i="4"/>
  <c r="D547" i="4"/>
  <c r="H547" i="4"/>
  <c r="F547" i="4"/>
  <c r="J547" i="4"/>
  <c r="E547" i="4"/>
  <c r="I547" i="4"/>
  <c r="D141" i="4"/>
  <c r="H141" i="4"/>
  <c r="K142" i="2"/>
  <c r="G141" i="4"/>
  <c r="E141" i="4"/>
  <c r="I141" i="4"/>
  <c r="L142" i="2"/>
  <c r="F141" i="4"/>
  <c r="J141" i="4"/>
  <c r="M142" i="2"/>
  <c r="D207" i="4"/>
  <c r="H207" i="4"/>
  <c r="E207" i="4"/>
  <c r="I207" i="4"/>
  <c r="F207" i="4"/>
  <c r="J207" i="4"/>
  <c r="G207" i="4"/>
  <c r="D291" i="4"/>
  <c r="H291" i="4"/>
  <c r="G291" i="4"/>
  <c r="E291" i="4"/>
  <c r="I291" i="4"/>
  <c r="F291" i="4"/>
  <c r="J291" i="4"/>
  <c r="D355" i="4"/>
  <c r="H355" i="4"/>
  <c r="G355" i="4"/>
  <c r="E355" i="4"/>
  <c r="I355" i="4"/>
  <c r="F355" i="4"/>
  <c r="J355" i="4"/>
  <c r="G436" i="4"/>
  <c r="F436" i="4"/>
  <c r="J436" i="4"/>
  <c r="E436" i="4"/>
  <c r="I436" i="4"/>
  <c r="D436" i="4"/>
  <c r="H436" i="4"/>
  <c r="F500" i="4"/>
  <c r="J500" i="4"/>
  <c r="E500" i="4"/>
  <c r="I500" i="4"/>
  <c r="D500" i="4"/>
  <c r="H500" i="4"/>
  <c r="G500" i="4"/>
  <c r="F261" i="4"/>
  <c r="J261" i="4"/>
  <c r="E261" i="4"/>
  <c r="I261" i="4"/>
  <c r="D261" i="4"/>
  <c r="H261" i="4"/>
  <c r="G261" i="4"/>
  <c r="F325" i="4"/>
  <c r="J325" i="4"/>
  <c r="E325" i="4"/>
  <c r="I325" i="4"/>
  <c r="D325" i="4"/>
  <c r="H325" i="4"/>
  <c r="G325" i="4"/>
  <c r="E183" i="4"/>
  <c r="I183" i="4"/>
  <c r="L184" i="2"/>
  <c r="F183" i="4"/>
  <c r="J183" i="4"/>
  <c r="M184" i="2"/>
  <c r="D183" i="4"/>
  <c r="H183" i="4"/>
  <c r="K184" i="2"/>
  <c r="G183" i="4"/>
  <c r="E476" i="4"/>
  <c r="I476" i="4"/>
  <c r="F476" i="4"/>
  <c r="J476" i="4"/>
  <c r="E44" i="4"/>
  <c r="I44" i="4"/>
  <c r="L45" i="2"/>
  <c r="F44" i="4"/>
  <c r="J44" i="4"/>
  <c r="M45" i="2"/>
  <c r="G44" i="4"/>
  <c r="D44" i="4"/>
  <c r="H44" i="4"/>
  <c r="K45" i="2"/>
  <c r="F121" i="4"/>
  <c r="J121" i="4"/>
  <c r="M122" i="2"/>
  <c r="G121" i="4"/>
  <c r="D163" i="4"/>
  <c r="H163" i="4"/>
  <c r="K164" i="2"/>
  <c r="F163" i="4"/>
  <c r="J163" i="4"/>
  <c r="M164" i="2"/>
  <c r="G271" i="4"/>
  <c r="E335" i="4"/>
  <c r="I335" i="4"/>
  <c r="F335" i="4"/>
  <c r="J335" i="4"/>
  <c r="D335" i="4"/>
  <c r="H335" i="4"/>
  <c r="G335" i="4"/>
  <c r="F392" i="4"/>
  <c r="J392" i="4"/>
  <c r="D392" i="4"/>
  <c r="H392" i="4"/>
  <c r="E424" i="4"/>
  <c r="I424" i="4"/>
  <c r="D424" i="4"/>
  <c r="H424" i="4"/>
  <c r="F424" i="4"/>
  <c r="J424" i="4"/>
  <c r="G424" i="4"/>
  <c r="F488" i="4"/>
  <c r="J488" i="4"/>
  <c r="E488" i="4"/>
  <c r="I488" i="4"/>
  <c r="D488" i="4"/>
  <c r="H488" i="4"/>
  <c r="G488" i="4"/>
  <c r="G539" i="4"/>
  <c r="F539" i="4"/>
  <c r="J539" i="4"/>
  <c r="E539" i="4"/>
  <c r="I539" i="4"/>
  <c r="D539" i="4"/>
  <c r="H539" i="4"/>
  <c r="G994" i="4"/>
  <c r="D994" i="4"/>
  <c r="H994" i="4"/>
  <c r="G231" i="4"/>
  <c r="D231" i="4"/>
  <c r="H231" i="4"/>
  <c r="E231" i="4"/>
  <c r="I231" i="4"/>
  <c r="F231" i="4"/>
  <c r="J231" i="4"/>
  <c r="E396" i="4"/>
  <c r="I396" i="4"/>
  <c r="D396" i="4"/>
  <c r="H396" i="4"/>
  <c r="F396" i="4"/>
  <c r="J396" i="4"/>
  <c r="G396" i="4"/>
  <c r="F333" i="4"/>
  <c r="J333" i="4"/>
  <c r="E333" i="4"/>
  <c r="I333" i="4"/>
  <c r="D333" i="4"/>
  <c r="H333" i="4"/>
  <c r="G333" i="4"/>
  <c r="D347" i="4"/>
  <c r="H347" i="4"/>
  <c r="G347" i="4"/>
  <c r="E347" i="4"/>
  <c r="I347" i="4"/>
  <c r="F347" i="4"/>
  <c r="J347" i="4"/>
  <c r="G505" i="4"/>
  <c r="F505" i="4"/>
  <c r="J505" i="4"/>
  <c r="E505" i="4"/>
  <c r="I505" i="4"/>
  <c r="D505" i="4"/>
  <c r="H505" i="4"/>
  <c r="D393" i="4"/>
  <c r="H393" i="4"/>
  <c r="G393" i="4"/>
  <c r="F393" i="4"/>
  <c r="J393" i="4"/>
  <c r="E393" i="4"/>
  <c r="I393" i="4"/>
  <c r="D425" i="4"/>
  <c r="H425" i="4"/>
  <c r="G425" i="4"/>
  <c r="F425" i="4"/>
  <c r="J425" i="4"/>
  <c r="E425" i="4"/>
  <c r="I425" i="4"/>
  <c r="G457" i="4"/>
  <c r="F457" i="4"/>
  <c r="J457" i="4"/>
  <c r="E457" i="4"/>
  <c r="I457" i="4"/>
  <c r="D457" i="4"/>
  <c r="H457" i="4"/>
  <c r="F383" i="4"/>
  <c r="J383" i="4"/>
  <c r="G383" i="4"/>
  <c r="E383" i="4"/>
  <c r="I383" i="4"/>
  <c r="D383" i="4"/>
  <c r="H383" i="4"/>
  <c r="F134" i="4"/>
  <c r="J134" i="4"/>
  <c r="M135" i="2"/>
  <c r="D134" i="4"/>
  <c r="H134" i="4"/>
  <c r="K135" i="2"/>
  <c r="G134" i="4"/>
  <c r="E134" i="4"/>
  <c r="I134" i="4"/>
  <c r="L135" i="2"/>
  <c r="E389" i="4"/>
  <c r="I389" i="4"/>
  <c r="G389" i="4"/>
  <c r="D389" i="4"/>
  <c r="H389" i="4"/>
  <c r="F389" i="4"/>
  <c r="J389" i="4"/>
  <c r="E421" i="4"/>
  <c r="I421" i="4"/>
  <c r="G421" i="4"/>
  <c r="D421" i="4"/>
  <c r="H421" i="4"/>
  <c r="F421" i="4"/>
  <c r="J421" i="4"/>
  <c r="E453" i="4"/>
  <c r="I453" i="4"/>
  <c r="G453" i="4"/>
  <c r="D453" i="4"/>
  <c r="H453" i="4"/>
  <c r="F453" i="4"/>
  <c r="J453" i="4"/>
  <c r="F61" i="4"/>
  <c r="J61" i="4"/>
  <c r="M62" i="2"/>
  <c r="G61" i="4"/>
  <c r="D61" i="4"/>
  <c r="H61" i="4"/>
  <c r="K62" i="2"/>
  <c r="E61" i="4"/>
  <c r="I61" i="4"/>
  <c r="L62" i="2"/>
  <c r="G4" i="4"/>
  <c r="D4" i="4"/>
  <c r="H4" i="4"/>
  <c r="E4" i="4"/>
  <c r="I4" i="4"/>
  <c r="F4" i="4"/>
  <c r="J4" i="4"/>
  <c r="D385" i="4"/>
  <c r="H385" i="4"/>
  <c r="G385" i="4"/>
  <c r="E385" i="4"/>
  <c r="I385" i="4"/>
  <c r="F385" i="4"/>
  <c r="J385" i="4"/>
  <c r="D417" i="4"/>
  <c r="H417" i="4"/>
  <c r="G417" i="4"/>
  <c r="E417" i="4"/>
  <c r="I417" i="4"/>
  <c r="F417" i="4"/>
  <c r="J417" i="4"/>
  <c r="D449" i="4"/>
  <c r="H449" i="4"/>
  <c r="G449" i="4"/>
  <c r="E449" i="4"/>
  <c r="I449" i="4"/>
  <c r="F449" i="4"/>
  <c r="J449" i="4"/>
  <c r="E381" i="4"/>
  <c r="I381" i="4"/>
  <c r="G381" i="4"/>
  <c r="F381" i="4"/>
  <c r="J381" i="4"/>
  <c r="D381" i="4"/>
  <c r="H381" i="4"/>
  <c r="E445" i="4"/>
  <c r="I445" i="4"/>
  <c r="G445" i="4"/>
  <c r="F445" i="4"/>
  <c r="J445" i="4"/>
  <c r="D445" i="4"/>
  <c r="H445" i="4"/>
  <c r="D14" i="4"/>
  <c r="H14" i="4"/>
  <c r="K15" i="2"/>
  <c r="G14" i="4"/>
  <c r="E14" i="4"/>
  <c r="I14" i="4"/>
  <c r="L15" i="2"/>
  <c r="F14" i="4"/>
  <c r="J14" i="4"/>
  <c r="M15" i="2"/>
  <c r="G340" i="4"/>
  <c r="F340" i="4"/>
  <c r="J340" i="4"/>
  <c r="D340" i="4"/>
  <c r="H340" i="4"/>
  <c r="E340" i="4"/>
  <c r="I340" i="4"/>
  <c r="G32" i="4"/>
  <c r="E32" i="4"/>
  <c r="I32" i="4"/>
  <c r="L33" i="2"/>
  <c r="D32" i="4"/>
  <c r="H32" i="4"/>
  <c r="K33" i="2"/>
  <c r="F32" i="4"/>
  <c r="J32" i="4"/>
  <c r="M33" i="2"/>
  <c r="D8" i="4"/>
  <c r="H8" i="4"/>
  <c r="F8" i="4"/>
  <c r="J8" i="4"/>
  <c r="G8" i="4"/>
  <c r="E8" i="4"/>
  <c r="I8" i="4"/>
  <c r="D6" i="4"/>
  <c r="H6" i="4"/>
  <c r="F6" i="4"/>
  <c r="J6" i="4"/>
  <c r="G6" i="4"/>
  <c r="E6" i="4"/>
  <c r="I6" i="4"/>
  <c r="D10" i="4"/>
  <c r="H10" i="4"/>
  <c r="F10" i="4"/>
  <c r="J10" i="4"/>
  <c r="G10" i="4"/>
  <c r="E10" i="4"/>
  <c r="I10" i="4"/>
  <c r="E9" i="4"/>
  <c r="I9" i="4"/>
  <c r="G9" i="4"/>
  <c r="F9" i="4"/>
  <c r="J9" i="4"/>
  <c r="D9" i="4"/>
  <c r="H9" i="4"/>
  <c r="F627" i="4"/>
  <c r="J627" i="4"/>
  <c r="F787" i="4"/>
  <c r="J787" i="4"/>
  <c r="E787" i="4"/>
  <c r="I787" i="4"/>
  <c r="G787" i="4"/>
  <c r="D787" i="4"/>
  <c r="H787" i="4"/>
  <c r="D883" i="4"/>
  <c r="H883" i="4"/>
  <c r="F915" i="4"/>
  <c r="J915" i="4"/>
  <c r="E915" i="4"/>
  <c r="I915" i="4"/>
  <c r="G915" i="4"/>
  <c r="D915" i="4"/>
  <c r="H915" i="4"/>
  <c r="G20" i="4"/>
  <c r="D20" i="4"/>
  <c r="H20" i="4"/>
  <c r="K21" i="2"/>
  <c r="F20" i="4"/>
  <c r="J20" i="4"/>
  <c r="M21" i="2"/>
  <c r="E20" i="4"/>
  <c r="I20" i="4"/>
  <c r="L21" i="2"/>
  <c r="G543" i="4"/>
  <c r="E543" i="4"/>
  <c r="I543" i="4"/>
  <c r="F543" i="4"/>
  <c r="J543" i="4"/>
  <c r="D543" i="4"/>
  <c r="H543" i="4"/>
  <c r="G533" i="4"/>
  <c r="D533" i="4"/>
  <c r="H533" i="4"/>
  <c r="F533" i="4"/>
  <c r="J533" i="4"/>
  <c r="E533" i="4"/>
  <c r="I533" i="4"/>
  <c r="G558" i="4"/>
  <c r="D558" i="4"/>
  <c r="H558" i="4"/>
  <c r="F558" i="4"/>
  <c r="J558" i="4"/>
  <c r="E558" i="4"/>
  <c r="I558" i="4"/>
  <c r="G562" i="4"/>
  <c r="D562" i="4"/>
  <c r="H562" i="4"/>
  <c r="F562" i="4"/>
  <c r="J562" i="4"/>
  <c r="E562" i="4"/>
  <c r="I562" i="4"/>
  <c r="G566" i="4"/>
  <c r="F566" i="4"/>
  <c r="J566" i="4"/>
  <c r="D566" i="4"/>
  <c r="H566" i="4"/>
  <c r="E566" i="4"/>
  <c r="I566" i="4"/>
  <c r="F570" i="4"/>
  <c r="J570" i="4"/>
  <c r="D570" i="4"/>
  <c r="H570" i="4"/>
  <c r="G574" i="4"/>
  <c r="D574" i="4"/>
  <c r="H574" i="4"/>
  <c r="F574" i="4"/>
  <c r="J574" i="4"/>
  <c r="E574" i="4"/>
  <c r="I574" i="4"/>
  <c r="G582" i="4"/>
  <c r="F582" i="4"/>
  <c r="J582" i="4"/>
  <c r="D582" i="4"/>
  <c r="H582" i="4"/>
  <c r="E582" i="4"/>
  <c r="I582" i="4"/>
  <c r="G586" i="4"/>
  <c r="F586" i="4"/>
  <c r="J586" i="4"/>
  <c r="E586" i="4"/>
  <c r="I586" i="4"/>
  <c r="D586" i="4"/>
  <c r="H586" i="4"/>
  <c r="G590" i="4"/>
  <c r="F590" i="4"/>
  <c r="J590" i="4"/>
  <c r="E590" i="4"/>
  <c r="I590" i="4"/>
  <c r="D590" i="4"/>
  <c r="H590" i="4"/>
  <c r="G594" i="4"/>
  <c r="F594" i="4"/>
  <c r="J594" i="4"/>
  <c r="D594" i="4"/>
  <c r="H594" i="4"/>
  <c r="E594" i="4"/>
  <c r="I594" i="4"/>
  <c r="G598" i="4"/>
  <c r="F598" i="4"/>
  <c r="J598" i="4"/>
  <c r="D598" i="4"/>
  <c r="H598" i="4"/>
  <c r="E598" i="4"/>
  <c r="I598" i="4"/>
  <c r="G602" i="4"/>
  <c r="F602" i="4"/>
  <c r="J602" i="4"/>
  <c r="E602" i="4"/>
  <c r="I602" i="4"/>
  <c r="D602" i="4"/>
  <c r="H602" i="4"/>
  <c r="G606" i="4"/>
  <c r="F606" i="4"/>
  <c r="J606" i="4"/>
  <c r="E606" i="4"/>
  <c r="I606" i="4"/>
  <c r="D606" i="4"/>
  <c r="H606" i="4"/>
  <c r="G610" i="4"/>
  <c r="F610" i="4"/>
  <c r="J610" i="4"/>
  <c r="D610" i="4"/>
  <c r="H610" i="4"/>
  <c r="E610" i="4"/>
  <c r="I610" i="4"/>
  <c r="G614" i="4"/>
  <c r="F614" i="4"/>
  <c r="J614" i="4"/>
  <c r="D614" i="4"/>
  <c r="H614" i="4"/>
  <c r="E614" i="4"/>
  <c r="I614" i="4"/>
  <c r="F618" i="4"/>
  <c r="J618" i="4"/>
  <c r="D618" i="4"/>
  <c r="H618" i="4"/>
  <c r="G622" i="4"/>
  <c r="F622" i="4"/>
  <c r="J622" i="4"/>
  <c r="E622" i="4"/>
  <c r="I622" i="4"/>
  <c r="D622" i="4"/>
  <c r="H622" i="4"/>
  <c r="G630" i="4"/>
  <c r="F630" i="4"/>
  <c r="J630" i="4"/>
  <c r="D630" i="4"/>
  <c r="H630" i="4"/>
  <c r="E630" i="4"/>
  <c r="I630" i="4"/>
  <c r="F634" i="4"/>
  <c r="J634" i="4"/>
  <c r="D634" i="4"/>
  <c r="H634" i="4"/>
  <c r="G638" i="4"/>
  <c r="F638" i="4"/>
  <c r="J638" i="4"/>
  <c r="E638" i="4"/>
  <c r="I638" i="4"/>
  <c r="D638" i="4"/>
  <c r="H638" i="4"/>
  <c r="G642" i="4"/>
  <c r="F642" i="4"/>
  <c r="J642" i="4"/>
  <c r="D642" i="4"/>
  <c r="H642" i="4"/>
  <c r="E642" i="4"/>
  <c r="I642" i="4"/>
  <c r="G646" i="4"/>
  <c r="F646" i="4"/>
  <c r="J646" i="4"/>
  <c r="D646" i="4"/>
  <c r="H646" i="4"/>
  <c r="E646" i="4"/>
  <c r="I646" i="4"/>
  <c r="G654" i="4"/>
  <c r="F654" i="4"/>
  <c r="J654" i="4"/>
  <c r="E654" i="4"/>
  <c r="I654" i="4"/>
  <c r="D654" i="4"/>
  <c r="H654" i="4"/>
  <c r="F658" i="4"/>
  <c r="J658" i="4"/>
  <c r="E658" i="4"/>
  <c r="I658" i="4"/>
  <c r="G662" i="4"/>
  <c r="F662" i="4"/>
  <c r="J662" i="4"/>
  <c r="D662" i="4"/>
  <c r="H662" i="4"/>
  <c r="E662" i="4"/>
  <c r="I662" i="4"/>
  <c r="G666" i="4"/>
  <c r="F666" i="4"/>
  <c r="J666" i="4"/>
  <c r="E666" i="4"/>
  <c r="I666" i="4"/>
  <c r="D666" i="4"/>
  <c r="H666" i="4"/>
  <c r="G670" i="4"/>
  <c r="F670" i="4"/>
  <c r="J670" i="4"/>
  <c r="E670" i="4"/>
  <c r="I670" i="4"/>
  <c r="D670" i="4"/>
  <c r="H670" i="4"/>
  <c r="E674" i="4"/>
  <c r="I674" i="4"/>
  <c r="G678" i="4"/>
  <c r="F678" i="4"/>
  <c r="J678" i="4"/>
  <c r="D678" i="4"/>
  <c r="H678" i="4"/>
  <c r="E678" i="4"/>
  <c r="I678" i="4"/>
  <c r="G682" i="4"/>
  <c r="F682" i="4"/>
  <c r="J682" i="4"/>
  <c r="E682" i="4"/>
  <c r="I682" i="4"/>
  <c r="D682" i="4"/>
  <c r="H682" i="4"/>
  <c r="G686" i="4"/>
  <c r="F686" i="4"/>
  <c r="J686" i="4"/>
  <c r="E686" i="4"/>
  <c r="I686" i="4"/>
  <c r="D686" i="4"/>
  <c r="H686" i="4"/>
  <c r="G690" i="4"/>
  <c r="F690" i="4"/>
  <c r="J690" i="4"/>
  <c r="D690" i="4"/>
  <c r="H690" i="4"/>
  <c r="E690" i="4"/>
  <c r="I690" i="4"/>
  <c r="G694" i="4"/>
  <c r="F694" i="4"/>
  <c r="J694" i="4"/>
  <c r="D694" i="4"/>
  <c r="H694" i="4"/>
  <c r="E694" i="4"/>
  <c r="I694" i="4"/>
  <c r="G698" i="4"/>
  <c r="F698" i="4"/>
  <c r="J698" i="4"/>
  <c r="E698" i="4"/>
  <c r="I698" i="4"/>
  <c r="D698" i="4"/>
  <c r="H698" i="4"/>
  <c r="G702" i="4"/>
  <c r="F702" i="4"/>
  <c r="J702" i="4"/>
  <c r="E702" i="4"/>
  <c r="I702" i="4"/>
  <c r="D702" i="4"/>
  <c r="H702" i="4"/>
  <c r="G706" i="4"/>
  <c r="F706" i="4"/>
  <c r="J706" i="4"/>
  <c r="D706" i="4"/>
  <c r="H706" i="4"/>
  <c r="E706" i="4"/>
  <c r="I706" i="4"/>
  <c r="G710" i="4"/>
  <c r="F710" i="4"/>
  <c r="J710" i="4"/>
  <c r="D710" i="4"/>
  <c r="H710" i="4"/>
  <c r="E710" i="4"/>
  <c r="I710" i="4"/>
  <c r="G714" i="4"/>
  <c r="F714" i="4"/>
  <c r="J714" i="4"/>
  <c r="E714" i="4"/>
  <c r="I714" i="4"/>
  <c r="D714" i="4"/>
  <c r="H714" i="4"/>
  <c r="G718" i="4"/>
  <c r="F718" i="4"/>
  <c r="J718" i="4"/>
  <c r="E718" i="4"/>
  <c r="I718" i="4"/>
  <c r="D718" i="4"/>
  <c r="H718" i="4"/>
  <c r="G722" i="4"/>
  <c r="F722" i="4"/>
  <c r="J722" i="4"/>
  <c r="D722" i="4"/>
  <c r="H722" i="4"/>
  <c r="E722" i="4"/>
  <c r="I722" i="4"/>
  <c r="G726" i="4"/>
  <c r="F726" i="4"/>
  <c r="J726" i="4"/>
  <c r="D726" i="4"/>
  <c r="H726" i="4"/>
  <c r="E726" i="4"/>
  <c r="I726" i="4"/>
  <c r="G730" i="4"/>
  <c r="F730" i="4"/>
  <c r="J730" i="4"/>
  <c r="E730" i="4"/>
  <c r="I730" i="4"/>
  <c r="D730" i="4"/>
  <c r="H730" i="4"/>
  <c r="G734" i="4"/>
  <c r="F734" i="4"/>
  <c r="J734" i="4"/>
  <c r="E734" i="4"/>
  <c r="I734" i="4"/>
  <c r="D734" i="4"/>
  <c r="H734" i="4"/>
  <c r="G738" i="4"/>
  <c r="F738" i="4"/>
  <c r="J738" i="4"/>
  <c r="D738" i="4"/>
  <c r="H738" i="4"/>
  <c r="E738" i="4"/>
  <c r="I738" i="4"/>
  <c r="G742" i="4"/>
  <c r="F742" i="4"/>
  <c r="J742" i="4"/>
  <c r="D742" i="4"/>
  <c r="H742" i="4"/>
  <c r="E742" i="4"/>
  <c r="I742" i="4"/>
  <c r="G746" i="4"/>
  <c r="F746" i="4"/>
  <c r="J746" i="4"/>
  <c r="E746" i="4"/>
  <c r="I746" i="4"/>
  <c r="D746" i="4"/>
  <c r="H746" i="4"/>
  <c r="G750" i="4"/>
  <c r="F750" i="4"/>
  <c r="J750" i="4"/>
  <c r="E750" i="4"/>
  <c r="I750" i="4"/>
  <c r="D750" i="4"/>
  <c r="H750" i="4"/>
  <c r="G754" i="4"/>
  <c r="F754" i="4"/>
  <c r="J754" i="4"/>
  <c r="D754" i="4"/>
  <c r="H754" i="4"/>
  <c r="E754" i="4"/>
  <c r="I754" i="4"/>
  <c r="G758" i="4"/>
  <c r="F758" i="4"/>
  <c r="J758" i="4"/>
  <c r="D758" i="4"/>
  <c r="H758" i="4"/>
  <c r="E758" i="4"/>
  <c r="I758" i="4"/>
  <c r="G762" i="4"/>
  <c r="F762" i="4"/>
  <c r="J762" i="4"/>
  <c r="E762" i="4"/>
  <c r="I762" i="4"/>
  <c r="D762" i="4"/>
  <c r="H762" i="4"/>
  <c r="G766" i="4"/>
  <c r="F766" i="4"/>
  <c r="J766" i="4"/>
  <c r="E766" i="4"/>
  <c r="I766" i="4"/>
  <c r="D766" i="4"/>
  <c r="H766" i="4"/>
  <c r="G770" i="4"/>
  <c r="F770" i="4"/>
  <c r="J770" i="4"/>
  <c r="D770" i="4"/>
  <c r="H770" i="4"/>
  <c r="E770" i="4"/>
  <c r="I770" i="4"/>
  <c r="G774" i="4"/>
  <c r="F774" i="4"/>
  <c r="J774" i="4"/>
  <c r="D774" i="4"/>
  <c r="H774" i="4"/>
  <c r="E774" i="4"/>
  <c r="I774" i="4"/>
  <c r="G778" i="4"/>
  <c r="F778" i="4"/>
  <c r="J778" i="4"/>
  <c r="E778" i="4"/>
  <c r="I778" i="4"/>
  <c r="D778" i="4"/>
  <c r="H778" i="4"/>
  <c r="G782" i="4"/>
  <c r="F782" i="4"/>
  <c r="J782" i="4"/>
  <c r="E782" i="4"/>
  <c r="I782" i="4"/>
  <c r="D782" i="4"/>
  <c r="H782" i="4"/>
  <c r="G786" i="4"/>
  <c r="F786" i="4"/>
  <c r="J786" i="4"/>
  <c r="D786" i="4"/>
  <c r="H786" i="4"/>
  <c r="E786" i="4"/>
  <c r="I786" i="4"/>
  <c r="G790" i="4"/>
  <c r="F790" i="4"/>
  <c r="J790" i="4"/>
  <c r="D790" i="4"/>
  <c r="H790" i="4"/>
  <c r="E790" i="4"/>
  <c r="I790" i="4"/>
  <c r="G794" i="4"/>
  <c r="F794" i="4"/>
  <c r="J794" i="4"/>
  <c r="E794" i="4"/>
  <c r="I794" i="4"/>
  <c r="D794" i="4"/>
  <c r="H794" i="4"/>
  <c r="G798" i="4"/>
  <c r="F798" i="4"/>
  <c r="J798" i="4"/>
  <c r="E798" i="4"/>
  <c r="I798" i="4"/>
  <c r="D798" i="4"/>
  <c r="H798" i="4"/>
  <c r="G802" i="4"/>
  <c r="F802" i="4"/>
  <c r="J802" i="4"/>
  <c r="D802" i="4"/>
  <c r="H802" i="4"/>
  <c r="E802" i="4"/>
  <c r="I802" i="4"/>
  <c r="G806" i="4"/>
  <c r="F806" i="4"/>
  <c r="J806" i="4"/>
  <c r="D806" i="4"/>
  <c r="H806" i="4"/>
  <c r="E806" i="4"/>
  <c r="I806" i="4"/>
  <c r="G810" i="4"/>
  <c r="F810" i="4"/>
  <c r="J810" i="4"/>
  <c r="E810" i="4"/>
  <c r="I810" i="4"/>
  <c r="D810" i="4"/>
  <c r="H810" i="4"/>
  <c r="G814" i="4"/>
  <c r="F814" i="4"/>
  <c r="J814" i="4"/>
  <c r="E814" i="4"/>
  <c r="I814" i="4"/>
  <c r="D814" i="4"/>
  <c r="H814" i="4"/>
  <c r="G818" i="4"/>
  <c r="F818" i="4"/>
  <c r="J818" i="4"/>
  <c r="E818" i="4"/>
  <c r="I818" i="4"/>
  <c r="D818" i="4"/>
  <c r="H818" i="4"/>
  <c r="G822" i="4"/>
  <c r="F822" i="4"/>
  <c r="J822" i="4"/>
  <c r="D822" i="4"/>
  <c r="H822" i="4"/>
  <c r="E822" i="4"/>
  <c r="I822" i="4"/>
  <c r="G826" i="4"/>
  <c r="F826" i="4"/>
  <c r="J826" i="4"/>
  <c r="D826" i="4"/>
  <c r="H826" i="4"/>
  <c r="E826" i="4"/>
  <c r="I826" i="4"/>
  <c r="G830" i="4"/>
  <c r="F830" i="4"/>
  <c r="J830" i="4"/>
  <c r="E830" i="4"/>
  <c r="I830" i="4"/>
  <c r="D830" i="4"/>
  <c r="H830" i="4"/>
  <c r="G834" i="4"/>
  <c r="F834" i="4"/>
  <c r="J834" i="4"/>
  <c r="D834" i="4"/>
  <c r="H834" i="4"/>
  <c r="E834" i="4"/>
  <c r="I834" i="4"/>
  <c r="G838" i="4"/>
  <c r="F838" i="4"/>
  <c r="J838" i="4"/>
  <c r="E838" i="4"/>
  <c r="I838" i="4"/>
  <c r="D838" i="4"/>
  <c r="H838" i="4"/>
  <c r="G842" i="4"/>
  <c r="F842" i="4"/>
  <c r="J842" i="4"/>
  <c r="D842" i="4"/>
  <c r="H842" i="4"/>
  <c r="E842" i="4"/>
  <c r="I842" i="4"/>
  <c r="G846" i="4"/>
  <c r="F846" i="4"/>
  <c r="J846" i="4"/>
  <c r="E846" i="4"/>
  <c r="I846" i="4"/>
  <c r="D846" i="4"/>
  <c r="H846" i="4"/>
  <c r="G850" i="4"/>
  <c r="F850" i="4"/>
  <c r="J850" i="4"/>
  <c r="E850" i="4"/>
  <c r="I850" i="4"/>
  <c r="D850" i="4"/>
  <c r="H850" i="4"/>
  <c r="G854" i="4"/>
  <c r="F854" i="4"/>
  <c r="J854" i="4"/>
  <c r="D854" i="4"/>
  <c r="H854" i="4"/>
  <c r="E854" i="4"/>
  <c r="I854" i="4"/>
  <c r="G858" i="4"/>
  <c r="F858" i="4"/>
  <c r="J858" i="4"/>
  <c r="E858" i="4"/>
  <c r="I858" i="4"/>
  <c r="D858" i="4"/>
  <c r="H858" i="4"/>
  <c r="G862" i="4"/>
  <c r="F862" i="4"/>
  <c r="J862" i="4"/>
  <c r="D862" i="4"/>
  <c r="H862" i="4"/>
  <c r="E862" i="4"/>
  <c r="I862" i="4"/>
  <c r="G866" i="4"/>
  <c r="F866" i="4"/>
  <c r="J866" i="4"/>
  <c r="E866" i="4"/>
  <c r="I866" i="4"/>
  <c r="D866" i="4"/>
  <c r="H866" i="4"/>
  <c r="G870" i="4"/>
  <c r="F870" i="4"/>
  <c r="J870" i="4"/>
  <c r="D870" i="4"/>
  <c r="H870" i="4"/>
  <c r="E870" i="4"/>
  <c r="I870" i="4"/>
  <c r="G874" i="4"/>
  <c r="F874" i="4"/>
  <c r="J874" i="4"/>
  <c r="E874" i="4"/>
  <c r="I874" i="4"/>
  <c r="D874" i="4"/>
  <c r="H874" i="4"/>
  <c r="G878" i="4"/>
  <c r="F878" i="4"/>
  <c r="J878" i="4"/>
  <c r="D878" i="4"/>
  <c r="H878" i="4"/>
  <c r="E878" i="4"/>
  <c r="I878" i="4"/>
  <c r="G882" i="4"/>
  <c r="F882" i="4"/>
  <c r="J882" i="4"/>
  <c r="D882" i="4"/>
  <c r="H882" i="4"/>
  <c r="E882" i="4"/>
  <c r="I882" i="4"/>
  <c r="G886" i="4"/>
  <c r="D886" i="4"/>
  <c r="H886" i="4"/>
  <c r="F886" i="4"/>
  <c r="J886" i="4"/>
  <c r="E886" i="4"/>
  <c r="I886" i="4"/>
  <c r="G890" i="4"/>
  <c r="D890" i="4"/>
  <c r="H890" i="4"/>
  <c r="F890" i="4"/>
  <c r="J890" i="4"/>
  <c r="E890" i="4"/>
  <c r="I890" i="4"/>
  <c r="G894" i="4"/>
  <c r="D894" i="4"/>
  <c r="H894" i="4"/>
  <c r="F894" i="4"/>
  <c r="J894" i="4"/>
  <c r="E894" i="4"/>
  <c r="I894" i="4"/>
  <c r="G898" i="4"/>
  <c r="D898" i="4"/>
  <c r="H898" i="4"/>
  <c r="F898" i="4"/>
  <c r="J898" i="4"/>
  <c r="E898" i="4"/>
  <c r="I898" i="4"/>
  <c r="G902" i="4"/>
  <c r="D902" i="4"/>
  <c r="H902" i="4"/>
  <c r="F902" i="4"/>
  <c r="J902" i="4"/>
  <c r="E902" i="4"/>
  <c r="I902" i="4"/>
  <c r="G906" i="4"/>
  <c r="D906" i="4"/>
  <c r="H906" i="4"/>
  <c r="F906" i="4"/>
  <c r="J906" i="4"/>
  <c r="E906" i="4"/>
  <c r="I906" i="4"/>
  <c r="G910" i="4"/>
  <c r="D910" i="4"/>
  <c r="H910" i="4"/>
  <c r="F910" i="4"/>
  <c r="J910" i="4"/>
  <c r="E910" i="4"/>
  <c r="I910" i="4"/>
  <c r="G527" i="4"/>
  <c r="F527" i="4"/>
  <c r="J527" i="4"/>
  <c r="D527" i="4"/>
  <c r="H527" i="4"/>
  <c r="E527" i="4"/>
  <c r="I527" i="4"/>
  <c r="G517" i="4"/>
  <c r="D517" i="4"/>
  <c r="H517" i="4"/>
  <c r="F517" i="4"/>
  <c r="J517" i="4"/>
  <c r="E517" i="4"/>
  <c r="I517" i="4"/>
  <c r="G568" i="4"/>
  <c r="F568" i="4"/>
  <c r="J568" i="4"/>
  <c r="D568" i="4"/>
  <c r="H568" i="4"/>
  <c r="E568" i="4"/>
  <c r="I568" i="4"/>
  <c r="G584" i="4"/>
  <c r="F584" i="4"/>
  <c r="J584" i="4"/>
  <c r="D584" i="4"/>
  <c r="H584" i="4"/>
  <c r="E584" i="4"/>
  <c r="I584" i="4"/>
  <c r="E596" i="4"/>
  <c r="I596" i="4"/>
  <c r="G600" i="4"/>
  <c r="F600" i="4"/>
  <c r="J600" i="4"/>
  <c r="E600" i="4"/>
  <c r="I600" i="4"/>
  <c r="D600" i="4"/>
  <c r="H600" i="4"/>
  <c r="D612" i="4"/>
  <c r="H612" i="4"/>
  <c r="E612" i="4"/>
  <c r="I612" i="4"/>
  <c r="G620" i="4"/>
  <c r="F620" i="4"/>
  <c r="J620" i="4"/>
  <c r="D620" i="4"/>
  <c r="H620" i="4"/>
  <c r="E620" i="4"/>
  <c r="I620" i="4"/>
  <c r="D628" i="4"/>
  <c r="H628" i="4"/>
  <c r="G636" i="4"/>
  <c r="F636" i="4"/>
  <c r="J636" i="4"/>
  <c r="E636" i="4"/>
  <c r="I636" i="4"/>
  <c r="D636" i="4"/>
  <c r="H636" i="4"/>
  <c r="D640" i="4"/>
  <c r="H640" i="4"/>
  <c r="E640" i="4"/>
  <c r="I640" i="4"/>
  <c r="F648" i="4"/>
  <c r="J648" i="4"/>
  <c r="D648" i="4"/>
  <c r="H648" i="4"/>
  <c r="G652" i="4"/>
  <c r="F652" i="4"/>
  <c r="J652" i="4"/>
  <c r="D652" i="4"/>
  <c r="H652" i="4"/>
  <c r="E652" i="4"/>
  <c r="I652" i="4"/>
  <c r="D660" i="4"/>
  <c r="H660" i="4"/>
  <c r="G664" i="4"/>
  <c r="E664" i="4"/>
  <c r="I664" i="4"/>
  <c r="G668" i="4"/>
  <c r="F668" i="4"/>
  <c r="J668" i="4"/>
  <c r="D668" i="4"/>
  <c r="H668" i="4"/>
  <c r="E668" i="4"/>
  <c r="I668" i="4"/>
  <c r="F676" i="4"/>
  <c r="J676" i="4"/>
  <c r="F680" i="4"/>
  <c r="J680" i="4"/>
  <c r="D680" i="4"/>
  <c r="H680" i="4"/>
  <c r="G684" i="4"/>
  <c r="F684" i="4"/>
  <c r="J684" i="4"/>
  <c r="D684" i="4"/>
  <c r="H684" i="4"/>
  <c r="E684" i="4"/>
  <c r="I684" i="4"/>
  <c r="G688" i="4"/>
  <c r="E688" i="4"/>
  <c r="I688" i="4"/>
  <c r="G696" i="4"/>
  <c r="D696" i="4"/>
  <c r="H696" i="4"/>
  <c r="G700" i="4"/>
  <c r="D700" i="4"/>
  <c r="H700" i="4"/>
  <c r="F700" i="4"/>
  <c r="J700" i="4"/>
  <c r="E700" i="4"/>
  <c r="I700" i="4"/>
  <c r="G704" i="4"/>
  <c r="D704" i="4"/>
  <c r="H704" i="4"/>
  <c r="G708" i="4"/>
  <c r="F712" i="4"/>
  <c r="J712" i="4"/>
  <c r="E712" i="4"/>
  <c r="I712" i="4"/>
  <c r="G716" i="4"/>
  <c r="D716" i="4"/>
  <c r="H716" i="4"/>
  <c r="F716" i="4"/>
  <c r="J716" i="4"/>
  <c r="E716" i="4"/>
  <c r="I716" i="4"/>
  <c r="E724" i="4"/>
  <c r="I724" i="4"/>
  <c r="F728" i="4"/>
  <c r="J728" i="4"/>
  <c r="E728" i="4"/>
  <c r="I728" i="4"/>
  <c r="G732" i="4"/>
  <c r="F732" i="4"/>
  <c r="J732" i="4"/>
  <c r="E732" i="4"/>
  <c r="I732" i="4"/>
  <c r="D732" i="4"/>
  <c r="H732" i="4"/>
  <c r="F744" i="4"/>
  <c r="J744" i="4"/>
  <c r="E744" i="4"/>
  <c r="I744" i="4"/>
  <c r="G748" i="4"/>
  <c r="D748" i="4"/>
  <c r="H748" i="4"/>
  <c r="F748" i="4"/>
  <c r="J748" i="4"/>
  <c r="E748" i="4"/>
  <c r="I748" i="4"/>
  <c r="D756" i="4"/>
  <c r="H756" i="4"/>
  <c r="E756" i="4"/>
  <c r="I756" i="4"/>
  <c r="D760" i="4"/>
  <c r="H760" i="4"/>
  <c r="G764" i="4"/>
  <c r="G768" i="4"/>
  <c r="D768" i="4"/>
  <c r="H768" i="4"/>
  <c r="F768" i="4"/>
  <c r="J768" i="4"/>
  <c r="E768" i="4"/>
  <c r="I768" i="4"/>
  <c r="G772" i="4"/>
  <c r="D772" i="4"/>
  <c r="H772" i="4"/>
  <c r="G776" i="4"/>
  <c r="F776" i="4"/>
  <c r="J776" i="4"/>
  <c r="F780" i="4"/>
  <c r="J780" i="4"/>
  <c r="G784" i="4"/>
  <c r="F784" i="4"/>
  <c r="J784" i="4"/>
  <c r="D784" i="4"/>
  <c r="H784" i="4"/>
  <c r="E784" i="4"/>
  <c r="I784" i="4"/>
  <c r="D788" i="4"/>
  <c r="H788" i="4"/>
  <c r="E788" i="4"/>
  <c r="I788" i="4"/>
  <c r="F792" i="4"/>
  <c r="J792" i="4"/>
  <c r="E792" i="4"/>
  <c r="I792" i="4"/>
  <c r="G800" i="4"/>
  <c r="F800" i="4"/>
  <c r="J800" i="4"/>
  <c r="E800" i="4"/>
  <c r="I800" i="4"/>
  <c r="D800" i="4"/>
  <c r="H800" i="4"/>
  <c r="G804" i="4"/>
  <c r="E804" i="4"/>
  <c r="I804" i="4"/>
  <c r="G808" i="4"/>
  <c r="D808" i="4"/>
  <c r="H808" i="4"/>
  <c r="G816" i="4"/>
  <c r="F816" i="4"/>
  <c r="J816" i="4"/>
  <c r="D816" i="4"/>
  <c r="H816" i="4"/>
  <c r="E816" i="4"/>
  <c r="I816" i="4"/>
  <c r="D820" i="4"/>
  <c r="H820" i="4"/>
  <c r="E820" i="4"/>
  <c r="I820" i="4"/>
  <c r="D824" i="4"/>
  <c r="H824" i="4"/>
  <c r="E824" i="4"/>
  <c r="I824" i="4"/>
  <c r="G832" i="4"/>
  <c r="D832" i="4"/>
  <c r="H832" i="4"/>
  <c r="F832" i="4"/>
  <c r="J832" i="4"/>
  <c r="E832" i="4"/>
  <c r="I832" i="4"/>
  <c r="G836" i="4"/>
  <c r="F836" i="4"/>
  <c r="J836" i="4"/>
  <c r="G840" i="4"/>
  <c r="F840" i="4"/>
  <c r="J840" i="4"/>
  <c r="F844" i="4"/>
  <c r="J844" i="4"/>
  <c r="D848" i="4"/>
  <c r="H848" i="4"/>
  <c r="E848" i="4"/>
  <c r="I848" i="4"/>
  <c r="D852" i="4"/>
  <c r="H852" i="4"/>
  <c r="E852" i="4"/>
  <c r="I852" i="4"/>
  <c r="G856" i="4"/>
  <c r="D856" i="4"/>
  <c r="H856" i="4"/>
  <c r="E856" i="4"/>
  <c r="I856" i="4"/>
  <c r="F856" i="4"/>
  <c r="J856" i="4"/>
  <c r="G864" i="4"/>
  <c r="F864" i="4"/>
  <c r="J864" i="4"/>
  <c r="G868" i="4"/>
  <c r="E868" i="4"/>
  <c r="I868" i="4"/>
  <c r="G872" i="4"/>
  <c r="D872" i="4"/>
  <c r="H872" i="4"/>
  <c r="F872" i="4"/>
  <c r="J872" i="4"/>
  <c r="E872" i="4"/>
  <c r="I872" i="4"/>
  <c r="G876" i="4"/>
  <c r="D876" i="4"/>
  <c r="H876" i="4"/>
  <c r="F876" i="4"/>
  <c r="J876" i="4"/>
  <c r="E876" i="4"/>
  <c r="I876" i="4"/>
  <c r="G880" i="4"/>
  <c r="D880" i="4"/>
  <c r="H880" i="4"/>
  <c r="F880" i="4"/>
  <c r="J880" i="4"/>
  <c r="E880" i="4"/>
  <c r="I880" i="4"/>
  <c r="G884" i="4"/>
  <c r="F884" i="4"/>
  <c r="J884" i="4"/>
  <c r="E884" i="4"/>
  <c r="I884" i="4"/>
  <c r="D884" i="4"/>
  <c r="H884" i="4"/>
  <c r="G888" i="4"/>
  <c r="F888" i="4"/>
  <c r="J888" i="4"/>
  <c r="E888" i="4"/>
  <c r="I888" i="4"/>
  <c r="D888" i="4"/>
  <c r="H888" i="4"/>
  <c r="G892" i="4"/>
  <c r="D892" i="4"/>
  <c r="H892" i="4"/>
  <c r="E892" i="4"/>
  <c r="I892" i="4"/>
  <c r="F892" i="4"/>
  <c r="J892" i="4"/>
  <c r="G896" i="4"/>
  <c r="F896" i="4"/>
  <c r="J896" i="4"/>
  <c r="D896" i="4"/>
  <c r="H896" i="4"/>
  <c r="E896" i="4"/>
  <c r="I896" i="4"/>
  <c r="G900" i="4"/>
  <c r="F900" i="4"/>
  <c r="J900" i="4"/>
  <c r="D900" i="4"/>
  <c r="H900" i="4"/>
  <c r="E900" i="4"/>
  <c r="I900" i="4"/>
  <c r="G904" i="4"/>
  <c r="F904" i="4"/>
  <c r="J904" i="4"/>
  <c r="E904" i="4"/>
  <c r="I904" i="4"/>
  <c r="D904" i="4"/>
  <c r="H904" i="4"/>
  <c r="G908" i="4"/>
  <c r="F908" i="4"/>
  <c r="J908" i="4"/>
  <c r="E908" i="4"/>
  <c r="I908" i="4"/>
  <c r="D908" i="4"/>
  <c r="H908" i="4"/>
  <c r="G912" i="4"/>
  <c r="D912" i="4"/>
  <c r="H912" i="4"/>
  <c r="E912" i="4"/>
  <c r="I912" i="4"/>
  <c r="F912" i="4"/>
  <c r="J912" i="4"/>
  <c r="AM571" i="4"/>
  <c r="AS571" i="4"/>
  <c r="AN571" i="4"/>
  <c r="AT571" i="4"/>
  <c r="AP983" i="4"/>
  <c r="AV983" i="4"/>
  <c r="AO567" i="4"/>
  <c r="AU567" i="4"/>
  <c r="AQ567" i="4"/>
  <c r="AW567" i="4"/>
  <c r="AL567" i="4"/>
  <c r="AR567" i="4"/>
  <c r="AM599" i="4"/>
  <c r="AS599" i="4"/>
  <c r="AN599" i="4"/>
  <c r="AT599" i="4"/>
  <c r="AO631" i="4"/>
  <c r="AU631" i="4"/>
  <c r="AQ631" i="4"/>
  <c r="AW631" i="4"/>
  <c r="AL631" i="4"/>
  <c r="AR631" i="4"/>
  <c r="AM655" i="4"/>
  <c r="AS655" i="4"/>
  <c r="AN655" i="4"/>
  <c r="AT655" i="4"/>
  <c r="AO671" i="4"/>
  <c r="AU671" i="4"/>
  <c r="AQ671" i="4"/>
  <c r="AW671" i="4"/>
  <c r="AL671" i="4"/>
  <c r="AR671" i="4"/>
  <c r="AM687" i="4"/>
  <c r="AS687" i="4"/>
  <c r="AN687" i="4"/>
  <c r="AT687" i="4"/>
  <c r="AO703" i="4"/>
  <c r="AU703" i="4"/>
  <c r="AQ703" i="4"/>
  <c r="AW703" i="4"/>
  <c r="AL703" i="4"/>
  <c r="AR703" i="4"/>
  <c r="AM719" i="4"/>
  <c r="AS719" i="4"/>
  <c r="AN719" i="4"/>
  <c r="AT719" i="4"/>
  <c r="AO735" i="4"/>
  <c r="AU735" i="4"/>
  <c r="AQ735" i="4"/>
  <c r="AW735" i="4"/>
  <c r="AL735" i="4"/>
  <c r="AR735" i="4"/>
  <c r="AM751" i="4"/>
  <c r="AS751" i="4"/>
  <c r="AN751" i="4"/>
  <c r="AT751" i="4"/>
  <c r="AO767" i="4"/>
  <c r="AU767" i="4"/>
  <c r="AQ767" i="4"/>
  <c r="AW767" i="4"/>
  <c r="AL767" i="4"/>
  <c r="AR767" i="4"/>
  <c r="AM783" i="4"/>
  <c r="AS783" i="4"/>
  <c r="AN783" i="4"/>
  <c r="AT783" i="4"/>
  <c r="AO799" i="4"/>
  <c r="AU799" i="4"/>
  <c r="AQ799" i="4"/>
  <c r="AW799" i="4"/>
  <c r="AL799" i="4"/>
  <c r="AR799" i="4"/>
  <c r="AM815" i="4"/>
  <c r="AS815" i="4"/>
  <c r="AN815" i="4"/>
  <c r="AT815" i="4"/>
  <c r="AO831" i="4"/>
  <c r="AU831" i="4"/>
  <c r="AQ831" i="4"/>
  <c r="AW831" i="4"/>
  <c r="AL831" i="4"/>
  <c r="AR831" i="4"/>
  <c r="AM847" i="4"/>
  <c r="AS847" i="4"/>
  <c r="AN847" i="4"/>
  <c r="AT847" i="4"/>
  <c r="AO863" i="4"/>
  <c r="AU863" i="4"/>
  <c r="AQ863" i="4"/>
  <c r="AW863" i="4"/>
  <c r="AL863" i="4"/>
  <c r="AR863" i="4"/>
  <c r="AM879" i="4"/>
  <c r="AS879" i="4"/>
  <c r="AN879" i="4"/>
  <c r="AT879" i="4"/>
  <c r="AO895" i="4"/>
  <c r="AU895" i="4"/>
  <c r="AQ895" i="4"/>
  <c r="AW895" i="4"/>
  <c r="AL895" i="4"/>
  <c r="AR895" i="4"/>
  <c r="AM911" i="4"/>
  <c r="AS911" i="4"/>
  <c r="AO411" i="4"/>
  <c r="AU411" i="4"/>
  <c r="AN727" i="4"/>
  <c r="AT727" i="4"/>
  <c r="AL743" i="4"/>
  <c r="AR743" i="4"/>
  <c r="AM759" i="4"/>
  <c r="AS759" i="4"/>
  <c r="AN759" i="4"/>
  <c r="AT759" i="4"/>
  <c r="AO775" i="4"/>
  <c r="AU775" i="4"/>
  <c r="AQ775" i="4"/>
  <c r="AW775" i="4"/>
  <c r="AL775" i="4"/>
  <c r="AR775" i="4"/>
  <c r="AM791" i="4"/>
  <c r="AS791" i="4"/>
  <c r="AN791" i="4"/>
  <c r="AT791" i="4"/>
  <c r="AO807" i="4"/>
  <c r="AU807" i="4"/>
  <c r="AQ807" i="4"/>
  <c r="AW807" i="4"/>
  <c r="AL807" i="4"/>
  <c r="AR807" i="4"/>
  <c r="AM823" i="4"/>
  <c r="AS823" i="4"/>
  <c r="AO839" i="4"/>
  <c r="AU839" i="4"/>
  <c r="AQ839" i="4"/>
  <c r="AW839" i="4"/>
  <c r="AO871" i="4"/>
  <c r="AU871" i="4"/>
  <c r="AP991" i="4"/>
  <c r="AV991" i="4"/>
  <c r="AN911" i="4"/>
  <c r="AT911" i="4"/>
  <c r="AL92" i="4"/>
  <c r="AR92" i="4"/>
  <c r="AP92" i="4"/>
  <c r="AV92" i="4"/>
  <c r="AM92" i="4"/>
  <c r="AS92" i="4"/>
  <c r="AN92" i="4"/>
  <c r="AT92" i="4"/>
  <c r="AQ84" i="4"/>
  <c r="AW84" i="4"/>
  <c r="AO84" i="4"/>
  <c r="AU84" i="4"/>
  <c r="AL411" i="4"/>
  <c r="AR411" i="4"/>
  <c r="AQ411" i="4"/>
  <c r="AW411" i="4"/>
  <c r="AM166" i="4"/>
  <c r="AS166" i="4"/>
  <c r="AQ166" i="4"/>
  <c r="AW166" i="4"/>
  <c r="AO166" i="4"/>
  <c r="AU166" i="4"/>
  <c r="AP166" i="4"/>
  <c r="AV166" i="4"/>
  <c r="AP198" i="4"/>
  <c r="AV198" i="4"/>
  <c r="AM198" i="4"/>
  <c r="AS198" i="4"/>
  <c r="AN198" i="4"/>
  <c r="AT198" i="4"/>
  <c r="AM262" i="4"/>
  <c r="AS262" i="4"/>
  <c r="AQ262" i="4"/>
  <c r="AW262" i="4"/>
  <c r="AO262" i="4"/>
  <c r="AU262" i="4"/>
  <c r="AP262" i="4"/>
  <c r="AV262" i="4"/>
  <c r="AN294" i="4"/>
  <c r="AT294" i="4"/>
  <c r="AL294" i="4"/>
  <c r="AR294" i="4"/>
  <c r="AM471" i="4"/>
  <c r="AS471" i="4"/>
  <c r="AO471" i="4"/>
  <c r="AU471" i="4"/>
  <c r="AP471" i="4"/>
  <c r="AV471" i="4"/>
  <c r="AQ487" i="4"/>
  <c r="AW487" i="4"/>
  <c r="AN487" i="4"/>
  <c r="AT487" i="4"/>
  <c r="AL487" i="4"/>
  <c r="AR487" i="4"/>
  <c r="AO186" i="4"/>
  <c r="AU186" i="4"/>
  <c r="AL186" i="4"/>
  <c r="AR186" i="4"/>
  <c r="AQ186" i="4"/>
  <c r="AW186" i="4"/>
  <c r="AP258" i="4"/>
  <c r="AV258" i="4"/>
  <c r="AM258" i="4"/>
  <c r="AS258" i="4"/>
  <c r="AN258" i="4"/>
  <c r="AT258" i="4"/>
  <c r="AO290" i="4"/>
  <c r="AU290" i="4"/>
  <c r="AL290" i="4"/>
  <c r="AR290" i="4"/>
  <c r="AQ290" i="4"/>
  <c r="AW290" i="4"/>
  <c r="AP322" i="4"/>
  <c r="AV322" i="4"/>
  <c r="AM322" i="4"/>
  <c r="AS322" i="4"/>
  <c r="AN322" i="4"/>
  <c r="AT322" i="4"/>
  <c r="AN823" i="4"/>
  <c r="AT823" i="4"/>
  <c r="AL839" i="4"/>
  <c r="AR839" i="4"/>
  <c r="AM855" i="4"/>
  <c r="AS855" i="4"/>
  <c r="AN855" i="4"/>
  <c r="AT855" i="4"/>
  <c r="AQ871" i="4"/>
  <c r="AW871" i="4"/>
  <c r="AL871" i="4"/>
  <c r="AR871" i="4"/>
  <c r="AM887" i="4"/>
  <c r="AS887" i="4"/>
  <c r="AN887" i="4"/>
  <c r="AT887" i="4"/>
  <c r="AO903" i="4"/>
  <c r="AU903" i="4"/>
  <c r="AQ903" i="4"/>
  <c r="AW903" i="4"/>
  <c r="AL903" i="4"/>
  <c r="AR903" i="4"/>
  <c r="AM919" i="4"/>
  <c r="AS919" i="4"/>
  <c r="AN919" i="4"/>
  <c r="AT919" i="4"/>
  <c r="AQ92" i="4"/>
  <c r="AW92" i="4"/>
  <c r="AO92" i="4"/>
  <c r="AU92" i="4"/>
  <c r="AL84" i="4"/>
  <c r="AR84" i="4"/>
  <c r="AP84" i="4"/>
  <c r="AV84" i="4"/>
  <c r="AM84" i="4"/>
  <c r="AS84" i="4"/>
  <c r="AN84" i="4"/>
  <c r="AT84" i="4"/>
  <c r="AP411" i="4"/>
  <c r="AV411" i="4"/>
  <c r="AM411" i="4"/>
  <c r="AS411" i="4"/>
  <c r="AN411" i="4"/>
  <c r="AT411" i="4"/>
  <c r="AN166" i="4"/>
  <c r="AT166" i="4"/>
  <c r="AL166" i="4"/>
  <c r="AR166" i="4"/>
  <c r="AO198" i="4"/>
  <c r="AU198" i="4"/>
  <c r="AL198" i="4"/>
  <c r="AR198" i="4"/>
  <c r="AQ198" i="4"/>
  <c r="AW198" i="4"/>
  <c r="AN262" i="4"/>
  <c r="AT262" i="4"/>
  <c r="AL262" i="4"/>
  <c r="AR262" i="4"/>
  <c r="AQ294" i="4"/>
  <c r="AW294" i="4"/>
  <c r="AO294" i="4"/>
  <c r="AU294" i="4"/>
  <c r="AP294" i="4"/>
  <c r="AV294" i="4"/>
  <c r="AQ471" i="4"/>
  <c r="AW471" i="4"/>
  <c r="AN471" i="4"/>
  <c r="AT471" i="4"/>
  <c r="AL471" i="4"/>
  <c r="AR471" i="4"/>
  <c r="AM487" i="4"/>
  <c r="AS487" i="4"/>
  <c r="AO487" i="4"/>
  <c r="AU487" i="4"/>
  <c r="AP487" i="4"/>
  <c r="AV487" i="4"/>
  <c r="AP186" i="4"/>
  <c r="AV186" i="4"/>
  <c r="AM186" i="4"/>
  <c r="AS186" i="4"/>
  <c r="AN186" i="4"/>
  <c r="AT186" i="4"/>
  <c r="AO258" i="4"/>
  <c r="AU258" i="4"/>
  <c r="AL258" i="4"/>
  <c r="AR258" i="4"/>
  <c r="AQ258" i="4"/>
  <c r="AW258" i="4"/>
  <c r="AP290" i="4"/>
  <c r="AV290" i="4"/>
  <c r="AM290" i="4"/>
  <c r="AS290" i="4"/>
  <c r="AN290" i="4"/>
  <c r="AT290" i="4"/>
  <c r="AO322" i="4"/>
  <c r="AU322" i="4"/>
  <c r="AL322" i="4"/>
  <c r="AR322" i="4"/>
  <c r="AQ322" i="4"/>
  <c r="AW322" i="4"/>
  <c r="AO154" i="4"/>
  <c r="AU154" i="4"/>
  <c r="AM975" i="4"/>
  <c r="AS975" i="4"/>
  <c r="AN975" i="4"/>
  <c r="AT975" i="4"/>
  <c r="AO991" i="4"/>
  <c r="AU991" i="4"/>
  <c r="AQ991" i="4"/>
  <c r="AW991" i="4"/>
  <c r="AL991" i="4"/>
  <c r="AR991" i="4"/>
  <c r="AP583" i="4"/>
  <c r="AV583" i="4"/>
  <c r="AP643" i="4"/>
  <c r="AV643" i="4"/>
  <c r="AP679" i="4"/>
  <c r="AV679" i="4"/>
  <c r="AP711" i="4"/>
  <c r="AV711" i="4"/>
  <c r="AP743" i="4"/>
  <c r="AV743" i="4"/>
  <c r="AP775" i="4"/>
  <c r="AV775" i="4"/>
  <c r="AP807" i="4"/>
  <c r="AV807" i="4"/>
  <c r="AP839" i="4"/>
  <c r="AV839" i="4"/>
  <c r="AP871" i="4"/>
  <c r="AV871" i="4"/>
  <c r="AP903" i="4"/>
  <c r="AV903" i="4"/>
  <c r="AO983" i="4"/>
  <c r="AU983" i="4"/>
  <c r="AQ983" i="4"/>
  <c r="AW983" i="4"/>
  <c r="AL983" i="4"/>
  <c r="AR983" i="4"/>
  <c r="AM999" i="4"/>
  <c r="AS999" i="4"/>
  <c r="AN999" i="4"/>
  <c r="AT999" i="4"/>
  <c r="AP567" i="4"/>
  <c r="AV567" i="4"/>
  <c r="AP631" i="4"/>
  <c r="AV631" i="4"/>
  <c r="AP671" i="4"/>
  <c r="AV671" i="4"/>
  <c r="AP703" i="4"/>
  <c r="AV703" i="4"/>
  <c r="AP735" i="4"/>
  <c r="AV735" i="4"/>
  <c r="AP767" i="4"/>
  <c r="AV767" i="4"/>
  <c r="AP799" i="4"/>
  <c r="AV799" i="4"/>
  <c r="AP831" i="4"/>
  <c r="AV831" i="4"/>
  <c r="AP863" i="4"/>
  <c r="AV863" i="4"/>
  <c r="AP895" i="4"/>
  <c r="AV895" i="4"/>
  <c r="AO975" i="4"/>
  <c r="AU975" i="4"/>
  <c r="AQ975" i="4"/>
  <c r="AW975" i="4"/>
  <c r="AP975" i="4"/>
  <c r="AV975" i="4"/>
  <c r="AL975" i="4"/>
  <c r="AR975" i="4"/>
  <c r="AM991" i="4"/>
  <c r="AS991" i="4"/>
  <c r="AN991" i="4"/>
  <c r="AT991" i="4"/>
  <c r="AM583" i="4"/>
  <c r="AS583" i="4"/>
  <c r="AN583" i="4"/>
  <c r="AT583" i="4"/>
  <c r="AO615" i="4"/>
  <c r="AU615" i="4"/>
  <c r="AQ615" i="4"/>
  <c r="AW615" i="4"/>
  <c r="AP615" i="4"/>
  <c r="AV615" i="4"/>
  <c r="AL615" i="4"/>
  <c r="AR615" i="4"/>
  <c r="AM643" i="4"/>
  <c r="AS643" i="4"/>
  <c r="AN643" i="4"/>
  <c r="AT643" i="4"/>
  <c r="AO663" i="4"/>
  <c r="AU663" i="4"/>
  <c r="AQ663" i="4"/>
  <c r="AW663" i="4"/>
  <c r="AP663" i="4"/>
  <c r="AV663" i="4"/>
  <c r="AL663" i="4"/>
  <c r="AR663" i="4"/>
  <c r="AM679" i="4"/>
  <c r="AS679" i="4"/>
  <c r="AN679" i="4"/>
  <c r="AT679" i="4"/>
  <c r="AO695" i="4"/>
  <c r="AU695" i="4"/>
  <c r="AQ695" i="4"/>
  <c r="AW695" i="4"/>
  <c r="AP695" i="4"/>
  <c r="AV695" i="4"/>
  <c r="AL695" i="4"/>
  <c r="AR695" i="4"/>
  <c r="AM711" i="4"/>
  <c r="AS711" i="4"/>
  <c r="AN711" i="4"/>
  <c r="AT711" i="4"/>
  <c r="AO727" i="4"/>
  <c r="AU727" i="4"/>
  <c r="AQ727" i="4"/>
  <c r="AW727" i="4"/>
  <c r="AP727" i="4"/>
  <c r="AV727" i="4"/>
  <c r="AL727" i="4"/>
  <c r="AR727" i="4"/>
  <c r="AM743" i="4"/>
  <c r="AS743" i="4"/>
  <c r="AN743" i="4"/>
  <c r="AT743" i="4"/>
  <c r="AO759" i="4"/>
  <c r="AU759" i="4"/>
  <c r="AQ759" i="4"/>
  <c r="AW759" i="4"/>
  <c r="AP759" i="4"/>
  <c r="AV759" i="4"/>
  <c r="AL759" i="4"/>
  <c r="AR759" i="4"/>
  <c r="AM775" i="4"/>
  <c r="AS775" i="4"/>
  <c r="AN775" i="4"/>
  <c r="AT775" i="4"/>
  <c r="AO791" i="4"/>
  <c r="AU791" i="4"/>
  <c r="AQ791" i="4"/>
  <c r="AW791" i="4"/>
  <c r="AP791" i="4"/>
  <c r="AV791" i="4"/>
  <c r="AL791" i="4"/>
  <c r="AR791" i="4"/>
  <c r="AM807" i="4"/>
  <c r="AS807" i="4"/>
  <c r="AN807" i="4"/>
  <c r="AT807" i="4"/>
  <c r="AO823" i="4"/>
  <c r="AU823" i="4"/>
  <c r="AQ823" i="4"/>
  <c r="AW823" i="4"/>
  <c r="AP823" i="4"/>
  <c r="AV823" i="4"/>
  <c r="AL823" i="4"/>
  <c r="AR823" i="4"/>
  <c r="AM839" i="4"/>
  <c r="AS839" i="4"/>
  <c r="AN839" i="4"/>
  <c r="AT839" i="4"/>
  <c r="AO855" i="4"/>
  <c r="AU855" i="4"/>
  <c r="AQ855" i="4"/>
  <c r="AW855" i="4"/>
  <c r="AP855" i="4"/>
  <c r="AV855" i="4"/>
  <c r="AL855" i="4"/>
  <c r="AR855" i="4"/>
  <c r="AM871" i="4"/>
  <c r="AS871" i="4"/>
  <c r="AN871" i="4"/>
  <c r="AT871" i="4"/>
  <c r="AO887" i="4"/>
  <c r="AU887" i="4"/>
  <c r="AQ887" i="4"/>
  <c r="AW887" i="4"/>
  <c r="AP887" i="4"/>
  <c r="AV887" i="4"/>
  <c r="AL887" i="4"/>
  <c r="AR887" i="4"/>
  <c r="AM903" i="4"/>
  <c r="AS903" i="4"/>
  <c r="AN903" i="4"/>
  <c r="AT903" i="4"/>
  <c r="AO919" i="4"/>
  <c r="AU919" i="4"/>
  <c r="AQ919" i="4"/>
  <c r="AW919" i="4"/>
  <c r="AP919" i="4"/>
  <c r="AV919" i="4"/>
  <c r="AL919" i="4"/>
  <c r="AR919" i="4"/>
  <c r="AO571" i="4"/>
  <c r="AU571" i="4"/>
  <c r="AQ571" i="4"/>
  <c r="AW571" i="4"/>
  <c r="AP571" i="4"/>
  <c r="AV571" i="4"/>
  <c r="AL571" i="4"/>
  <c r="AR571" i="4"/>
  <c r="AM983" i="4"/>
  <c r="AS983" i="4"/>
  <c r="AN983" i="4"/>
  <c r="AT983" i="4"/>
  <c r="AO999" i="4"/>
  <c r="AU999" i="4"/>
  <c r="AQ999" i="4"/>
  <c r="AW999" i="4"/>
  <c r="AP999" i="4"/>
  <c r="AV999" i="4"/>
  <c r="AL999" i="4"/>
  <c r="AR999" i="4"/>
  <c r="AM567" i="4"/>
  <c r="AS567" i="4"/>
  <c r="AN567" i="4"/>
  <c r="AT567" i="4"/>
  <c r="AO599" i="4"/>
  <c r="AU599" i="4"/>
  <c r="AQ599" i="4"/>
  <c r="AW599" i="4"/>
  <c r="AP599" i="4"/>
  <c r="AV599" i="4"/>
  <c r="AL599" i="4"/>
  <c r="AR599" i="4"/>
  <c r="AM631" i="4"/>
  <c r="AS631" i="4"/>
  <c r="AN631" i="4"/>
  <c r="AT631" i="4"/>
  <c r="AO655" i="4"/>
  <c r="AU655" i="4"/>
  <c r="AQ655" i="4"/>
  <c r="AW655" i="4"/>
  <c r="AP655" i="4"/>
  <c r="AV655" i="4"/>
  <c r="AL655" i="4"/>
  <c r="AR655" i="4"/>
  <c r="AM671" i="4"/>
  <c r="AS671" i="4"/>
  <c r="AN671" i="4"/>
  <c r="AT671" i="4"/>
  <c r="AO687" i="4"/>
  <c r="AU687" i="4"/>
  <c r="AQ687" i="4"/>
  <c r="AW687" i="4"/>
  <c r="AP687" i="4"/>
  <c r="AV687" i="4"/>
  <c r="AL687" i="4"/>
  <c r="AR687" i="4"/>
  <c r="AM703" i="4"/>
  <c r="AS703" i="4"/>
  <c r="AN703" i="4"/>
  <c r="AT703" i="4"/>
  <c r="AO719" i="4"/>
  <c r="AU719" i="4"/>
  <c r="AQ719" i="4"/>
  <c r="AW719" i="4"/>
  <c r="AP719" i="4"/>
  <c r="AV719" i="4"/>
  <c r="AL719" i="4"/>
  <c r="AR719" i="4"/>
  <c r="AM735" i="4"/>
  <c r="AS735" i="4"/>
  <c r="AN735" i="4"/>
  <c r="AT735" i="4"/>
  <c r="AO751" i="4"/>
  <c r="AU751" i="4"/>
  <c r="AQ751" i="4"/>
  <c r="AW751" i="4"/>
  <c r="AP751" i="4"/>
  <c r="AV751" i="4"/>
  <c r="AL751" i="4"/>
  <c r="AR751" i="4"/>
  <c r="AM767" i="4"/>
  <c r="AS767" i="4"/>
  <c r="AN767" i="4"/>
  <c r="AT767" i="4"/>
  <c r="AO783" i="4"/>
  <c r="AU783" i="4"/>
  <c r="AQ783" i="4"/>
  <c r="AW783" i="4"/>
  <c r="AP783" i="4"/>
  <c r="AV783" i="4"/>
  <c r="AL783" i="4"/>
  <c r="AR783" i="4"/>
  <c r="AM799" i="4"/>
  <c r="AS799" i="4"/>
  <c r="AN799" i="4"/>
  <c r="AT799" i="4"/>
  <c r="AO815" i="4"/>
  <c r="AU815" i="4"/>
  <c r="AQ815" i="4"/>
  <c r="AW815" i="4"/>
  <c r="AP815" i="4"/>
  <c r="AV815" i="4"/>
  <c r="AL815" i="4"/>
  <c r="AR815" i="4"/>
  <c r="AM831" i="4"/>
  <c r="AS831" i="4"/>
  <c r="AN831" i="4"/>
  <c r="AT831" i="4"/>
  <c r="AO847" i="4"/>
  <c r="AU847" i="4"/>
  <c r="AQ847" i="4"/>
  <c r="AW847" i="4"/>
  <c r="AP847" i="4"/>
  <c r="AV847" i="4"/>
  <c r="AL847" i="4"/>
  <c r="AR847" i="4"/>
  <c r="AM863" i="4"/>
  <c r="AS863" i="4"/>
  <c r="AN863" i="4"/>
  <c r="AT863" i="4"/>
  <c r="AO879" i="4"/>
  <c r="AU879" i="4"/>
  <c r="AQ879" i="4"/>
  <c r="AW879" i="4"/>
  <c r="AP879" i="4"/>
  <c r="AV879" i="4"/>
  <c r="AL879" i="4"/>
  <c r="AR879" i="4"/>
  <c r="AM895" i="4"/>
  <c r="AS895" i="4"/>
  <c r="AN895" i="4"/>
  <c r="AT895" i="4"/>
  <c r="AO911" i="4"/>
  <c r="AU911" i="4"/>
  <c r="AQ911" i="4"/>
  <c r="AW911" i="4"/>
  <c r="AP911" i="4"/>
  <c r="AV911" i="4"/>
  <c r="AL911" i="4"/>
  <c r="AR911" i="4"/>
  <c r="K10" i="3"/>
  <c r="D11" i="3"/>
  <c r="F195" i="4"/>
  <c r="J195" i="4"/>
  <c r="D349" i="4"/>
  <c r="H349" i="4"/>
  <c r="D195" i="4"/>
  <c r="H195" i="4"/>
  <c r="F364" i="4"/>
  <c r="J364" i="4"/>
  <c r="D275" i="4"/>
  <c r="H275" i="4"/>
  <c r="AL202" i="4"/>
  <c r="AR202" i="4"/>
  <c r="AO310" i="4"/>
  <c r="AU310" i="4"/>
  <c r="AO771" i="4"/>
  <c r="AU771" i="4"/>
  <c r="D644" i="4"/>
  <c r="H644" i="4"/>
  <c r="E626" i="4"/>
  <c r="I626" i="4"/>
  <c r="D812" i="4"/>
  <c r="H812" i="4"/>
  <c r="E740" i="4"/>
  <c r="I740" i="4"/>
  <c r="E580" i="4"/>
  <c r="I580" i="4"/>
  <c r="D650" i="4"/>
  <c r="H650" i="4"/>
  <c r="E578" i="4"/>
  <c r="I578" i="4"/>
  <c r="G607" i="4"/>
  <c r="F986" i="4"/>
  <c r="J986" i="4"/>
  <c r="G360" i="4"/>
  <c r="D314" i="4"/>
  <c r="H314" i="4"/>
  <c r="F939" i="4"/>
  <c r="J939" i="4"/>
  <c r="G795" i="4"/>
  <c r="F868" i="4"/>
  <c r="J868" i="4"/>
  <c r="F860" i="4"/>
  <c r="J860" i="4"/>
  <c r="F848" i="4"/>
  <c r="J848" i="4"/>
  <c r="E840" i="4"/>
  <c r="I840" i="4"/>
  <c r="E836" i="4"/>
  <c r="I836" i="4"/>
  <c r="F828" i="4"/>
  <c r="J828" i="4"/>
  <c r="E808" i="4"/>
  <c r="I808" i="4"/>
  <c r="D804" i="4"/>
  <c r="H804" i="4"/>
  <c r="E780" i="4"/>
  <c r="I780" i="4"/>
  <c r="E776" i="4"/>
  <c r="I776" i="4"/>
  <c r="E772" i="4"/>
  <c r="I772" i="4"/>
  <c r="G760" i="4"/>
  <c r="F756" i="4"/>
  <c r="J756" i="4"/>
  <c r="D740" i="4"/>
  <c r="H740" i="4"/>
  <c r="D728" i="4"/>
  <c r="H728" i="4"/>
  <c r="D724" i="4"/>
  <c r="H724" i="4"/>
  <c r="E704" i="4"/>
  <c r="I704" i="4"/>
  <c r="D688" i="4"/>
  <c r="H688" i="4"/>
  <c r="E676" i="4"/>
  <c r="I676" i="4"/>
  <c r="D664" i="4"/>
  <c r="H664" i="4"/>
  <c r="G644" i="4"/>
  <c r="F640" i="4"/>
  <c r="J640" i="4"/>
  <c r="D572" i="4"/>
  <c r="H572" i="4"/>
  <c r="F674" i="4"/>
  <c r="J674" i="4"/>
  <c r="F650" i="4"/>
  <c r="J650" i="4"/>
  <c r="F626" i="4"/>
  <c r="J626" i="4"/>
  <c r="F578" i="4"/>
  <c r="J578" i="4"/>
  <c r="D819" i="4"/>
  <c r="H819" i="4"/>
  <c r="G627" i="4"/>
  <c r="E195" i="4"/>
  <c r="I195" i="4"/>
  <c r="D121" i="4"/>
  <c r="H121" i="4"/>
  <c r="K122" i="2"/>
  <c r="F159" i="4"/>
  <c r="J159" i="4"/>
  <c r="M160" i="2"/>
  <c r="G587" i="4"/>
  <c r="F372" i="4"/>
  <c r="J372" i="4"/>
  <c r="G244" i="4"/>
  <c r="G986" i="4"/>
  <c r="D408" i="4"/>
  <c r="H408" i="4"/>
  <c r="F287" i="4"/>
  <c r="J287" i="4"/>
  <c r="E60" i="4"/>
  <c r="I60" i="4"/>
  <c r="L61" i="2"/>
  <c r="F349" i="4"/>
  <c r="J349" i="4"/>
  <c r="G364" i="4"/>
  <c r="F314" i="4"/>
  <c r="J314" i="4"/>
  <c r="D795" i="4"/>
  <c r="H795" i="4"/>
  <c r="E939" i="4"/>
  <c r="I939" i="4"/>
  <c r="F795" i="4"/>
  <c r="J795" i="4"/>
  <c r="F456" i="4"/>
  <c r="J456" i="4"/>
  <c r="AL310" i="4"/>
  <c r="AR310" i="4"/>
  <c r="F310" i="4"/>
  <c r="J310" i="4"/>
  <c r="E987" i="4"/>
  <c r="I987" i="4"/>
  <c r="G987" i="4"/>
  <c r="D987" i="4"/>
  <c r="H987" i="4"/>
  <c r="F987" i="4"/>
  <c r="J987" i="4"/>
  <c r="E307" i="4"/>
  <c r="I307" i="4"/>
  <c r="G715" i="4"/>
  <c r="E715" i="4"/>
  <c r="I715" i="4"/>
  <c r="D715" i="4"/>
  <c r="H715" i="4"/>
  <c r="F715" i="4"/>
  <c r="J715" i="4"/>
  <c r="E731" i="4"/>
  <c r="I731" i="4"/>
  <c r="D731" i="4"/>
  <c r="H731" i="4"/>
  <c r="F731" i="4"/>
  <c r="J731" i="4"/>
  <c r="G731" i="4"/>
  <c r="E864" i="4"/>
  <c r="I864" i="4"/>
  <c r="F852" i="4"/>
  <c r="J852" i="4"/>
  <c r="F824" i="4"/>
  <c r="J824" i="4"/>
  <c r="F820" i="4"/>
  <c r="J820" i="4"/>
  <c r="G796" i="4"/>
  <c r="D792" i="4"/>
  <c r="H792" i="4"/>
  <c r="F788" i="4"/>
  <c r="J788" i="4"/>
  <c r="G752" i="4"/>
  <c r="D744" i="4"/>
  <c r="H744" i="4"/>
  <c r="D712" i="4"/>
  <c r="H712" i="4"/>
  <c r="E696" i="4"/>
  <c r="I696" i="4"/>
  <c r="G692" i="4"/>
  <c r="E680" i="4"/>
  <c r="I680" i="4"/>
  <c r="E656" i="4"/>
  <c r="I656" i="4"/>
  <c r="E648" i="4"/>
  <c r="I648" i="4"/>
  <c r="G616" i="4"/>
  <c r="F612" i="4"/>
  <c r="J612" i="4"/>
  <c r="D592" i="4"/>
  <c r="H592" i="4"/>
  <c r="D576" i="4"/>
  <c r="H576" i="4"/>
  <c r="E549" i="4"/>
  <c r="I549" i="4"/>
  <c r="D658" i="4"/>
  <c r="H658" i="4"/>
  <c r="E634" i="4"/>
  <c r="I634" i="4"/>
  <c r="E618" i="4"/>
  <c r="I618" i="4"/>
  <c r="E570" i="4"/>
  <c r="I570" i="4"/>
  <c r="E994" i="4"/>
  <c r="I994" i="4"/>
  <c r="E392" i="4"/>
  <c r="I392" i="4"/>
  <c r="F271" i="4"/>
  <c r="J271" i="4"/>
  <c r="E163" i="4"/>
  <c r="I163" i="4"/>
  <c r="L164" i="2"/>
  <c r="D476" i="4"/>
  <c r="H476" i="4"/>
  <c r="G635" i="4"/>
  <c r="D619" i="4"/>
  <c r="H619" i="4"/>
  <c r="G125" i="4"/>
  <c r="E366" i="4"/>
  <c r="I366" i="4"/>
  <c r="G440" i="4"/>
  <c r="G179" i="4"/>
  <c r="G514" i="4"/>
  <c r="D605" i="4"/>
  <c r="H605" i="4"/>
  <c r="AO403" i="4"/>
  <c r="AU403" i="4"/>
  <c r="AO274" i="4"/>
  <c r="AU274" i="4"/>
  <c r="AN170" i="4"/>
  <c r="AT170" i="4"/>
  <c r="AP96" i="4"/>
  <c r="AV96" i="4"/>
  <c r="AN202" i="4"/>
  <c r="AT202" i="4"/>
  <c r="D589" i="4"/>
  <c r="H589" i="4"/>
  <c r="G860" i="4"/>
  <c r="G844" i="4"/>
  <c r="G828" i="4"/>
  <c r="G812" i="4"/>
  <c r="F672" i="4"/>
  <c r="J672" i="4"/>
  <c r="D851" i="4"/>
  <c r="H851" i="4"/>
  <c r="D723" i="4"/>
  <c r="H723" i="4"/>
  <c r="D563" i="4"/>
  <c r="H563" i="4"/>
  <c r="D227" i="4"/>
  <c r="H227" i="4"/>
  <c r="F447" i="4"/>
  <c r="J447" i="4"/>
  <c r="E860" i="4"/>
  <c r="I860" i="4"/>
  <c r="E844" i="4"/>
  <c r="I844" i="4"/>
  <c r="E828" i="4"/>
  <c r="I828" i="4"/>
  <c r="E812" i="4"/>
  <c r="I812" i="4"/>
  <c r="D780" i="4"/>
  <c r="H780" i="4"/>
  <c r="E760" i="4"/>
  <c r="I760" i="4"/>
  <c r="F740" i="4"/>
  <c r="J740" i="4"/>
  <c r="F724" i="4"/>
  <c r="J724" i="4"/>
  <c r="D676" i="4"/>
  <c r="H676" i="4"/>
  <c r="E644" i="4"/>
  <c r="I644" i="4"/>
  <c r="G604" i="4"/>
  <c r="D596" i="4"/>
  <c r="H596" i="4"/>
  <c r="F576" i="4"/>
  <c r="J576" i="4"/>
  <c r="E564" i="4"/>
  <c r="I564" i="4"/>
  <c r="D549" i="4"/>
  <c r="H549" i="4"/>
  <c r="D674" i="4"/>
  <c r="H674" i="4"/>
  <c r="E650" i="4"/>
  <c r="I650" i="4"/>
  <c r="D626" i="4"/>
  <c r="H626" i="4"/>
  <c r="D578" i="4"/>
  <c r="H578" i="4"/>
  <c r="E819" i="4"/>
  <c r="I819" i="4"/>
  <c r="D659" i="4"/>
  <c r="H659" i="4"/>
  <c r="D627" i="4"/>
  <c r="H627" i="4"/>
  <c r="F303" i="4"/>
  <c r="J303" i="4"/>
  <c r="G315" i="4"/>
  <c r="E275" i="4"/>
  <c r="I275" i="4"/>
  <c r="E244" i="4"/>
  <c r="I244" i="4"/>
  <c r="E986" i="4"/>
  <c r="I986" i="4"/>
  <c r="F970" i="4"/>
  <c r="J970" i="4"/>
  <c r="F504" i="4"/>
  <c r="J504" i="4"/>
  <c r="G408" i="4"/>
  <c r="D287" i="4"/>
  <c r="H287" i="4"/>
  <c r="D211" i="4"/>
  <c r="H211" i="4"/>
  <c r="G60" i="4"/>
  <c r="G349" i="4"/>
  <c r="E364" i="4"/>
  <c r="I364" i="4"/>
  <c r="F360" i="4"/>
  <c r="J360" i="4"/>
  <c r="E514" i="4"/>
  <c r="I514" i="4"/>
  <c r="F380" i="4"/>
  <c r="J380" i="4"/>
  <c r="E380" i="4"/>
  <c r="I380" i="4"/>
  <c r="D137" i="4"/>
  <c r="H137" i="4"/>
  <c r="K138" i="2"/>
  <c r="G285" i="4"/>
  <c r="D58" i="4"/>
  <c r="H58" i="4"/>
  <c r="K59" i="2"/>
  <c r="D944" i="4"/>
  <c r="H944" i="4"/>
  <c r="E125" i="4"/>
  <c r="I125" i="4"/>
  <c r="L126" i="2"/>
  <c r="F366" i="4"/>
  <c r="J366" i="4"/>
  <c r="F440" i="4"/>
  <c r="J440" i="4"/>
  <c r="D351" i="4"/>
  <c r="H351" i="4"/>
  <c r="F179" i="4"/>
  <c r="J179" i="4"/>
  <c r="M180" i="2"/>
  <c r="G133" i="4"/>
  <c r="E747" i="4"/>
  <c r="I747" i="4"/>
  <c r="D747" i="4"/>
  <c r="H747" i="4"/>
  <c r="F747" i="4"/>
  <c r="J747" i="4"/>
  <c r="G747" i="4"/>
  <c r="AN403" i="4"/>
  <c r="AT403" i="4"/>
  <c r="F589" i="4"/>
  <c r="J589" i="4"/>
  <c r="G589" i="4"/>
  <c r="AN511" i="4"/>
  <c r="AT511" i="4"/>
  <c r="G720" i="4"/>
  <c r="G608" i="4"/>
  <c r="F560" i="4"/>
  <c r="J560" i="4"/>
  <c r="G819" i="4"/>
  <c r="E723" i="4"/>
  <c r="I723" i="4"/>
  <c r="E659" i="4"/>
  <c r="I659" i="4"/>
  <c r="G995" i="4"/>
  <c r="D978" i="4"/>
  <c r="H978" i="4"/>
  <c r="G303" i="4"/>
  <c r="F315" i="4"/>
  <c r="J315" i="4"/>
  <c r="G556" i="4"/>
  <c r="F275" i="4"/>
  <c r="J275" i="4"/>
  <c r="E970" i="4"/>
  <c r="I970" i="4"/>
  <c r="E504" i="4"/>
  <c r="I504" i="4"/>
  <c r="F472" i="4"/>
  <c r="J472" i="4"/>
  <c r="E408" i="4"/>
  <c r="I408" i="4"/>
  <c r="D319" i="4"/>
  <c r="H319" i="4"/>
  <c r="E211" i="4"/>
  <c r="I211" i="4"/>
  <c r="D60" i="4"/>
  <c r="H60" i="4"/>
  <c r="K61" i="2"/>
  <c r="E251" i="4"/>
  <c r="I251" i="4"/>
  <c r="E360" i="4"/>
  <c r="I360" i="4"/>
  <c r="F514" i="4"/>
  <c r="J514" i="4"/>
  <c r="AL240" i="4"/>
  <c r="AR240" i="4"/>
  <c r="D240" i="4"/>
  <c r="H240" i="4"/>
  <c r="E605" i="4"/>
  <c r="I605" i="4"/>
  <c r="F796" i="4"/>
  <c r="J796" i="4"/>
  <c r="D764" i="4"/>
  <c r="H764" i="4"/>
  <c r="D752" i="4"/>
  <c r="H752" i="4"/>
  <c r="D720" i="4"/>
  <c r="H720" i="4"/>
  <c r="F708" i="4"/>
  <c r="J708" i="4"/>
  <c r="D692" i="4"/>
  <c r="H692" i="4"/>
  <c r="F660" i="4"/>
  <c r="J660" i="4"/>
  <c r="F656" i="4"/>
  <c r="J656" i="4"/>
  <c r="D616" i="4"/>
  <c r="H616" i="4"/>
  <c r="E608" i="4"/>
  <c r="I608" i="4"/>
  <c r="D604" i="4"/>
  <c r="H604" i="4"/>
  <c r="F580" i="4"/>
  <c r="J580" i="4"/>
  <c r="F572" i="4"/>
  <c r="J572" i="4"/>
  <c r="F564" i="4"/>
  <c r="J564" i="4"/>
  <c r="D560" i="4"/>
  <c r="H560" i="4"/>
  <c r="E883" i="4"/>
  <c r="I883" i="4"/>
  <c r="E851" i="4"/>
  <c r="I851" i="4"/>
  <c r="E607" i="4"/>
  <c r="I607" i="4"/>
  <c r="E995" i="4"/>
  <c r="I995" i="4"/>
  <c r="E563" i="4"/>
  <c r="I563" i="4"/>
  <c r="F978" i="4"/>
  <c r="J978" i="4"/>
  <c r="D456" i="4"/>
  <c r="H456" i="4"/>
  <c r="D271" i="4"/>
  <c r="H271" i="4"/>
  <c r="F227" i="4"/>
  <c r="J227" i="4"/>
  <c r="E285" i="4"/>
  <c r="I285" i="4"/>
  <c r="D388" i="4"/>
  <c r="H388" i="4"/>
  <c r="D307" i="4"/>
  <c r="H307" i="4"/>
  <c r="E556" i="4"/>
  <c r="I556" i="4"/>
  <c r="G944" i="4"/>
  <c r="E472" i="4"/>
  <c r="I472" i="4"/>
  <c r="E351" i="4"/>
  <c r="I351" i="4"/>
  <c r="E319" i="4"/>
  <c r="I319" i="4"/>
  <c r="D179" i="4"/>
  <c r="H179" i="4"/>
  <c r="K180" i="2"/>
  <c r="E137" i="4"/>
  <c r="I137" i="4"/>
  <c r="L138" i="2"/>
  <c r="D251" i="4"/>
  <c r="H251" i="4"/>
  <c r="AQ278" i="4"/>
  <c r="AW278" i="4"/>
  <c r="AM240" i="4"/>
  <c r="AS240" i="4"/>
  <c r="AP310" i="4"/>
  <c r="AV310" i="4"/>
  <c r="E415" i="4"/>
  <c r="I415" i="4"/>
  <c r="E447" i="4"/>
  <c r="I447" i="4"/>
  <c r="G447" i="4"/>
  <c r="G415" i="4"/>
  <c r="G605" i="4"/>
  <c r="E623" i="4"/>
  <c r="I623" i="4"/>
  <c r="F623" i="4"/>
  <c r="J623" i="4"/>
  <c r="D623" i="4"/>
  <c r="H623" i="4"/>
  <c r="F621" i="4"/>
  <c r="J621" i="4"/>
  <c r="E621" i="4"/>
  <c r="I621" i="4"/>
  <c r="D621" i="4"/>
  <c r="H621" i="4"/>
  <c r="G621" i="4"/>
  <c r="E796" i="4"/>
  <c r="I796" i="4"/>
  <c r="E764" i="4"/>
  <c r="I764" i="4"/>
  <c r="E752" i="4"/>
  <c r="I752" i="4"/>
  <c r="E720" i="4"/>
  <c r="I720" i="4"/>
  <c r="E708" i="4"/>
  <c r="I708" i="4"/>
  <c r="E692" i="4"/>
  <c r="I692" i="4"/>
  <c r="E660" i="4"/>
  <c r="I660" i="4"/>
  <c r="D656" i="4"/>
  <c r="H656" i="4"/>
  <c r="E616" i="4"/>
  <c r="I616" i="4"/>
  <c r="D608" i="4"/>
  <c r="H608" i="4"/>
  <c r="E604" i="4"/>
  <c r="I604" i="4"/>
  <c r="D580" i="4"/>
  <c r="H580" i="4"/>
  <c r="E572" i="4"/>
  <c r="I572" i="4"/>
  <c r="D564" i="4"/>
  <c r="H564" i="4"/>
  <c r="E560" i="4"/>
  <c r="I560" i="4"/>
  <c r="G883" i="4"/>
  <c r="G851" i="4"/>
  <c r="G723" i="4"/>
  <c r="G659" i="4"/>
  <c r="D607" i="4"/>
  <c r="H607" i="4"/>
  <c r="F995" i="4"/>
  <c r="J995" i="4"/>
  <c r="G563" i="4"/>
  <c r="E978" i="4"/>
  <c r="I978" i="4"/>
  <c r="G456" i="4"/>
  <c r="G227" i="4"/>
  <c r="D285" i="4"/>
  <c r="H285" i="4"/>
  <c r="F388" i="4"/>
  <c r="J388" i="4"/>
  <c r="F307" i="4"/>
  <c r="J307" i="4"/>
  <c r="F556" i="4"/>
  <c r="J556" i="4"/>
  <c r="E944" i="4"/>
  <c r="I944" i="4"/>
  <c r="G472" i="4"/>
  <c r="G351" i="4"/>
  <c r="G319" i="4"/>
  <c r="G137" i="4"/>
  <c r="F251" i="4"/>
  <c r="J251" i="4"/>
  <c r="AL278" i="4"/>
  <c r="AR278" i="4"/>
  <c r="F278" i="4"/>
  <c r="J278" i="4"/>
  <c r="AP306" i="4"/>
  <c r="AV306" i="4"/>
  <c r="D415" i="4"/>
  <c r="H415" i="4"/>
  <c r="E591" i="4"/>
  <c r="I591" i="4"/>
  <c r="G591" i="4"/>
  <c r="F591" i="4"/>
  <c r="J591" i="4"/>
  <c r="D591" i="4"/>
  <c r="H591" i="4"/>
  <c r="AM154" i="4"/>
  <c r="AS154" i="4"/>
  <c r="AN419" i="4"/>
  <c r="AT419" i="4"/>
  <c r="AO495" i="4"/>
  <c r="AU495" i="4"/>
  <c r="E736" i="4"/>
  <c r="I736" i="4"/>
  <c r="D632" i="4"/>
  <c r="H632" i="4"/>
  <c r="F624" i="4"/>
  <c r="J624" i="4"/>
  <c r="F596" i="4"/>
  <c r="J596" i="4"/>
  <c r="F588" i="4"/>
  <c r="J588" i="4"/>
  <c r="E576" i="4"/>
  <c r="I576" i="4"/>
  <c r="F549" i="4"/>
  <c r="J549" i="4"/>
  <c r="D303" i="4"/>
  <c r="H303" i="4"/>
  <c r="E315" i="4"/>
  <c r="I315" i="4"/>
  <c r="D504" i="4"/>
  <c r="H504" i="4"/>
  <c r="G255" i="4"/>
  <c r="AO170" i="4"/>
  <c r="AU170" i="4"/>
  <c r="AL511" i="4"/>
  <c r="AR511" i="4"/>
  <c r="G511" i="4"/>
  <c r="AN463" i="4"/>
  <c r="AT463" i="4"/>
  <c r="D649" i="4"/>
  <c r="H649" i="4"/>
  <c r="F649" i="4"/>
  <c r="J649" i="4"/>
  <c r="E649" i="4"/>
  <c r="I649" i="4"/>
  <c r="G649" i="4"/>
  <c r="G736" i="4"/>
  <c r="G672" i="4"/>
  <c r="G632" i="4"/>
  <c r="G628" i="4"/>
  <c r="G624" i="4"/>
  <c r="G592" i="4"/>
  <c r="G588" i="4"/>
  <c r="F58" i="4"/>
  <c r="J58" i="4"/>
  <c r="M59" i="2"/>
  <c r="F133" i="4"/>
  <c r="J133" i="4"/>
  <c r="M134" i="2"/>
  <c r="AQ306" i="4"/>
  <c r="AW306" i="4"/>
  <c r="AQ274" i="4"/>
  <c r="AW274" i="4"/>
  <c r="D423" i="4"/>
  <c r="H423" i="4"/>
  <c r="AQ96" i="4"/>
  <c r="AW96" i="4"/>
  <c r="AM310" i="4"/>
  <c r="AS310" i="4"/>
  <c r="AQ154" i="4"/>
  <c r="AW154" i="4"/>
  <c r="G58" i="4"/>
  <c r="E452" i="4"/>
  <c r="I452" i="4"/>
  <c r="F255" i="4"/>
  <c r="J255" i="4"/>
  <c r="E133" i="4"/>
  <c r="I133" i="4"/>
  <c r="L134" i="2"/>
  <c r="AQ479" i="4"/>
  <c r="AW479" i="4"/>
  <c r="AO96" i="4"/>
  <c r="AU96" i="4"/>
  <c r="AO511" i="4"/>
  <c r="AU511" i="4"/>
  <c r="AO202" i="4"/>
  <c r="AU202" i="4"/>
  <c r="AL495" i="4"/>
  <c r="AR495" i="4"/>
  <c r="G495" i="4"/>
  <c r="D736" i="4"/>
  <c r="H736" i="4"/>
  <c r="E672" i="4"/>
  <c r="I672" i="4"/>
  <c r="E632" i="4"/>
  <c r="I632" i="4"/>
  <c r="E628" i="4"/>
  <c r="I628" i="4"/>
  <c r="E624" i="4"/>
  <c r="I624" i="4"/>
  <c r="E592" i="4"/>
  <c r="I592" i="4"/>
  <c r="E588" i="4"/>
  <c r="I588" i="4"/>
  <c r="E755" i="4"/>
  <c r="I755" i="4"/>
  <c r="G452" i="4"/>
  <c r="D255" i="4"/>
  <c r="H255" i="4"/>
  <c r="G455" i="4"/>
  <c r="G579" i="4"/>
  <c r="D452" i="4"/>
  <c r="H452" i="4"/>
  <c r="AM170" i="4"/>
  <c r="AS170" i="4"/>
  <c r="AQ310" i="4"/>
  <c r="AW310" i="4"/>
  <c r="AN310" i="4"/>
  <c r="AT310" i="4"/>
  <c r="AP511" i="4"/>
  <c r="AV511" i="4"/>
  <c r="AN306" i="4"/>
  <c r="AT306" i="4"/>
  <c r="AQ495" i="4"/>
  <c r="AW495" i="4"/>
  <c r="AP240" i="4"/>
  <c r="AV240" i="4"/>
  <c r="F455" i="4"/>
  <c r="J455" i="4"/>
  <c r="G439" i="4"/>
  <c r="D579" i="4"/>
  <c r="H579" i="4"/>
  <c r="AL403" i="4"/>
  <c r="AR403" i="4"/>
  <c r="E403" i="4"/>
  <c r="I403" i="4"/>
  <c r="D927" i="4"/>
  <c r="H927" i="4"/>
  <c r="E927" i="4"/>
  <c r="I927" i="4"/>
  <c r="G927" i="4"/>
  <c r="D755" i="4"/>
  <c r="H755" i="4"/>
  <c r="AM511" i="4"/>
  <c r="AS511" i="4"/>
  <c r="D493" i="4"/>
  <c r="H493" i="4"/>
  <c r="E493" i="4"/>
  <c r="I493" i="4"/>
  <c r="F493" i="4"/>
  <c r="J493" i="4"/>
  <c r="G493" i="4"/>
  <c r="G388" i="4"/>
  <c r="D407" i="4"/>
  <c r="H407" i="4"/>
  <c r="AQ403" i="4"/>
  <c r="AW403" i="4"/>
  <c r="F439" i="4"/>
  <c r="J439" i="4"/>
  <c r="E423" i="4"/>
  <c r="I423" i="4"/>
  <c r="AQ202" i="4"/>
  <c r="AW202" i="4"/>
  <c r="AQ170" i="4"/>
  <c r="AW170" i="4"/>
  <c r="AQ182" i="4"/>
  <c r="AW182" i="4"/>
  <c r="AL479" i="4"/>
  <c r="AR479" i="4"/>
  <c r="G479" i="4"/>
  <c r="AO278" i="4"/>
  <c r="AU278" i="4"/>
  <c r="AL274" i="4"/>
  <c r="AR274" i="4"/>
  <c r="F274" i="4"/>
  <c r="J274" i="4"/>
  <c r="AM479" i="4"/>
  <c r="AS479" i="4"/>
  <c r="G407" i="4"/>
  <c r="E407" i="4"/>
  <c r="I407" i="4"/>
  <c r="D691" i="4"/>
  <c r="H691" i="4"/>
  <c r="AL154" i="4"/>
  <c r="AR154" i="4"/>
  <c r="G154" i="4"/>
  <c r="E691" i="4"/>
  <c r="I691" i="4"/>
  <c r="AP182" i="4"/>
  <c r="AV182" i="4"/>
  <c r="AP419" i="4"/>
  <c r="AV419" i="4"/>
  <c r="AO306" i="4"/>
  <c r="AU306" i="4"/>
  <c r="AM495" i="4"/>
  <c r="AS495" i="4"/>
  <c r="AQ463" i="4"/>
  <c r="AW463" i="4"/>
  <c r="AN182" i="4"/>
  <c r="AT182" i="4"/>
  <c r="AP274" i="4"/>
  <c r="AV274" i="4"/>
  <c r="AN479" i="4"/>
  <c r="AT479" i="4"/>
  <c r="AM96" i="4"/>
  <c r="AS96" i="4"/>
  <c r="AP154" i="4"/>
  <c r="AV154" i="4"/>
  <c r="AN495" i="4"/>
  <c r="AT495" i="4"/>
  <c r="AL463" i="4"/>
  <c r="AR463" i="4"/>
  <c r="F463" i="4"/>
  <c r="J463" i="4"/>
  <c r="AN278" i="4"/>
  <c r="AT278" i="4"/>
  <c r="E439" i="4"/>
  <c r="I439" i="4"/>
  <c r="F423" i="4"/>
  <c r="J423" i="4"/>
  <c r="F579" i="4"/>
  <c r="J579" i="4"/>
  <c r="AO479" i="4"/>
  <c r="AU479" i="4"/>
  <c r="G755" i="4"/>
  <c r="G691" i="4"/>
  <c r="AN274" i="4"/>
  <c r="AT274" i="4"/>
  <c r="D941" i="4"/>
  <c r="H941" i="4"/>
  <c r="AO419" i="4"/>
  <c r="AU419" i="4"/>
  <c r="AO182" i="4"/>
  <c r="AU182" i="4"/>
  <c r="D455" i="4"/>
  <c r="H455" i="4"/>
  <c r="AL170" i="4"/>
  <c r="AR170" i="4"/>
  <c r="F170" i="4"/>
  <c r="J170" i="4"/>
  <c r="M171" i="2"/>
  <c r="G941" i="4"/>
  <c r="E941" i="4"/>
  <c r="I941" i="4"/>
  <c r="AO463" i="4"/>
  <c r="AU463" i="4"/>
  <c r="I10" i="3"/>
  <c r="J10" i="3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AP403" i="4"/>
  <c r="AV403" i="4"/>
  <c r="AQ419" i="4"/>
  <c r="AW419" i="4"/>
  <c r="F10" i="3"/>
  <c r="AN154" i="4"/>
  <c r="AT154" i="4"/>
  <c r="AL306" i="4"/>
  <c r="AR306" i="4"/>
  <c r="G306" i="4"/>
  <c r="AM463" i="4"/>
  <c r="AS463" i="4"/>
  <c r="AM278" i="4"/>
  <c r="AS278" i="4"/>
  <c r="AQ240" i="4"/>
  <c r="AW240" i="4"/>
  <c r="AL419" i="4"/>
  <c r="AR419" i="4"/>
  <c r="F419" i="4"/>
  <c r="J419" i="4"/>
  <c r="AP202" i="4"/>
  <c r="AV202" i="4"/>
  <c r="F687" i="4"/>
  <c r="J687" i="4"/>
  <c r="E687" i="4"/>
  <c r="I687" i="4"/>
  <c r="D687" i="4"/>
  <c r="H687" i="4"/>
  <c r="G687" i="4"/>
  <c r="F655" i="4"/>
  <c r="J655" i="4"/>
  <c r="E655" i="4"/>
  <c r="I655" i="4"/>
  <c r="D655" i="4"/>
  <c r="H655" i="4"/>
  <c r="G655" i="4"/>
  <c r="F599" i="4"/>
  <c r="J599" i="4"/>
  <c r="E599" i="4"/>
  <c r="I599" i="4"/>
  <c r="D599" i="4"/>
  <c r="H599" i="4"/>
  <c r="G599" i="4"/>
  <c r="D999" i="4"/>
  <c r="H999" i="4"/>
  <c r="K1000" i="2"/>
  <c r="E999" i="4"/>
  <c r="I999" i="4"/>
  <c r="L1000" i="2"/>
  <c r="G999" i="4"/>
  <c r="F999" i="4"/>
  <c r="J999" i="4"/>
  <c r="M1000" i="2"/>
  <c r="F511" i="4"/>
  <c r="J511" i="4"/>
  <c r="G310" i="4"/>
  <c r="G84" i="4"/>
  <c r="D84" i="4"/>
  <c r="H84" i="4"/>
  <c r="K85" i="2"/>
  <c r="F84" i="4"/>
  <c r="J84" i="4"/>
  <c r="M85" i="2"/>
  <c r="E84" i="4"/>
  <c r="I84" i="4"/>
  <c r="L85" i="2"/>
  <c r="F871" i="4"/>
  <c r="J871" i="4"/>
  <c r="E871" i="4"/>
  <c r="I871" i="4"/>
  <c r="D871" i="4"/>
  <c r="H871" i="4"/>
  <c r="G871" i="4"/>
  <c r="F839" i="4"/>
  <c r="J839" i="4"/>
  <c r="E839" i="4"/>
  <c r="I839" i="4"/>
  <c r="D839" i="4"/>
  <c r="H839" i="4"/>
  <c r="G839" i="4"/>
  <c r="G290" i="4"/>
  <c r="F290" i="4"/>
  <c r="J290" i="4"/>
  <c r="D290" i="4"/>
  <c r="H290" i="4"/>
  <c r="E290" i="4"/>
  <c r="I290" i="4"/>
  <c r="G186" i="4"/>
  <c r="F186" i="4"/>
  <c r="J186" i="4"/>
  <c r="D186" i="4"/>
  <c r="H186" i="4"/>
  <c r="E186" i="4"/>
  <c r="I186" i="4"/>
  <c r="F487" i="4"/>
  <c r="J487" i="4"/>
  <c r="G487" i="4"/>
  <c r="E487" i="4"/>
  <c r="I487" i="4"/>
  <c r="D487" i="4"/>
  <c r="H487" i="4"/>
  <c r="G294" i="4"/>
  <c r="F294" i="4"/>
  <c r="J294" i="4"/>
  <c r="D294" i="4"/>
  <c r="H294" i="4"/>
  <c r="E294" i="4"/>
  <c r="I294" i="4"/>
  <c r="G182" i="4"/>
  <c r="F182" i="4"/>
  <c r="J182" i="4"/>
  <c r="M183" i="2"/>
  <c r="E182" i="4"/>
  <c r="I182" i="4"/>
  <c r="L183" i="2"/>
  <c r="D182" i="4"/>
  <c r="H182" i="4"/>
  <c r="K183" i="2"/>
  <c r="F411" i="4"/>
  <c r="J411" i="4"/>
  <c r="E411" i="4"/>
  <c r="I411" i="4"/>
  <c r="G411" i="4"/>
  <c r="D411" i="4"/>
  <c r="H411" i="4"/>
  <c r="G92" i="4"/>
  <c r="D92" i="4"/>
  <c r="H92" i="4"/>
  <c r="K93" i="2"/>
  <c r="F92" i="4"/>
  <c r="J92" i="4"/>
  <c r="M93" i="2"/>
  <c r="E92" i="4"/>
  <c r="I92" i="4"/>
  <c r="L93" i="2"/>
  <c r="F775" i="4"/>
  <c r="J775" i="4"/>
  <c r="E775" i="4"/>
  <c r="I775" i="4"/>
  <c r="D775" i="4"/>
  <c r="H775" i="4"/>
  <c r="G775" i="4"/>
  <c r="F863" i="4"/>
  <c r="J863" i="4"/>
  <c r="E863" i="4"/>
  <c r="I863" i="4"/>
  <c r="D863" i="4"/>
  <c r="H863" i="4"/>
  <c r="G863" i="4"/>
  <c r="F799" i="4"/>
  <c r="J799" i="4"/>
  <c r="E799" i="4"/>
  <c r="I799" i="4"/>
  <c r="D799" i="4"/>
  <c r="H799" i="4"/>
  <c r="G799" i="4"/>
  <c r="F735" i="4"/>
  <c r="J735" i="4"/>
  <c r="E735" i="4"/>
  <c r="I735" i="4"/>
  <c r="D735" i="4"/>
  <c r="H735" i="4"/>
  <c r="G735" i="4"/>
  <c r="F671" i="4"/>
  <c r="J671" i="4"/>
  <c r="E671" i="4"/>
  <c r="I671" i="4"/>
  <c r="D671" i="4"/>
  <c r="H671" i="4"/>
  <c r="G671" i="4"/>
  <c r="F567" i="4"/>
  <c r="J567" i="4"/>
  <c r="E567" i="4"/>
  <c r="I567" i="4"/>
  <c r="D567" i="4"/>
  <c r="H567" i="4"/>
  <c r="G567" i="4"/>
  <c r="F679" i="4"/>
  <c r="J679" i="4"/>
  <c r="E679" i="4"/>
  <c r="I679" i="4"/>
  <c r="D679" i="4"/>
  <c r="H679" i="4"/>
  <c r="G679" i="4"/>
  <c r="F583" i="4"/>
  <c r="J583" i="4"/>
  <c r="E583" i="4"/>
  <c r="I583" i="4"/>
  <c r="D583" i="4"/>
  <c r="H583" i="4"/>
  <c r="G583" i="4"/>
  <c r="F911" i="4"/>
  <c r="J911" i="4"/>
  <c r="E911" i="4"/>
  <c r="I911" i="4"/>
  <c r="D911" i="4"/>
  <c r="H911" i="4"/>
  <c r="G911" i="4"/>
  <c r="F879" i="4"/>
  <c r="J879" i="4"/>
  <c r="E879" i="4"/>
  <c r="I879" i="4"/>
  <c r="D879" i="4"/>
  <c r="H879" i="4"/>
  <c r="G879" i="4"/>
  <c r="F847" i="4"/>
  <c r="J847" i="4"/>
  <c r="E847" i="4"/>
  <c r="I847" i="4"/>
  <c r="D847" i="4"/>
  <c r="H847" i="4"/>
  <c r="G847" i="4"/>
  <c r="F815" i="4"/>
  <c r="J815" i="4"/>
  <c r="E815" i="4"/>
  <c r="I815" i="4"/>
  <c r="D815" i="4"/>
  <c r="H815" i="4"/>
  <c r="G815" i="4"/>
  <c r="F783" i="4"/>
  <c r="J783" i="4"/>
  <c r="E783" i="4"/>
  <c r="I783" i="4"/>
  <c r="D783" i="4"/>
  <c r="H783" i="4"/>
  <c r="G783" i="4"/>
  <c r="F751" i="4"/>
  <c r="J751" i="4"/>
  <c r="E751" i="4"/>
  <c r="I751" i="4"/>
  <c r="D751" i="4"/>
  <c r="H751" i="4"/>
  <c r="G751" i="4"/>
  <c r="F719" i="4"/>
  <c r="J719" i="4"/>
  <c r="E719" i="4"/>
  <c r="I719" i="4"/>
  <c r="D719" i="4"/>
  <c r="H719" i="4"/>
  <c r="G719" i="4"/>
  <c r="F571" i="4"/>
  <c r="J571" i="4"/>
  <c r="E571" i="4"/>
  <c r="I571" i="4"/>
  <c r="G571" i="4"/>
  <c r="D571" i="4"/>
  <c r="H571" i="4"/>
  <c r="D983" i="4"/>
  <c r="H983" i="4"/>
  <c r="E983" i="4"/>
  <c r="I983" i="4"/>
  <c r="G983" i="4"/>
  <c r="F983" i="4"/>
  <c r="J983" i="4"/>
  <c r="D991" i="4"/>
  <c r="H991" i="4"/>
  <c r="E991" i="4"/>
  <c r="I991" i="4"/>
  <c r="G991" i="4"/>
  <c r="F991" i="4"/>
  <c r="J991" i="4"/>
  <c r="G322" i="4"/>
  <c r="F322" i="4"/>
  <c r="J322" i="4"/>
  <c r="D322" i="4"/>
  <c r="H322" i="4"/>
  <c r="E322" i="4"/>
  <c r="I322" i="4"/>
  <c r="G258" i="4"/>
  <c r="F258" i="4"/>
  <c r="J258" i="4"/>
  <c r="D258" i="4"/>
  <c r="H258" i="4"/>
  <c r="E258" i="4"/>
  <c r="I258" i="4"/>
  <c r="F471" i="4"/>
  <c r="J471" i="4"/>
  <c r="G471" i="4"/>
  <c r="E471" i="4"/>
  <c r="I471" i="4"/>
  <c r="D471" i="4"/>
  <c r="H471" i="4"/>
  <c r="G262" i="4"/>
  <c r="F262" i="4"/>
  <c r="J262" i="4"/>
  <c r="D262" i="4"/>
  <c r="H262" i="4"/>
  <c r="E262" i="4"/>
  <c r="I262" i="4"/>
  <c r="F919" i="4"/>
  <c r="J919" i="4"/>
  <c r="E919" i="4"/>
  <c r="I919" i="4"/>
  <c r="D919" i="4"/>
  <c r="H919" i="4"/>
  <c r="G919" i="4"/>
  <c r="F887" i="4"/>
  <c r="J887" i="4"/>
  <c r="E887" i="4"/>
  <c r="I887" i="4"/>
  <c r="D887" i="4"/>
  <c r="H887" i="4"/>
  <c r="G887" i="4"/>
  <c r="F855" i="4"/>
  <c r="J855" i="4"/>
  <c r="E855" i="4"/>
  <c r="I855" i="4"/>
  <c r="D855" i="4"/>
  <c r="H855" i="4"/>
  <c r="G855" i="4"/>
  <c r="F823" i="4"/>
  <c r="J823" i="4"/>
  <c r="E823" i="4"/>
  <c r="I823" i="4"/>
  <c r="D823" i="4"/>
  <c r="H823" i="4"/>
  <c r="G823" i="4"/>
  <c r="F791" i="4"/>
  <c r="J791" i="4"/>
  <c r="E791" i="4"/>
  <c r="I791" i="4"/>
  <c r="D791" i="4"/>
  <c r="H791" i="4"/>
  <c r="G791" i="4"/>
  <c r="F759" i="4"/>
  <c r="J759" i="4"/>
  <c r="E759" i="4"/>
  <c r="I759" i="4"/>
  <c r="D759" i="4"/>
  <c r="H759" i="4"/>
  <c r="G759" i="4"/>
  <c r="F727" i="4"/>
  <c r="J727" i="4"/>
  <c r="E727" i="4"/>
  <c r="I727" i="4"/>
  <c r="D727" i="4"/>
  <c r="H727" i="4"/>
  <c r="G727" i="4"/>
  <c r="F695" i="4"/>
  <c r="J695" i="4"/>
  <c r="E695" i="4"/>
  <c r="I695" i="4"/>
  <c r="D695" i="4"/>
  <c r="H695" i="4"/>
  <c r="G695" i="4"/>
  <c r="F663" i="4"/>
  <c r="J663" i="4"/>
  <c r="E663" i="4"/>
  <c r="I663" i="4"/>
  <c r="D663" i="4"/>
  <c r="H663" i="4"/>
  <c r="G663" i="4"/>
  <c r="F615" i="4"/>
  <c r="J615" i="4"/>
  <c r="E615" i="4"/>
  <c r="I615" i="4"/>
  <c r="D615" i="4"/>
  <c r="H615" i="4"/>
  <c r="G615" i="4"/>
  <c r="D975" i="4"/>
  <c r="H975" i="4"/>
  <c r="E975" i="4"/>
  <c r="I975" i="4"/>
  <c r="G975" i="4"/>
  <c r="F975" i="4"/>
  <c r="J975" i="4"/>
  <c r="G198" i="4"/>
  <c r="F198" i="4"/>
  <c r="J198" i="4"/>
  <c r="E198" i="4"/>
  <c r="I198" i="4"/>
  <c r="D198" i="4"/>
  <c r="H198" i="4"/>
  <c r="G166" i="4"/>
  <c r="F166" i="4"/>
  <c r="J166" i="4"/>
  <c r="M167" i="2"/>
  <c r="E166" i="4"/>
  <c r="I166" i="4"/>
  <c r="L167" i="2"/>
  <c r="D166" i="4"/>
  <c r="H166" i="4"/>
  <c r="K167" i="2"/>
  <c r="G96" i="4"/>
  <c r="D96" i="4"/>
  <c r="H96" i="4"/>
  <c r="K97" i="2"/>
  <c r="F96" i="4"/>
  <c r="J96" i="4"/>
  <c r="M97" i="2"/>
  <c r="E96" i="4"/>
  <c r="I96" i="4"/>
  <c r="L97" i="2"/>
  <c r="F903" i="4"/>
  <c r="J903" i="4"/>
  <c r="E903" i="4"/>
  <c r="I903" i="4"/>
  <c r="D903" i="4"/>
  <c r="H903" i="4"/>
  <c r="G903" i="4"/>
  <c r="G202" i="4"/>
  <c r="F202" i="4"/>
  <c r="J202" i="4"/>
  <c r="D202" i="4"/>
  <c r="H202" i="4"/>
  <c r="E202" i="4"/>
  <c r="I202" i="4"/>
  <c r="F807" i="4"/>
  <c r="J807" i="4"/>
  <c r="E807" i="4"/>
  <c r="I807" i="4"/>
  <c r="D807" i="4"/>
  <c r="H807" i="4"/>
  <c r="G807" i="4"/>
  <c r="F743" i="4"/>
  <c r="J743" i="4"/>
  <c r="E743" i="4"/>
  <c r="I743" i="4"/>
  <c r="D743" i="4"/>
  <c r="H743" i="4"/>
  <c r="G743" i="4"/>
  <c r="F895" i="4"/>
  <c r="J895" i="4"/>
  <c r="E895" i="4"/>
  <c r="I895" i="4"/>
  <c r="D895" i="4"/>
  <c r="H895" i="4"/>
  <c r="G895" i="4"/>
  <c r="F831" i="4"/>
  <c r="J831" i="4"/>
  <c r="E831" i="4"/>
  <c r="I831" i="4"/>
  <c r="D831" i="4"/>
  <c r="H831" i="4"/>
  <c r="G831" i="4"/>
  <c r="F767" i="4"/>
  <c r="J767" i="4"/>
  <c r="E767" i="4"/>
  <c r="I767" i="4"/>
  <c r="D767" i="4"/>
  <c r="H767" i="4"/>
  <c r="G767" i="4"/>
  <c r="F703" i="4"/>
  <c r="J703" i="4"/>
  <c r="E703" i="4"/>
  <c r="I703" i="4"/>
  <c r="D703" i="4"/>
  <c r="H703" i="4"/>
  <c r="G703" i="4"/>
  <c r="F631" i="4"/>
  <c r="J631" i="4"/>
  <c r="E631" i="4"/>
  <c r="I631" i="4"/>
  <c r="D631" i="4"/>
  <c r="H631" i="4"/>
  <c r="G631" i="4"/>
  <c r="F711" i="4"/>
  <c r="J711" i="4"/>
  <c r="E711" i="4"/>
  <c r="I711" i="4"/>
  <c r="D711" i="4"/>
  <c r="H711" i="4"/>
  <c r="G711" i="4"/>
  <c r="F643" i="4"/>
  <c r="J643" i="4"/>
  <c r="E643" i="4"/>
  <c r="I643" i="4"/>
  <c r="G643" i="4"/>
  <c r="D643" i="4"/>
  <c r="H643" i="4"/>
  <c r="K11" i="3"/>
  <c r="D12" i="3"/>
  <c r="G240" i="4"/>
  <c r="D310" i="4"/>
  <c r="H310" i="4"/>
  <c r="E310" i="4"/>
  <c r="I310" i="4"/>
  <c r="F403" i="4"/>
  <c r="J403" i="4"/>
  <c r="G278" i="4"/>
  <c r="E495" i="4"/>
  <c r="I495" i="4"/>
  <c r="F240" i="4"/>
  <c r="J240" i="4"/>
  <c r="G463" i="4"/>
  <c r="E240" i="4"/>
  <c r="I240" i="4"/>
  <c r="D278" i="4"/>
  <c r="H278" i="4"/>
  <c r="E278" i="4"/>
  <c r="I278" i="4"/>
  <c r="E479" i="4"/>
  <c r="I479" i="4"/>
  <c r="G274" i="4"/>
  <c r="G170" i="4"/>
  <c r="E511" i="4"/>
  <c r="I511" i="4"/>
  <c r="D511" i="4"/>
  <c r="H511" i="4"/>
  <c r="F495" i="4"/>
  <c r="J495" i="4"/>
  <c r="F479" i="4"/>
  <c r="J479" i="4"/>
  <c r="D274" i="4"/>
  <c r="H274" i="4"/>
  <c r="G403" i="4"/>
  <c r="D495" i="4"/>
  <c r="H495" i="4"/>
  <c r="D479" i="4"/>
  <c r="H479" i="4"/>
  <c r="D463" i="4"/>
  <c r="H463" i="4"/>
  <c r="E274" i="4"/>
  <c r="I274" i="4"/>
  <c r="D403" i="4"/>
  <c r="H403" i="4"/>
  <c r="F154" i="4"/>
  <c r="J154" i="4"/>
  <c r="M155" i="2"/>
  <c r="D419" i="4"/>
  <c r="H419" i="4"/>
  <c r="D154" i="4"/>
  <c r="H154" i="4"/>
  <c r="K155" i="2"/>
  <c r="E306" i="4"/>
  <c r="I306" i="4"/>
  <c r="E154" i="4"/>
  <c r="I154" i="4"/>
  <c r="L155" i="2"/>
  <c r="E463" i="4"/>
  <c r="I463" i="4"/>
  <c r="E419" i="4"/>
  <c r="I419" i="4"/>
  <c r="F306" i="4"/>
  <c r="J306" i="4"/>
  <c r="E170" i="4"/>
  <c r="I170" i="4"/>
  <c r="L171" i="2"/>
  <c r="D170" i="4"/>
  <c r="H170" i="4"/>
  <c r="K171" i="2"/>
  <c r="J11" i="3"/>
  <c r="H11" i="3"/>
  <c r="F11" i="3"/>
  <c r="I11" i="3"/>
  <c r="G419" i="4"/>
  <c r="D306" i="4"/>
  <c r="H306" i="4"/>
  <c r="J12" i="3"/>
  <c r="I12" i="3"/>
  <c r="H12" i="3"/>
  <c r="K12" i="3"/>
  <c r="D13" i="3"/>
  <c r="F12" i="3"/>
  <c r="H13" i="3"/>
  <c r="J13" i="3"/>
  <c r="K13" i="3"/>
  <c r="D14" i="3"/>
  <c r="F13" i="3"/>
  <c r="I13" i="3"/>
  <c r="H14" i="3"/>
  <c r="J14" i="3"/>
  <c r="I14" i="3"/>
  <c r="K14" i="3"/>
  <c r="D15" i="3"/>
  <c r="F14" i="3"/>
  <c r="I15" i="3"/>
  <c r="H15" i="3"/>
  <c r="J15" i="3"/>
  <c r="K15" i="3"/>
  <c r="D16" i="3"/>
  <c r="F15" i="3"/>
  <c r="J16" i="3"/>
  <c r="I16" i="3"/>
  <c r="H16" i="3"/>
  <c r="K16" i="3"/>
  <c r="D17" i="3"/>
  <c r="F16" i="3"/>
  <c r="H17" i="3"/>
  <c r="J17" i="3"/>
  <c r="K17" i="3"/>
  <c r="D18" i="3"/>
  <c r="F17" i="3"/>
  <c r="I17" i="3"/>
  <c r="H18" i="3"/>
  <c r="J18" i="3"/>
  <c r="I18" i="3"/>
  <c r="K18" i="3"/>
  <c r="D19" i="3"/>
  <c r="F18" i="3"/>
  <c r="I19" i="3"/>
  <c r="H19" i="3"/>
  <c r="J19" i="3"/>
  <c r="K19" i="3"/>
  <c r="D20" i="3"/>
  <c r="F19" i="3"/>
  <c r="H20" i="3"/>
  <c r="J20" i="3"/>
  <c r="I20" i="3"/>
  <c r="K20" i="3"/>
  <c r="D21" i="3"/>
  <c r="F20" i="3"/>
  <c r="I21" i="3"/>
  <c r="H21" i="3"/>
  <c r="J21" i="3"/>
  <c r="K21" i="3"/>
  <c r="D22" i="3"/>
  <c r="F21" i="3"/>
  <c r="J22" i="3"/>
  <c r="I22" i="3"/>
  <c r="K22" i="3"/>
  <c r="D23" i="3"/>
  <c r="F22" i="3"/>
  <c r="H22" i="3"/>
  <c r="H23" i="3"/>
  <c r="J23" i="3"/>
  <c r="K23" i="3"/>
  <c r="D24" i="3"/>
  <c r="F23" i="3"/>
  <c r="I23" i="3"/>
  <c r="H24" i="3"/>
  <c r="J24" i="3"/>
  <c r="I24" i="3"/>
  <c r="K24" i="3"/>
  <c r="D25" i="3"/>
  <c r="F24" i="3"/>
  <c r="I25" i="3"/>
  <c r="H25" i="3"/>
  <c r="J25" i="3"/>
  <c r="K25" i="3"/>
  <c r="D26" i="3"/>
  <c r="F25" i="3"/>
  <c r="J26" i="3"/>
  <c r="I26" i="3"/>
  <c r="K26" i="3"/>
  <c r="D27" i="3"/>
  <c r="F26" i="3"/>
  <c r="H26" i="3"/>
  <c r="H27" i="3"/>
  <c r="J27" i="3"/>
  <c r="K27" i="3"/>
  <c r="D28" i="3"/>
  <c r="F27" i="3"/>
  <c r="I27" i="3"/>
  <c r="H28" i="3"/>
  <c r="J28" i="3"/>
  <c r="I28" i="3"/>
  <c r="K28" i="3"/>
  <c r="D29" i="3"/>
  <c r="F28" i="3"/>
  <c r="H29" i="3"/>
  <c r="J29" i="3"/>
  <c r="K29" i="3"/>
  <c r="D30" i="3"/>
  <c r="F29" i="3"/>
  <c r="I30" i="3"/>
  <c r="I29" i="3"/>
  <c r="H30" i="3"/>
  <c r="J30" i="3"/>
  <c r="K30" i="3"/>
  <c r="D31" i="3"/>
  <c r="F30" i="3"/>
  <c r="I31" i="3"/>
  <c r="H31" i="3"/>
  <c r="J31" i="3"/>
  <c r="K31" i="3"/>
  <c r="D32" i="3"/>
  <c r="F31" i="3"/>
  <c r="H32" i="3"/>
  <c r="J32" i="3"/>
  <c r="I32" i="3"/>
  <c r="K32" i="3"/>
  <c r="D33" i="3"/>
  <c r="F32" i="3"/>
  <c r="I33" i="3"/>
  <c r="H33" i="3"/>
  <c r="J33" i="3"/>
  <c r="K33" i="3"/>
  <c r="D34" i="3"/>
  <c r="F33" i="3"/>
  <c r="H34" i="3"/>
  <c r="J34" i="3"/>
  <c r="I34" i="3"/>
  <c r="K34" i="3"/>
  <c r="D35" i="3"/>
  <c r="F34" i="3"/>
  <c r="H35" i="3"/>
  <c r="J35" i="3"/>
  <c r="K35" i="3"/>
  <c r="D36" i="3"/>
  <c r="F35" i="3"/>
  <c r="I35" i="3"/>
  <c r="J36" i="3"/>
  <c r="I36" i="3"/>
  <c r="K36" i="3"/>
  <c r="D37" i="3"/>
  <c r="F36" i="3"/>
  <c r="H36" i="3"/>
  <c r="I37" i="3"/>
  <c r="H37" i="3"/>
  <c r="J37" i="3"/>
  <c r="K37" i="3"/>
  <c r="D38" i="3"/>
  <c r="F37" i="3"/>
  <c r="H38" i="3"/>
  <c r="J38" i="3"/>
  <c r="I38" i="3"/>
  <c r="K38" i="3"/>
  <c r="D39" i="3"/>
  <c r="F38" i="3"/>
  <c r="I39" i="3"/>
  <c r="H39" i="3"/>
  <c r="J39" i="3"/>
  <c r="K39" i="3"/>
  <c r="D40" i="3"/>
  <c r="F39" i="3"/>
  <c r="H40" i="3"/>
  <c r="J40" i="3"/>
  <c r="F40" i="3"/>
  <c r="K40" i="3"/>
  <c r="D41" i="3"/>
  <c r="I40" i="3"/>
  <c r="I41" i="3"/>
  <c r="H41" i="3"/>
  <c r="J41" i="3"/>
  <c r="K41" i="3"/>
  <c r="D42" i="3"/>
  <c r="F41" i="3"/>
  <c r="H42" i="3"/>
  <c r="J42" i="3"/>
  <c r="I42" i="3"/>
  <c r="K42" i="3"/>
  <c r="D43" i="3"/>
  <c r="F42" i="3"/>
  <c r="H43" i="3"/>
  <c r="J43" i="3"/>
  <c r="K43" i="3"/>
  <c r="D44" i="3"/>
  <c r="F43" i="3"/>
  <c r="I43" i="3"/>
  <c r="H44" i="3"/>
  <c r="J44" i="3"/>
  <c r="I44" i="3"/>
  <c r="K44" i="3"/>
  <c r="D45" i="3"/>
  <c r="F44" i="3"/>
  <c r="H45" i="3"/>
  <c r="J45" i="3"/>
  <c r="K45" i="3"/>
  <c r="D46" i="3"/>
  <c r="F45" i="3"/>
  <c r="I45" i="3"/>
  <c r="J46" i="3"/>
  <c r="I46" i="3"/>
  <c r="K46" i="3"/>
  <c r="D47" i="3"/>
  <c r="F46" i="3"/>
  <c r="H46" i="3"/>
  <c r="H47" i="3"/>
  <c r="J47" i="3"/>
  <c r="K47" i="3"/>
  <c r="D48" i="3"/>
  <c r="F47" i="3"/>
  <c r="H48" i="3"/>
  <c r="J48" i="3"/>
  <c r="I48" i="3"/>
  <c r="I47" i="3"/>
  <c r="K48" i="3"/>
  <c r="D49" i="3"/>
  <c r="F48" i="3"/>
  <c r="H49" i="3"/>
  <c r="J49" i="3"/>
  <c r="K49" i="3"/>
  <c r="D50" i="3"/>
  <c r="F49" i="3"/>
  <c r="I49" i="3"/>
  <c r="H50" i="3"/>
  <c r="J50" i="3"/>
  <c r="I50" i="3"/>
  <c r="K50" i="3"/>
  <c r="D51" i="3"/>
  <c r="F50" i="3"/>
  <c r="H51" i="3"/>
  <c r="J51" i="3"/>
  <c r="K51" i="3"/>
  <c r="D52" i="3"/>
  <c r="F51" i="3"/>
  <c r="I52" i="3"/>
  <c r="I51" i="3"/>
  <c r="H52" i="3"/>
  <c r="K52" i="3"/>
  <c r="D53" i="3"/>
  <c r="F52" i="3"/>
  <c r="J52" i="3"/>
  <c r="I53" i="3"/>
  <c r="H53" i="3"/>
  <c r="J53" i="3"/>
  <c r="K53" i="3"/>
  <c r="D54" i="3"/>
  <c r="F53" i="3"/>
  <c r="J54" i="3"/>
  <c r="I54" i="3"/>
  <c r="K54" i="3"/>
  <c r="D55" i="3"/>
  <c r="F54" i="3"/>
  <c r="H54" i="3"/>
  <c r="H55" i="3"/>
  <c r="J55" i="3"/>
  <c r="K55" i="3"/>
  <c r="D56" i="3"/>
  <c r="F55" i="3"/>
  <c r="H56" i="3"/>
  <c r="I56" i="3"/>
  <c r="I55" i="3"/>
  <c r="K56" i="3"/>
  <c r="D57" i="3"/>
  <c r="F56" i="3"/>
  <c r="J56" i="3"/>
  <c r="H57" i="3"/>
  <c r="J57" i="3"/>
  <c r="K57" i="3"/>
  <c r="D58" i="3"/>
  <c r="F57" i="3"/>
  <c r="I58" i="3"/>
  <c r="I57" i="3"/>
  <c r="H58" i="3"/>
  <c r="K58" i="3"/>
  <c r="D59" i="3"/>
  <c r="F58" i="3"/>
  <c r="J58" i="3"/>
  <c r="I59" i="3"/>
  <c r="H59" i="3"/>
  <c r="J59" i="3"/>
  <c r="K59" i="3"/>
  <c r="D60" i="3"/>
  <c r="F59" i="3"/>
  <c r="H60" i="3"/>
  <c r="J60" i="3"/>
  <c r="I60" i="3"/>
  <c r="K60" i="3"/>
  <c r="D61" i="3"/>
  <c r="F60" i="3"/>
  <c r="H61" i="3"/>
  <c r="J61" i="3"/>
  <c r="K61" i="3"/>
  <c r="D62" i="3"/>
  <c r="F61" i="3"/>
  <c r="H62" i="3"/>
  <c r="I62" i="3"/>
  <c r="I61" i="3"/>
  <c r="K62" i="3"/>
  <c r="D63" i="3"/>
  <c r="F62" i="3"/>
  <c r="J62" i="3"/>
  <c r="H63" i="3"/>
  <c r="J63" i="3"/>
  <c r="K63" i="3"/>
  <c r="D64" i="3"/>
  <c r="F63" i="3"/>
  <c r="I63" i="3"/>
  <c r="J64" i="3"/>
  <c r="I64" i="3"/>
  <c r="K64" i="3"/>
  <c r="D65" i="3"/>
  <c r="F64" i="3"/>
  <c r="H64" i="3"/>
  <c r="H65" i="3"/>
  <c r="J65" i="3"/>
  <c r="I65" i="3"/>
  <c r="K65" i="3"/>
  <c r="D66" i="3"/>
  <c r="F65" i="3"/>
  <c r="J66" i="3"/>
  <c r="I66" i="3"/>
  <c r="K66" i="3"/>
  <c r="D67" i="3"/>
  <c r="F66" i="3"/>
  <c r="H66" i="3"/>
  <c r="I67" i="3"/>
  <c r="H67" i="3"/>
  <c r="J67" i="3"/>
  <c r="K67" i="3"/>
  <c r="D68" i="3"/>
  <c r="F67" i="3"/>
  <c r="J68" i="3"/>
  <c r="I68" i="3"/>
  <c r="K68" i="3"/>
  <c r="D69" i="3"/>
  <c r="F68" i="3"/>
  <c r="H68" i="3"/>
  <c r="I69" i="3"/>
  <c r="H69" i="3"/>
  <c r="J69" i="3"/>
  <c r="K69" i="3"/>
  <c r="D70" i="3"/>
  <c r="F69" i="3"/>
  <c r="H70" i="3"/>
  <c r="J70" i="3"/>
  <c r="I70" i="3"/>
  <c r="K70" i="3"/>
  <c r="D71" i="3"/>
  <c r="F70" i="3"/>
  <c r="I71" i="3"/>
  <c r="H71" i="3"/>
  <c r="J71" i="3"/>
  <c r="K71" i="3"/>
  <c r="D72" i="3"/>
  <c r="F71" i="3"/>
  <c r="J72" i="3"/>
  <c r="I72" i="3"/>
  <c r="K72" i="3"/>
  <c r="D73" i="3"/>
  <c r="F72" i="3"/>
  <c r="H72" i="3"/>
  <c r="H73" i="3"/>
  <c r="J73" i="3"/>
  <c r="K73" i="3"/>
  <c r="D74" i="3"/>
  <c r="F73" i="3"/>
  <c r="I74" i="3"/>
  <c r="I73" i="3"/>
  <c r="H74" i="3"/>
  <c r="J74" i="3"/>
  <c r="K74" i="3"/>
  <c r="D75" i="3"/>
  <c r="F74" i="3"/>
  <c r="H75" i="3"/>
  <c r="J75" i="3"/>
  <c r="K75" i="3"/>
  <c r="D76" i="3"/>
  <c r="F75" i="3"/>
  <c r="I75" i="3"/>
  <c r="J76" i="3"/>
  <c r="I76" i="3"/>
  <c r="K76" i="3"/>
  <c r="D77" i="3"/>
  <c r="F76" i="3"/>
  <c r="H76" i="3"/>
  <c r="I77" i="3"/>
  <c r="H77" i="3"/>
  <c r="J77" i="3"/>
  <c r="K77" i="3"/>
  <c r="D78" i="3"/>
  <c r="F77" i="3"/>
  <c r="H78" i="3"/>
  <c r="J78" i="3"/>
  <c r="I78" i="3"/>
  <c r="K78" i="3"/>
  <c r="D79" i="3"/>
  <c r="F78" i="3"/>
  <c r="H79" i="3"/>
  <c r="J79" i="3"/>
  <c r="K79" i="3"/>
  <c r="D80" i="3"/>
  <c r="F79" i="3"/>
  <c r="I79" i="3"/>
  <c r="H80" i="3"/>
  <c r="J80" i="3"/>
  <c r="I80" i="3"/>
  <c r="K80" i="3"/>
  <c r="D81" i="3"/>
  <c r="F80" i="3"/>
  <c r="H81" i="3"/>
  <c r="J81" i="3"/>
  <c r="K81" i="3"/>
  <c r="D82" i="3"/>
  <c r="F81" i="3"/>
  <c r="J82" i="3"/>
  <c r="I82" i="3"/>
  <c r="I81" i="3"/>
  <c r="H82" i="3"/>
  <c r="K82" i="3"/>
  <c r="D83" i="3"/>
  <c r="F82" i="3"/>
  <c r="H83" i="3"/>
  <c r="J83" i="3"/>
  <c r="K83" i="3"/>
  <c r="D84" i="3"/>
  <c r="F83" i="3"/>
  <c r="I83" i="3"/>
  <c r="H84" i="3"/>
  <c r="J84" i="3"/>
  <c r="I84" i="3"/>
  <c r="K84" i="3"/>
  <c r="D85" i="3"/>
  <c r="F84" i="3"/>
  <c r="H85" i="3"/>
  <c r="J85" i="3"/>
  <c r="K85" i="3"/>
  <c r="D86" i="3"/>
  <c r="F85" i="3"/>
  <c r="J86" i="3"/>
  <c r="I86" i="3"/>
  <c r="I85" i="3"/>
  <c r="H86" i="3"/>
  <c r="K86" i="3"/>
  <c r="D87" i="3"/>
  <c r="F86" i="3"/>
  <c r="H87" i="3"/>
  <c r="J87" i="3"/>
  <c r="K87" i="3"/>
  <c r="D88" i="3"/>
  <c r="F87" i="3"/>
  <c r="H88" i="3"/>
  <c r="I88" i="3"/>
  <c r="I87" i="3"/>
  <c r="K88" i="3"/>
  <c r="D89" i="3"/>
  <c r="F88" i="3"/>
  <c r="J88" i="3"/>
  <c r="H89" i="3"/>
  <c r="J89" i="3"/>
  <c r="K89" i="3"/>
  <c r="D90" i="3"/>
  <c r="F89" i="3"/>
  <c r="H90" i="3"/>
  <c r="I90" i="3"/>
  <c r="I89" i="3"/>
  <c r="K90" i="3"/>
  <c r="D91" i="3"/>
  <c r="F90" i="3"/>
  <c r="J90" i="3"/>
  <c r="H91" i="3"/>
  <c r="J91" i="3"/>
  <c r="K91" i="3"/>
  <c r="D92" i="3"/>
  <c r="F91" i="3"/>
  <c r="I91" i="3"/>
  <c r="J92" i="3"/>
  <c r="I92" i="3"/>
  <c r="K92" i="3"/>
  <c r="D93" i="3"/>
  <c r="F92" i="3"/>
  <c r="H92" i="3"/>
  <c r="H93" i="3"/>
  <c r="J93" i="3"/>
  <c r="K93" i="3"/>
  <c r="D94" i="3"/>
  <c r="F93" i="3"/>
  <c r="H94" i="3"/>
  <c r="I94" i="3"/>
  <c r="I93" i="3"/>
  <c r="J94" i="3"/>
  <c r="K94" i="3"/>
  <c r="D95" i="3"/>
  <c r="F94" i="3"/>
  <c r="H95" i="3"/>
  <c r="J95" i="3"/>
  <c r="K95" i="3"/>
  <c r="D96" i="3"/>
  <c r="F95" i="3"/>
  <c r="I95" i="3"/>
  <c r="J96" i="3"/>
  <c r="I96" i="3"/>
  <c r="K96" i="3"/>
  <c r="D97" i="3"/>
  <c r="F96" i="3"/>
  <c r="H96" i="3"/>
  <c r="H97" i="3"/>
  <c r="J97" i="3"/>
  <c r="I97" i="3"/>
  <c r="K97" i="3"/>
  <c r="D98" i="3"/>
  <c r="F97" i="3"/>
  <c r="I98" i="3"/>
  <c r="J98" i="3"/>
  <c r="K98" i="3"/>
  <c r="D99" i="3"/>
  <c r="F98" i="3"/>
  <c r="H98" i="3"/>
  <c r="H99" i="3"/>
  <c r="I99" i="3"/>
  <c r="J99" i="3"/>
  <c r="K99" i="3"/>
  <c r="D100" i="3"/>
  <c r="F99" i="3"/>
  <c r="J100" i="3"/>
  <c r="I100" i="3"/>
  <c r="K100" i="3"/>
  <c r="D101" i="3"/>
  <c r="F100" i="3"/>
  <c r="H100" i="3"/>
  <c r="H101" i="3"/>
  <c r="I101" i="3"/>
  <c r="J101" i="3"/>
  <c r="K101" i="3"/>
  <c r="D102" i="3"/>
  <c r="F101" i="3"/>
  <c r="J102" i="3"/>
  <c r="I102" i="3"/>
  <c r="K102" i="3"/>
  <c r="D103" i="3"/>
  <c r="F102" i="3"/>
  <c r="H102" i="3"/>
  <c r="H103" i="3"/>
  <c r="I103" i="3"/>
  <c r="J103" i="3"/>
  <c r="K103" i="3"/>
  <c r="D104" i="3"/>
  <c r="F103" i="3"/>
  <c r="J104" i="3"/>
  <c r="I104" i="3"/>
  <c r="K104" i="3"/>
  <c r="D105" i="3"/>
  <c r="F104" i="3"/>
  <c r="H104" i="3"/>
  <c r="H105" i="3"/>
  <c r="J105" i="3"/>
  <c r="K105" i="3"/>
  <c r="D106" i="3"/>
  <c r="F105" i="3"/>
  <c r="I105" i="3"/>
  <c r="H106" i="3"/>
  <c r="J106" i="3"/>
  <c r="I106" i="3"/>
  <c r="K106" i="3"/>
  <c r="D107" i="3"/>
  <c r="F107" i="3"/>
  <c r="F106" i="3"/>
  <c r="H107" i="3"/>
  <c r="J107" i="3"/>
  <c r="K107" i="3"/>
  <c r="D108" i="3"/>
  <c r="I107" i="3"/>
  <c r="H108" i="3"/>
  <c r="J108" i="3"/>
  <c r="I108" i="3"/>
  <c r="K108" i="3"/>
  <c r="D109" i="3"/>
  <c r="F108" i="3"/>
  <c r="I109" i="3"/>
  <c r="H109" i="3"/>
  <c r="F109" i="3"/>
  <c r="J109" i="3"/>
  <c r="K109" i="3"/>
  <c r="D110" i="3"/>
  <c r="H110" i="3"/>
  <c r="J110" i="3"/>
  <c r="I110" i="3"/>
  <c r="K110" i="3"/>
  <c r="D111" i="3"/>
  <c r="F110" i="3"/>
  <c r="H111" i="3"/>
  <c r="J111" i="3"/>
  <c r="I111" i="3"/>
  <c r="K111" i="3"/>
  <c r="D112" i="3"/>
  <c r="F111" i="3"/>
  <c r="H112" i="3"/>
  <c r="J112" i="3"/>
  <c r="I112" i="3"/>
  <c r="K112" i="3"/>
  <c r="D113" i="3"/>
  <c r="F112" i="3"/>
  <c r="H113" i="3"/>
  <c r="I113" i="3"/>
  <c r="J113" i="3"/>
  <c r="K113" i="3"/>
  <c r="D114" i="3"/>
  <c r="F113" i="3"/>
  <c r="I114" i="3"/>
  <c r="J114" i="3"/>
  <c r="K114" i="3"/>
  <c r="D115" i="3"/>
  <c r="F114" i="3"/>
  <c r="H114" i="3"/>
  <c r="H115" i="3"/>
  <c r="J115" i="3"/>
  <c r="K115" i="3"/>
  <c r="D116" i="3"/>
  <c r="F115" i="3"/>
  <c r="I115" i="3"/>
  <c r="I116" i="3"/>
  <c r="J116" i="3"/>
  <c r="K116" i="3"/>
  <c r="D117" i="3"/>
  <c r="F116" i="3"/>
  <c r="H116" i="3"/>
  <c r="H117" i="3"/>
  <c r="J117" i="3"/>
  <c r="K117" i="3"/>
  <c r="D118" i="3"/>
  <c r="F117" i="3"/>
  <c r="I117" i="3"/>
  <c r="J118" i="3"/>
  <c r="F118" i="3"/>
  <c r="H118" i="3"/>
  <c r="I118" i="3"/>
  <c r="K118" i="3"/>
  <c r="D119" i="3"/>
  <c r="H119" i="3"/>
  <c r="J119" i="3"/>
  <c r="K119" i="3"/>
  <c r="D120" i="3"/>
  <c r="F119" i="3"/>
  <c r="I119" i="3"/>
  <c r="H120" i="3"/>
  <c r="J120" i="3"/>
  <c r="K120" i="3"/>
  <c r="D121" i="3"/>
  <c r="F120" i="3"/>
  <c r="I121" i="3"/>
  <c r="I120" i="3"/>
  <c r="H121" i="3"/>
  <c r="K121" i="3"/>
  <c r="D122" i="3"/>
  <c r="F121" i="3"/>
  <c r="J121" i="3"/>
  <c r="H122" i="3"/>
  <c r="J122" i="3"/>
  <c r="K122" i="3"/>
  <c r="D123" i="3"/>
  <c r="F122" i="3"/>
  <c r="I122" i="3"/>
  <c r="H123" i="3"/>
  <c r="J123" i="3"/>
  <c r="I123" i="3"/>
  <c r="K123" i="3"/>
  <c r="D124" i="3"/>
  <c r="F123" i="3"/>
  <c r="H124" i="3"/>
  <c r="J124" i="3"/>
  <c r="K124" i="3"/>
  <c r="D125" i="3"/>
  <c r="F124" i="3"/>
  <c r="I124" i="3"/>
  <c r="J125" i="3"/>
  <c r="I125" i="3"/>
  <c r="K125" i="3"/>
  <c r="D126" i="3"/>
  <c r="F125" i="3"/>
  <c r="H125" i="3"/>
  <c r="I126" i="3"/>
  <c r="H126" i="3"/>
  <c r="J126" i="3"/>
  <c r="K126" i="3"/>
  <c r="D127" i="3"/>
  <c r="F126" i="3"/>
  <c r="J127" i="3"/>
  <c r="I127" i="3"/>
  <c r="K127" i="3"/>
  <c r="D128" i="3"/>
  <c r="F127" i="3"/>
  <c r="H127" i="3"/>
  <c r="H128" i="3"/>
  <c r="J128" i="3"/>
  <c r="K128" i="3"/>
  <c r="D129" i="3"/>
  <c r="F128" i="3"/>
  <c r="I129" i="3"/>
  <c r="I128" i="3"/>
  <c r="H129" i="3"/>
  <c r="J129" i="3"/>
  <c r="K129" i="3"/>
  <c r="D130" i="3"/>
  <c r="F129" i="3"/>
  <c r="H130" i="3"/>
  <c r="J130" i="3"/>
  <c r="K130" i="3"/>
  <c r="D131" i="3"/>
  <c r="F130" i="3"/>
  <c r="I130" i="3"/>
  <c r="H131" i="3"/>
  <c r="J131" i="3"/>
  <c r="I131" i="3"/>
  <c r="K131" i="3"/>
  <c r="D132" i="3"/>
  <c r="F131" i="3"/>
  <c r="I132" i="3"/>
  <c r="H132" i="3"/>
  <c r="J132" i="3"/>
  <c r="K132" i="3"/>
  <c r="D133" i="3"/>
  <c r="F132" i="3"/>
  <c r="I133" i="3"/>
  <c r="J133" i="3"/>
  <c r="K133" i="3"/>
  <c r="D134" i="3"/>
  <c r="F133" i="3"/>
  <c r="H133" i="3"/>
  <c r="H134" i="3"/>
  <c r="J134" i="3"/>
  <c r="K134" i="3"/>
  <c r="D135" i="3"/>
  <c r="F134" i="3"/>
  <c r="I134" i="3"/>
  <c r="H135" i="3"/>
  <c r="J135" i="3"/>
  <c r="I135" i="3"/>
  <c r="K135" i="3"/>
  <c r="D136" i="3"/>
  <c r="F135" i="3"/>
  <c r="H136" i="3"/>
  <c r="J136" i="3"/>
  <c r="I136" i="3"/>
  <c r="K136" i="3"/>
  <c r="D137" i="3"/>
  <c r="F136" i="3"/>
  <c r="H137" i="3"/>
  <c r="J137" i="3"/>
  <c r="I137" i="3"/>
  <c r="K137" i="3"/>
  <c r="D138" i="3"/>
  <c r="F137" i="3"/>
  <c r="I138" i="3"/>
  <c r="H138" i="3"/>
  <c r="J138" i="3"/>
  <c r="K138" i="3"/>
  <c r="D139" i="3"/>
  <c r="F138" i="3"/>
  <c r="H139" i="3"/>
  <c r="J139" i="3"/>
  <c r="I139" i="3"/>
  <c r="K139" i="3"/>
  <c r="D140" i="3"/>
  <c r="F139" i="3"/>
  <c r="H140" i="3"/>
  <c r="J140" i="3"/>
  <c r="K140" i="3"/>
  <c r="D141" i="3"/>
  <c r="F140" i="3"/>
  <c r="I141" i="3"/>
  <c r="I140" i="3"/>
  <c r="H141" i="3"/>
  <c r="K141" i="3"/>
  <c r="D142" i="3"/>
  <c r="F141" i="3"/>
  <c r="J141" i="3"/>
  <c r="H142" i="3"/>
  <c r="J142" i="3"/>
  <c r="K142" i="3"/>
  <c r="D143" i="3"/>
  <c r="F142" i="3"/>
  <c r="I142" i="3"/>
  <c r="F143" i="3"/>
  <c r="J143" i="3"/>
  <c r="H143" i="3"/>
  <c r="I143" i="3"/>
  <c r="K143" i="3"/>
  <c r="D144" i="3"/>
  <c r="H144" i="3"/>
  <c r="J144" i="3"/>
  <c r="K144" i="3"/>
  <c r="D145" i="3"/>
  <c r="F144" i="3"/>
  <c r="I144" i="3"/>
  <c r="J145" i="3"/>
  <c r="I145" i="3"/>
  <c r="H145" i="3"/>
  <c r="K145" i="3"/>
  <c r="D146" i="3"/>
  <c r="F145" i="3"/>
  <c r="H146" i="3"/>
  <c r="J146" i="3"/>
  <c r="K146" i="3"/>
  <c r="D147" i="3"/>
  <c r="H147" i="3"/>
  <c r="F146" i="3"/>
  <c r="I146" i="3"/>
  <c r="J147" i="3"/>
  <c r="I147" i="3"/>
  <c r="K147" i="3"/>
  <c r="D148" i="3"/>
  <c r="F147" i="3"/>
  <c r="F148" i="3"/>
  <c r="H148" i="3"/>
  <c r="J148" i="3"/>
  <c r="K148" i="3"/>
  <c r="D149" i="3"/>
  <c r="I148" i="3"/>
  <c r="H149" i="3"/>
  <c r="J149" i="3"/>
  <c r="I149" i="3"/>
  <c r="K149" i="3"/>
  <c r="D150" i="3"/>
  <c r="F149" i="3"/>
  <c r="H150" i="3"/>
  <c r="J150" i="3"/>
  <c r="K150" i="3"/>
  <c r="D151" i="3"/>
  <c r="F150" i="3"/>
  <c r="I151" i="3"/>
  <c r="I150" i="3"/>
  <c r="H151" i="3"/>
  <c r="K151" i="3"/>
  <c r="D152" i="3"/>
  <c r="F151" i="3"/>
  <c r="J151" i="3"/>
  <c r="H152" i="3"/>
  <c r="J152" i="3"/>
  <c r="K152" i="3"/>
  <c r="D153" i="3"/>
  <c r="F152" i="3"/>
  <c r="I152" i="3"/>
  <c r="J153" i="3"/>
  <c r="I153" i="3"/>
  <c r="H153" i="3"/>
  <c r="K153" i="3"/>
  <c r="D154" i="3"/>
  <c r="F153" i="3"/>
  <c r="H154" i="3"/>
  <c r="J154" i="3"/>
  <c r="I154" i="3"/>
  <c r="K154" i="3"/>
  <c r="D155" i="3"/>
  <c r="F154" i="3"/>
  <c r="H155" i="3"/>
  <c r="J155" i="3"/>
  <c r="I155" i="3"/>
  <c r="K155" i="3"/>
  <c r="D156" i="3"/>
  <c r="F155" i="3"/>
  <c r="H156" i="3"/>
  <c r="J156" i="3"/>
  <c r="I156" i="3"/>
  <c r="K156" i="3"/>
  <c r="D157" i="3"/>
  <c r="F156" i="3"/>
  <c r="J157" i="3"/>
  <c r="I157" i="3"/>
  <c r="K157" i="3"/>
  <c r="D158" i="3"/>
  <c r="F157" i="3"/>
  <c r="H157" i="3"/>
  <c r="H158" i="3"/>
  <c r="J158" i="3"/>
  <c r="K158" i="3"/>
  <c r="D159" i="3"/>
  <c r="F158" i="3"/>
  <c r="H159" i="3"/>
  <c r="I159" i="3"/>
  <c r="I158" i="3"/>
  <c r="K159" i="3"/>
  <c r="D160" i="3"/>
  <c r="F159" i="3"/>
  <c r="J159" i="3"/>
  <c r="H160" i="3"/>
  <c r="J160" i="3"/>
  <c r="K160" i="3"/>
  <c r="D161" i="3"/>
  <c r="F160" i="3"/>
  <c r="I160" i="3"/>
  <c r="J161" i="3"/>
  <c r="I161" i="3"/>
  <c r="H161" i="3"/>
  <c r="K161" i="3"/>
  <c r="D162" i="3"/>
  <c r="F161" i="3"/>
  <c r="I162" i="3"/>
  <c r="H162" i="3"/>
  <c r="J162" i="3"/>
  <c r="K162" i="3"/>
  <c r="D163" i="3"/>
  <c r="F162" i="3"/>
  <c r="H163" i="3"/>
  <c r="J163" i="3"/>
  <c r="I163" i="3"/>
  <c r="K163" i="3"/>
  <c r="D164" i="3"/>
  <c r="F163" i="3"/>
  <c r="I164" i="3"/>
  <c r="H164" i="3"/>
  <c r="J164" i="3"/>
  <c r="K164" i="3"/>
  <c r="D165" i="3"/>
  <c r="F164" i="3"/>
  <c r="H165" i="3"/>
  <c r="J165" i="3"/>
  <c r="I165" i="3"/>
  <c r="K165" i="3"/>
  <c r="D166" i="3"/>
  <c r="F165" i="3"/>
  <c r="I166" i="3"/>
  <c r="H166" i="3"/>
  <c r="J166" i="3"/>
  <c r="K166" i="3"/>
  <c r="D167" i="3"/>
  <c r="I167" i="3"/>
  <c r="F166" i="3"/>
  <c r="J167" i="3"/>
  <c r="K167" i="3"/>
  <c r="D168" i="3"/>
  <c r="F167" i="3"/>
  <c r="H167" i="3"/>
  <c r="H168" i="3"/>
  <c r="J168" i="3"/>
  <c r="K168" i="3"/>
  <c r="D169" i="3"/>
  <c r="F168" i="3"/>
  <c r="I169" i="3"/>
  <c r="I168" i="3"/>
  <c r="H169" i="3"/>
  <c r="J169" i="3"/>
  <c r="K169" i="3"/>
  <c r="D170" i="3"/>
  <c r="F169" i="3"/>
  <c r="H170" i="3"/>
  <c r="J170" i="3"/>
  <c r="K170" i="3"/>
  <c r="D171" i="3"/>
  <c r="F170" i="3"/>
  <c r="I170" i="3"/>
  <c r="J171" i="3"/>
  <c r="I171" i="3"/>
  <c r="K171" i="3"/>
  <c r="D172" i="3"/>
  <c r="F171" i="3"/>
  <c r="H171" i="3"/>
  <c r="H172" i="3"/>
  <c r="J172" i="3"/>
  <c r="K172" i="3"/>
  <c r="D173" i="3"/>
  <c r="I173" i="3"/>
  <c r="F172" i="3"/>
  <c r="H173" i="3"/>
  <c r="I172" i="3"/>
  <c r="J173" i="3"/>
  <c r="K173" i="3"/>
  <c r="D174" i="3"/>
  <c r="I174" i="3"/>
  <c r="F173" i="3"/>
  <c r="H174" i="3"/>
  <c r="J174" i="3"/>
  <c r="K174" i="3"/>
  <c r="D175" i="3"/>
  <c r="F174" i="3"/>
  <c r="J175" i="3"/>
  <c r="I175" i="3"/>
  <c r="H175" i="3"/>
  <c r="K175" i="3"/>
  <c r="D176" i="3"/>
  <c r="F175" i="3"/>
  <c r="H176" i="3"/>
  <c r="J176" i="3"/>
  <c r="K176" i="3"/>
  <c r="D177" i="3"/>
  <c r="H177" i="3"/>
  <c r="F176" i="3"/>
  <c r="I177" i="3"/>
  <c r="I176" i="3"/>
  <c r="J177" i="3"/>
  <c r="K177" i="3"/>
  <c r="D178" i="3"/>
  <c r="F177" i="3"/>
  <c r="I178" i="3"/>
  <c r="H178" i="3"/>
  <c r="J178" i="3"/>
  <c r="K178" i="3"/>
  <c r="D179" i="3"/>
  <c r="I179" i="3"/>
  <c r="F178" i="3"/>
  <c r="J179" i="3"/>
  <c r="K179" i="3"/>
  <c r="D180" i="3"/>
  <c r="I180" i="3"/>
  <c r="F179" i="3"/>
  <c r="H179" i="3"/>
  <c r="H180" i="3"/>
  <c r="J180" i="3"/>
  <c r="K180" i="3"/>
  <c r="D181" i="3"/>
  <c r="F180" i="3"/>
  <c r="J181" i="3"/>
  <c r="I181" i="3"/>
  <c r="H181" i="3"/>
  <c r="K181" i="3"/>
  <c r="D182" i="3"/>
  <c r="F181" i="3"/>
  <c r="H182" i="3"/>
  <c r="J182" i="3"/>
  <c r="K182" i="3"/>
  <c r="D183" i="3"/>
  <c r="F182" i="3"/>
  <c r="I183" i="3"/>
  <c r="I182" i="3"/>
  <c r="H183" i="3"/>
  <c r="J183" i="3"/>
  <c r="K183" i="3"/>
  <c r="D184" i="3"/>
  <c r="F183" i="3"/>
  <c r="H184" i="3"/>
  <c r="J184" i="3"/>
  <c r="K184" i="3"/>
  <c r="D185" i="3"/>
  <c r="F184" i="3"/>
  <c r="I184" i="3"/>
  <c r="J185" i="3"/>
  <c r="I185" i="3"/>
  <c r="K185" i="3"/>
  <c r="D186" i="3"/>
  <c r="F185" i="3"/>
  <c r="H185" i="3"/>
  <c r="H186" i="3"/>
  <c r="J186" i="3"/>
  <c r="K186" i="3"/>
  <c r="D187" i="3"/>
  <c r="I187" i="3"/>
  <c r="F186" i="3"/>
  <c r="H187" i="3"/>
  <c r="I186" i="3"/>
  <c r="J187" i="3"/>
  <c r="K187" i="3"/>
  <c r="D188" i="3"/>
  <c r="F187" i="3"/>
  <c r="H188" i="3"/>
  <c r="J188" i="3"/>
  <c r="K188" i="3"/>
  <c r="D189" i="3"/>
  <c r="F188" i="3"/>
  <c r="I188" i="3"/>
  <c r="J189" i="3"/>
  <c r="I189" i="3"/>
  <c r="K189" i="3"/>
  <c r="D190" i="3"/>
  <c r="F189" i="3"/>
  <c r="H189" i="3"/>
  <c r="H190" i="3"/>
  <c r="J190" i="3"/>
  <c r="I190" i="3"/>
  <c r="K190" i="3"/>
  <c r="D191" i="3"/>
  <c r="F190" i="3"/>
  <c r="J191" i="3"/>
  <c r="I191" i="3"/>
  <c r="K191" i="3"/>
  <c r="D192" i="3"/>
  <c r="I192" i="3"/>
  <c r="F191" i="3"/>
  <c r="H191" i="3"/>
  <c r="H192" i="3"/>
  <c r="F192" i="3"/>
  <c r="J192" i="3"/>
  <c r="K192" i="3"/>
  <c r="D193" i="3"/>
  <c r="I193" i="3"/>
  <c r="J193" i="3"/>
  <c r="K193" i="3"/>
  <c r="D194" i="3"/>
  <c r="F193" i="3"/>
  <c r="H193" i="3"/>
  <c r="H194" i="3"/>
  <c r="I194" i="3"/>
  <c r="J194" i="3"/>
  <c r="K194" i="3"/>
  <c r="D195" i="3"/>
  <c r="I195" i="3"/>
  <c r="F194" i="3"/>
  <c r="J195" i="3"/>
  <c r="K195" i="3"/>
  <c r="D196" i="3"/>
  <c r="F195" i="3"/>
  <c r="H195" i="3"/>
  <c r="H196" i="3"/>
  <c r="I196" i="3"/>
  <c r="J196" i="3"/>
  <c r="K196" i="3"/>
  <c r="D197" i="3"/>
  <c r="F196" i="3"/>
  <c r="J197" i="3"/>
  <c r="I197" i="3"/>
  <c r="K197" i="3"/>
  <c r="D198" i="3"/>
  <c r="F197" i="3"/>
  <c r="H197" i="3"/>
  <c r="H198" i="3"/>
  <c r="I198" i="3"/>
  <c r="J198" i="3"/>
  <c r="K198" i="3"/>
  <c r="D199" i="3"/>
  <c r="F198" i="3"/>
  <c r="J199" i="3"/>
  <c r="I199" i="3"/>
  <c r="K199" i="3"/>
  <c r="D200" i="3"/>
  <c r="F199" i="3"/>
  <c r="H199" i="3"/>
  <c r="H200" i="3"/>
  <c r="J200" i="3"/>
  <c r="K200" i="3"/>
  <c r="D201" i="3"/>
  <c r="F200" i="3"/>
  <c r="I201" i="3"/>
  <c r="I200" i="3"/>
  <c r="H201" i="3"/>
  <c r="J201" i="3"/>
  <c r="K201" i="3"/>
  <c r="D202" i="3"/>
  <c r="F201" i="3"/>
  <c r="H202" i="3"/>
  <c r="J202" i="3"/>
  <c r="K202" i="3"/>
  <c r="D203" i="3"/>
  <c r="F202" i="3"/>
  <c r="I202" i="3"/>
  <c r="J203" i="3"/>
  <c r="I203" i="3"/>
  <c r="K203" i="3"/>
  <c r="D204" i="3"/>
  <c r="F203" i="3"/>
  <c r="H203" i="3"/>
  <c r="H204" i="3"/>
  <c r="J204" i="3"/>
  <c r="I204" i="3"/>
  <c r="K204" i="3"/>
  <c r="D205" i="3"/>
  <c r="F204" i="3"/>
  <c r="H205" i="3"/>
  <c r="J205" i="3"/>
  <c r="I205" i="3"/>
  <c r="K205" i="3"/>
  <c r="D206" i="3"/>
  <c r="F205" i="3"/>
  <c r="H206" i="3"/>
  <c r="J206" i="3"/>
  <c r="K206" i="3"/>
  <c r="D207" i="3"/>
  <c r="F206" i="3"/>
  <c r="I206" i="3"/>
  <c r="J207" i="3"/>
  <c r="I207" i="3"/>
  <c r="K207" i="3"/>
  <c r="D208" i="3"/>
  <c r="F207" i="3"/>
  <c r="H207" i="3"/>
  <c r="H208" i="3"/>
  <c r="J208" i="3"/>
  <c r="K208" i="3"/>
  <c r="D209" i="3"/>
  <c r="F208" i="3"/>
  <c r="I209" i="3"/>
  <c r="I208" i="3"/>
  <c r="H209" i="3"/>
  <c r="J209" i="3"/>
  <c r="K209" i="3"/>
  <c r="D210" i="3"/>
  <c r="F209" i="3"/>
  <c r="H210" i="3"/>
  <c r="J210" i="3"/>
  <c r="K210" i="3"/>
  <c r="D211" i="3"/>
  <c r="F210" i="3"/>
  <c r="I210" i="3"/>
  <c r="J211" i="3"/>
  <c r="I211" i="3"/>
  <c r="H211" i="3"/>
  <c r="K211" i="3"/>
  <c r="D212" i="3"/>
  <c r="F211" i="3"/>
  <c r="I212" i="3"/>
  <c r="H212" i="3"/>
  <c r="J212" i="3"/>
  <c r="K212" i="3"/>
  <c r="D213" i="3"/>
  <c r="F212" i="3"/>
  <c r="F213" i="3"/>
  <c r="J213" i="3"/>
  <c r="I213" i="3"/>
  <c r="H213" i="3"/>
  <c r="K213" i="3"/>
  <c r="D214" i="3"/>
  <c r="H214" i="3"/>
  <c r="J214" i="3"/>
  <c r="I214" i="3"/>
  <c r="K214" i="3"/>
  <c r="D215" i="3"/>
  <c r="F214" i="3"/>
  <c r="H215" i="3"/>
  <c r="J215" i="3"/>
  <c r="I215" i="3"/>
  <c r="K215" i="3"/>
  <c r="D216" i="3"/>
  <c r="F215" i="3"/>
  <c r="I216" i="3"/>
  <c r="H216" i="3"/>
  <c r="J216" i="3"/>
  <c r="K216" i="3"/>
  <c r="D217" i="3"/>
  <c r="F216" i="3"/>
  <c r="J217" i="3"/>
  <c r="I217" i="3"/>
  <c r="K217" i="3"/>
  <c r="D218" i="3"/>
  <c r="F217" i="3"/>
  <c r="H217" i="3"/>
  <c r="H218" i="3"/>
  <c r="J218" i="3"/>
  <c r="I218" i="3"/>
  <c r="K218" i="3"/>
  <c r="D219" i="3"/>
  <c r="F218" i="3"/>
  <c r="J219" i="3"/>
  <c r="F219" i="3"/>
  <c r="H219" i="3"/>
  <c r="K219" i="3"/>
  <c r="D220" i="3"/>
  <c r="I219" i="3"/>
  <c r="H220" i="3"/>
  <c r="F220" i="3"/>
  <c r="I220" i="3"/>
  <c r="J220" i="3"/>
  <c r="K220" i="3"/>
  <c r="D221" i="3"/>
  <c r="I221" i="3"/>
  <c r="J221" i="3"/>
  <c r="K221" i="3"/>
  <c r="D222" i="3"/>
  <c r="F221" i="3"/>
  <c r="H221" i="3"/>
  <c r="I222" i="3"/>
  <c r="H222" i="3"/>
  <c r="J222" i="3"/>
  <c r="K222" i="3"/>
  <c r="D223" i="3"/>
  <c r="F222" i="3"/>
  <c r="H223" i="3"/>
  <c r="J223" i="3"/>
  <c r="I223" i="3"/>
  <c r="K223" i="3"/>
  <c r="D224" i="3"/>
  <c r="F223" i="3"/>
  <c r="H224" i="3"/>
  <c r="J224" i="3"/>
  <c r="I224" i="3"/>
  <c r="K224" i="3"/>
  <c r="D225" i="3"/>
  <c r="F224" i="3"/>
  <c r="J225" i="3"/>
  <c r="I225" i="3"/>
  <c r="K225" i="3"/>
  <c r="D226" i="3"/>
  <c r="F225" i="3"/>
  <c r="H225" i="3"/>
  <c r="H226" i="3"/>
  <c r="J226" i="3"/>
  <c r="K226" i="3"/>
  <c r="D227" i="3"/>
  <c r="F226" i="3"/>
  <c r="I227" i="3"/>
  <c r="I226" i="3"/>
  <c r="H227" i="3"/>
  <c r="K227" i="3"/>
  <c r="D228" i="3"/>
  <c r="F227" i="3"/>
  <c r="J227" i="3"/>
  <c r="I228" i="3"/>
  <c r="H228" i="3"/>
  <c r="J228" i="3"/>
  <c r="K228" i="3"/>
  <c r="D229" i="3"/>
  <c r="F228" i="3"/>
  <c r="J229" i="3"/>
  <c r="I229" i="3"/>
  <c r="H229" i="3"/>
  <c r="K229" i="3"/>
  <c r="D230" i="3"/>
  <c r="F229" i="3"/>
  <c r="H230" i="3"/>
  <c r="J230" i="3"/>
  <c r="K230" i="3"/>
  <c r="D231" i="3"/>
  <c r="F230" i="3"/>
  <c r="I230" i="3"/>
  <c r="H231" i="3"/>
  <c r="J231" i="3"/>
  <c r="I231" i="3"/>
  <c r="K231" i="3"/>
  <c r="D232" i="3"/>
  <c r="F231" i="3"/>
  <c r="I232" i="3"/>
  <c r="H232" i="3"/>
  <c r="J232" i="3"/>
  <c r="K232" i="3"/>
  <c r="D233" i="3"/>
  <c r="I233" i="3"/>
  <c r="F232" i="3"/>
  <c r="J233" i="3"/>
  <c r="K233" i="3"/>
  <c r="D234" i="3"/>
  <c r="F233" i="3"/>
  <c r="H233" i="3"/>
  <c r="H234" i="3"/>
  <c r="J234" i="3"/>
  <c r="K234" i="3"/>
  <c r="D235" i="3"/>
  <c r="I235" i="3"/>
  <c r="F234" i="3"/>
  <c r="H235" i="3"/>
  <c r="I234" i="3"/>
  <c r="J235" i="3"/>
  <c r="K235" i="3"/>
  <c r="D236" i="3"/>
  <c r="F235" i="3"/>
  <c r="I236" i="3"/>
  <c r="H236" i="3"/>
  <c r="J236" i="3"/>
  <c r="K236" i="3"/>
  <c r="D237" i="3"/>
  <c r="F236" i="3"/>
  <c r="H237" i="3"/>
  <c r="J237" i="3"/>
  <c r="I237" i="3"/>
  <c r="K237" i="3"/>
  <c r="D238" i="3"/>
  <c r="F237" i="3"/>
  <c r="I238" i="3"/>
  <c r="H238" i="3"/>
  <c r="J238" i="3"/>
  <c r="K238" i="3"/>
  <c r="D239" i="3"/>
  <c r="I239" i="3"/>
  <c r="F238" i="3"/>
  <c r="J239" i="3"/>
  <c r="K239" i="3"/>
  <c r="D240" i="3"/>
  <c r="F239" i="3"/>
  <c r="H239" i="3"/>
  <c r="H240" i="3"/>
  <c r="J240" i="3"/>
  <c r="K240" i="3"/>
  <c r="D241" i="3"/>
  <c r="I241" i="3"/>
  <c r="F240" i="3"/>
  <c r="I240" i="3"/>
  <c r="H241" i="3"/>
  <c r="J241" i="3"/>
  <c r="K241" i="3"/>
  <c r="D242" i="3"/>
  <c r="F241" i="3"/>
  <c r="F242" i="3"/>
  <c r="H242" i="3"/>
  <c r="J242" i="3"/>
  <c r="K242" i="3"/>
  <c r="D243" i="3"/>
  <c r="I242" i="3"/>
  <c r="H243" i="3"/>
  <c r="J243" i="3"/>
  <c r="I243" i="3"/>
  <c r="K243" i="3"/>
  <c r="D244" i="3"/>
  <c r="F243" i="3"/>
  <c r="H244" i="3"/>
  <c r="J244" i="3"/>
  <c r="K244" i="3"/>
  <c r="D245" i="3"/>
  <c r="I245" i="3"/>
  <c r="F244" i="3"/>
  <c r="H245" i="3"/>
  <c r="I244" i="3"/>
  <c r="K245" i="3"/>
  <c r="D246" i="3"/>
  <c r="I246" i="3"/>
  <c r="F245" i="3"/>
  <c r="J245" i="3"/>
  <c r="H246" i="3"/>
  <c r="J246" i="3"/>
  <c r="K246" i="3"/>
  <c r="D247" i="3"/>
  <c r="I247" i="3"/>
  <c r="F246" i="3"/>
  <c r="J247" i="3"/>
  <c r="K247" i="3"/>
  <c r="D248" i="3"/>
  <c r="I248" i="3"/>
  <c r="F247" i="3"/>
  <c r="H247" i="3"/>
  <c r="H248" i="3"/>
  <c r="J248" i="3"/>
  <c r="K248" i="3"/>
  <c r="D249" i="3"/>
  <c r="F248" i="3"/>
  <c r="H249" i="3"/>
  <c r="J249" i="3"/>
  <c r="I249" i="3"/>
  <c r="K249" i="3"/>
  <c r="D250" i="3"/>
  <c r="F249" i="3"/>
  <c r="H250" i="3"/>
  <c r="J250" i="3"/>
  <c r="K250" i="3"/>
  <c r="D251" i="3"/>
  <c r="F250" i="3"/>
  <c r="I250" i="3"/>
  <c r="J251" i="3"/>
  <c r="I251" i="3"/>
  <c r="K251" i="3"/>
  <c r="D252" i="3"/>
  <c r="F251" i="3"/>
  <c r="H251" i="3"/>
  <c r="H252" i="3"/>
  <c r="J252" i="3"/>
  <c r="K252" i="3"/>
  <c r="D253" i="3"/>
  <c r="F252" i="3"/>
  <c r="I253" i="3"/>
  <c r="I252" i="3"/>
  <c r="H253" i="3"/>
  <c r="J253" i="3"/>
  <c r="K253" i="3"/>
  <c r="D254" i="3"/>
  <c r="F253" i="3"/>
  <c r="H254" i="3"/>
  <c r="J254" i="3"/>
  <c r="K254" i="3"/>
  <c r="D255" i="3"/>
  <c r="F254" i="3"/>
  <c r="I254" i="3"/>
  <c r="J255" i="3"/>
  <c r="I255" i="3"/>
  <c r="K255" i="3"/>
  <c r="D256" i="3"/>
  <c r="F255" i="3"/>
  <c r="H255" i="3"/>
  <c r="I256" i="3"/>
  <c r="H256" i="3"/>
  <c r="J256" i="3"/>
  <c r="K256" i="3"/>
  <c r="D257" i="3"/>
  <c r="F256" i="3"/>
  <c r="H257" i="3"/>
  <c r="J257" i="3"/>
  <c r="I257" i="3"/>
  <c r="K257" i="3"/>
  <c r="D258" i="3"/>
  <c r="F257" i="3"/>
  <c r="I258" i="3"/>
  <c r="H258" i="3"/>
  <c r="J258" i="3"/>
  <c r="K258" i="3"/>
  <c r="D259" i="3"/>
  <c r="F258" i="3"/>
  <c r="H259" i="3"/>
  <c r="J259" i="3"/>
  <c r="I259" i="3"/>
  <c r="K259" i="3"/>
  <c r="D260" i="3"/>
  <c r="F259" i="3"/>
  <c r="H260" i="3"/>
  <c r="J260" i="3"/>
  <c r="K260" i="3"/>
  <c r="D261" i="3"/>
  <c r="F260" i="3"/>
  <c r="I260" i="3"/>
  <c r="H261" i="3"/>
  <c r="J261" i="3"/>
  <c r="I261" i="3"/>
  <c r="K261" i="3"/>
  <c r="D262" i="3"/>
  <c r="F261" i="3"/>
  <c r="H262" i="3"/>
  <c r="J262" i="3"/>
  <c r="I262" i="3"/>
  <c r="K262" i="3"/>
  <c r="D263" i="3"/>
  <c r="F262" i="3"/>
  <c r="J263" i="3"/>
  <c r="I263" i="3"/>
  <c r="H263" i="3"/>
  <c r="K263" i="3"/>
  <c r="D264" i="3"/>
  <c r="F263" i="3"/>
  <c r="H264" i="3"/>
  <c r="J264" i="3"/>
  <c r="K264" i="3"/>
  <c r="D265" i="3"/>
  <c r="F264" i="3"/>
  <c r="I264" i="3"/>
  <c r="J265" i="3"/>
  <c r="I265" i="3"/>
  <c r="H265" i="3"/>
  <c r="K265" i="3"/>
  <c r="D266" i="3"/>
  <c r="F265" i="3"/>
  <c r="H266" i="3"/>
  <c r="J266" i="3"/>
  <c r="K266" i="3"/>
  <c r="D267" i="3"/>
  <c r="F266" i="3"/>
  <c r="I266" i="3"/>
  <c r="J267" i="3"/>
  <c r="I267" i="3"/>
  <c r="H267" i="3"/>
  <c r="K267" i="3"/>
  <c r="D268" i="3"/>
  <c r="F267" i="3"/>
  <c r="H268" i="3"/>
  <c r="J268" i="3"/>
  <c r="K268" i="3"/>
  <c r="D269" i="3"/>
  <c r="F268" i="3"/>
  <c r="I268" i="3"/>
  <c r="J269" i="3"/>
  <c r="I269" i="3"/>
  <c r="K269" i="3"/>
  <c r="D270" i="3"/>
  <c r="F269" i="3"/>
  <c r="H269" i="3"/>
  <c r="H270" i="3"/>
  <c r="J270" i="3"/>
  <c r="I270" i="3"/>
  <c r="K270" i="3"/>
  <c r="D271" i="3"/>
  <c r="F270" i="3"/>
  <c r="I271" i="3"/>
  <c r="J271" i="3"/>
  <c r="K271" i="3"/>
  <c r="D272" i="3"/>
  <c r="F271" i="3"/>
  <c r="H271" i="3"/>
  <c r="H272" i="3"/>
  <c r="J272" i="3"/>
  <c r="K272" i="3"/>
  <c r="D273" i="3"/>
  <c r="F272" i="3"/>
  <c r="I272" i="3"/>
  <c r="J273" i="3"/>
  <c r="I273" i="3"/>
  <c r="H273" i="3"/>
  <c r="K273" i="3"/>
  <c r="D274" i="3"/>
  <c r="F273" i="3"/>
  <c r="I274" i="3"/>
  <c r="H274" i="3"/>
  <c r="J274" i="3"/>
  <c r="K274" i="3"/>
  <c r="D275" i="3"/>
  <c r="F274" i="3"/>
  <c r="I275" i="3"/>
  <c r="J275" i="3"/>
  <c r="K275" i="3"/>
  <c r="D276" i="3"/>
  <c r="F275" i="3"/>
  <c r="H275" i="3"/>
  <c r="H276" i="3"/>
  <c r="J276" i="3"/>
  <c r="K276" i="3"/>
  <c r="D277" i="3"/>
  <c r="F276" i="3"/>
  <c r="I276" i="3"/>
  <c r="I277" i="3"/>
  <c r="J277" i="3"/>
  <c r="K277" i="3"/>
  <c r="D278" i="3"/>
  <c r="F277" i="3"/>
  <c r="H277" i="3"/>
  <c r="H278" i="3"/>
  <c r="J278" i="3"/>
  <c r="K278" i="3"/>
  <c r="D279" i="3"/>
  <c r="F278" i="3"/>
  <c r="I278" i="3"/>
  <c r="J279" i="3"/>
  <c r="I279" i="3"/>
  <c r="H279" i="3"/>
  <c r="K279" i="3"/>
  <c r="D280" i="3"/>
  <c r="F279" i="3"/>
  <c r="H280" i="3"/>
  <c r="F280" i="3"/>
  <c r="I280" i="3"/>
  <c r="J280" i="3"/>
  <c r="K280" i="3"/>
  <c r="D281" i="3"/>
  <c r="J281" i="3"/>
  <c r="I281" i="3"/>
  <c r="H281" i="3"/>
  <c r="K281" i="3"/>
  <c r="D282" i="3"/>
  <c r="F281" i="3"/>
  <c r="H282" i="3"/>
  <c r="F282" i="3"/>
  <c r="I282" i="3"/>
  <c r="J282" i="3"/>
  <c r="K282" i="3"/>
  <c r="D283" i="3"/>
  <c r="J283" i="3"/>
  <c r="I283" i="3"/>
  <c r="H283" i="3"/>
  <c r="K283" i="3"/>
  <c r="D284" i="3"/>
  <c r="F283" i="3"/>
  <c r="H284" i="3"/>
  <c r="F284" i="3"/>
  <c r="I284" i="3"/>
  <c r="J284" i="3"/>
  <c r="K284" i="3"/>
  <c r="D285" i="3"/>
  <c r="J285" i="3"/>
  <c r="I285" i="3"/>
  <c r="F285" i="3"/>
  <c r="H285" i="3"/>
  <c r="K285" i="3"/>
  <c r="D286" i="3"/>
  <c r="H286" i="3"/>
  <c r="J286" i="3"/>
  <c r="K286" i="3"/>
  <c r="D287" i="3"/>
  <c r="F286" i="3"/>
  <c r="I286" i="3"/>
  <c r="H287" i="3"/>
  <c r="J287" i="3"/>
  <c r="I287" i="3"/>
  <c r="K287" i="3"/>
  <c r="D288" i="3"/>
  <c r="F287" i="3"/>
  <c r="F288" i="3"/>
  <c r="H288" i="3"/>
  <c r="J288" i="3"/>
  <c r="I288" i="3"/>
  <c r="K288" i="3"/>
  <c r="D289" i="3"/>
  <c r="J289" i="3"/>
  <c r="I289" i="3"/>
  <c r="H289" i="3"/>
  <c r="K289" i="3"/>
  <c r="D290" i="3"/>
  <c r="F289" i="3"/>
  <c r="H290" i="3"/>
  <c r="F290" i="3"/>
  <c r="I290" i="3"/>
  <c r="J290" i="3"/>
  <c r="K290" i="3"/>
  <c r="D291" i="3"/>
  <c r="J291" i="3"/>
  <c r="I291" i="3"/>
  <c r="H291" i="3"/>
  <c r="K291" i="3"/>
  <c r="D292" i="3"/>
  <c r="F291" i="3"/>
  <c r="I292" i="3"/>
  <c r="H292" i="3"/>
  <c r="F292" i="3"/>
  <c r="J292" i="3"/>
  <c r="K292" i="3"/>
  <c r="D293" i="3"/>
  <c r="J293" i="3"/>
  <c r="I293" i="3"/>
  <c r="H293" i="3"/>
  <c r="K293" i="3"/>
  <c r="D294" i="3"/>
  <c r="F293" i="3"/>
  <c r="H294" i="3"/>
  <c r="F294" i="3"/>
  <c r="I294" i="3"/>
  <c r="J294" i="3"/>
  <c r="K294" i="3"/>
  <c r="D295" i="3"/>
  <c r="J295" i="3"/>
  <c r="I295" i="3"/>
  <c r="H295" i="3"/>
  <c r="K295" i="3"/>
  <c r="D296" i="3"/>
  <c r="F295" i="3"/>
  <c r="F296" i="3"/>
  <c r="H296" i="3"/>
  <c r="J296" i="3"/>
  <c r="I296" i="3"/>
  <c r="K296" i="3"/>
  <c r="D297" i="3"/>
  <c r="J297" i="3"/>
  <c r="I297" i="3"/>
  <c r="H297" i="3"/>
  <c r="K297" i="3"/>
  <c r="D298" i="3"/>
  <c r="F297" i="3"/>
  <c r="H298" i="3"/>
  <c r="F298" i="3"/>
  <c r="I298" i="3"/>
  <c r="J298" i="3"/>
  <c r="K298" i="3"/>
  <c r="D299" i="3"/>
  <c r="J299" i="3"/>
  <c r="I299" i="3"/>
  <c r="H299" i="3"/>
  <c r="K299" i="3"/>
  <c r="D300" i="3"/>
  <c r="F299" i="3"/>
  <c r="H300" i="3"/>
  <c r="F300" i="3"/>
  <c r="I300" i="3"/>
  <c r="J300" i="3"/>
  <c r="K300" i="3"/>
  <c r="D301" i="3"/>
  <c r="J301" i="3"/>
  <c r="I301" i="3"/>
  <c r="F301" i="3"/>
  <c r="H301" i="3"/>
  <c r="K301" i="3"/>
  <c r="D302" i="3"/>
  <c r="H302" i="3"/>
  <c r="J302" i="3"/>
  <c r="K302" i="3"/>
  <c r="D303" i="3"/>
  <c r="F302" i="3"/>
  <c r="I302" i="3"/>
  <c r="H303" i="3"/>
  <c r="J303" i="3"/>
  <c r="I303" i="3"/>
  <c r="K303" i="3"/>
  <c r="D304" i="3"/>
  <c r="F303" i="3"/>
  <c r="H304" i="3"/>
  <c r="J304" i="3"/>
  <c r="K304" i="3"/>
  <c r="D305" i="3"/>
  <c r="F304" i="3"/>
  <c r="I304" i="3"/>
  <c r="H305" i="3"/>
  <c r="J305" i="3"/>
  <c r="I305" i="3"/>
  <c r="K305" i="3"/>
  <c r="D306" i="3"/>
  <c r="F305" i="3"/>
  <c r="F306" i="3"/>
  <c r="H306" i="3"/>
  <c r="J306" i="3"/>
  <c r="I306" i="3"/>
  <c r="K306" i="3"/>
  <c r="D307" i="3"/>
  <c r="J307" i="3"/>
  <c r="I307" i="3"/>
  <c r="K307" i="3"/>
  <c r="D308" i="3"/>
  <c r="F307" i="3"/>
  <c r="H307" i="3"/>
  <c r="H308" i="3"/>
  <c r="J308" i="3"/>
  <c r="I308" i="3"/>
  <c r="K308" i="3"/>
  <c r="D309" i="3"/>
  <c r="F308" i="3"/>
  <c r="J309" i="3"/>
  <c r="I309" i="3"/>
  <c r="K309" i="3"/>
  <c r="D310" i="3"/>
  <c r="F309" i="3"/>
  <c r="H309" i="3"/>
  <c r="H310" i="3"/>
  <c r="J310" i="3"/>
  <c r="I310" i="3"/>
  <c r="K310" i="3"/>
  <c r="D311" i="3"/>
  <c r="F310" i="3"/>
  <c r="J311" i="3"/>
  <c r="I311" i="3"/>
  <c r="K311" i="3"/>
  <c r="D312" i="3"/>
  <c r="F311" i="3"/>
  <c r="H311" i="3"/>
  <c r="H312" i="3"/>
  <c r="J312" i="3"/>
  <c r="I312" i="3"/>
  <c r="K312" i="3"/>
  <c r="D313" i="3"/>
  <c r="F312" i="3"/>
  <c r="J313" i="3"/>
  <c r="I313" i="3"/>
  <c r="K313" i="3"/>
  <c r="D314" i="3"/>
  <c r="F313" i="3"/>
  <c r="H313" i="3"/>
  <c r="I314" i="3"/>
  <c r="H314" i="3"/>
  <c r="J314" i="3"/>
  <c r="K314" i="3"/>
  <c r="D315" i="3"/>
  <c r="F314" i="3"/>
  <c r="I315" i="3"/>
  <c r="J315" i="3"/>
  <c r="K315" i="3"/>
  <c r="D316" i="3"/>
  <c r="F315" i="3"/>
  <c r="H315" i="3"/>
  <c r="I316" i="3"/>
  <c r="H316" i="3"/>
  <c r="J316" i="3"/>
  <c r="K316" i="3"/>
  <c r="D317" i="3"/>
  <c r="F316" i="3"/>
  <c r="J317" i="3"/>
  <c r="I317" i="3"/>
  <c r="K317" i="3"/>
  <c r="D318" i="3"/>
  <c r="F317" i="3"/>
  <c r="H317" i="3"/>
  <c r="H318" i="3"/>
  <c r="J318" i="3"/>
  <c r="K318" i="3"/>
  <c r="D319" i="3"/>
  <c r="F318" i="3"/>
  <c r="I319" i="3"/>
  <c r="I318" i="3"/>
  <c r="H319" i="3"/>
  <c r="K319" i="3"/>
  <c r="D320" i="3"/>
  <c r="F319" i="3"/>
  <c r="J319" i="3"/>
  <c r="H320" i="3"/>
  <c r="J320" i="3"/>
  <c r="K320" i="3"/>
  <c r="D321" i="3"/>
  <c r="F320" i="3"/>
  <c r="I320" i="3"/>
  <c r="H321" i="3"/>
  <c r="J321" i="3"/>
  <c r="I321" i="3"/>
  <c r="K321" i="3"/>
  <c r="D322" i="3"/>
  <c r="F321" i="3"/>
  <c r="H322" i="3"/>
  <c r="J322" i="3"/>
  <c r="K322" i="3"/>
  <c r="D323" i="3"/>
  <c r="F322" i="3"/>
  <c r="I322" i="3"/>
  <c r="J323" i="3"/>
  <c r="I323" i="3"/>
  <c r="K323" i="3"/>
  <c r="D324" i="3"/>
  <c r="F323" i="3"/>
  <c r="H323" i="3"/>
  <c r="F324" i="3"/>
  <c r="H324" i="3"/>
  <c r="J324" i="3"/>
  <c r="I324" i="3"/>
  <c r="K324" i="3"/>
  <c r="D325" i="3"/>
  <c r="J325" i="3"/>
  <c r="I325" i="3"/>
  <c r="K325" i="3"/>
  <c r="D326" i="3"/>
  <c r="F325" i="3"/>
  <c r="H325" i="3"/>
  <c r="H326" i="3"/>
  <c r="J326" i="3"/>
  <c r="I326" i="3"/>
  <c r="K326" i="3"/>
  <c r="D327" i="3"/>
  <c r="F326" i="3"/>
  <c r="I327" i="3"/>
  <c r="J327" i="3"/>
  <c r="K327" i="3"/>
  <c r="D328" i="3"/>
  <c r="F327" i="3"/>
  <c r="H327" i="3"/>
  <c r="H328" i="3"/>
  <c r="I328" i="3"/>
  <c r="J328" i="3"/>
  <c r="K328" i="3"/>
  <c r="D329" i="3"/>
  <c r="F328" i="3"/>
  <c r="J329" i="3"/>
  <c r="I329" i="3"/>
  <c r="K329" i="3"/>
  <c r="D330" i="3"/>
  <c r="F329" i="3"/>
  <c r="H329" i="3"/>
  <c r="H330" i="3"/>
  <c r="J330" i="3"/>
  <c r="I330" i="3"/>
  <c r="K330" i="3"/>
  <c r="D331" i="3"/>
  <c r="F330" i="3"/>
  <c r="J331" i="3"/>
  <c r="I331" i="3"/>
  <c r="K331" i="3"/>
  <c r="D332" i="3"/>
  <c r="F331" i="3"/>
  <c r="H331" i="3"/>
  <c r="H332" i="3"/>
  <c r="J332" i="3"/>
  <c r="K332" i="3"/>
  <c r="D333" i="3"/>
  <c r="F332" i="3"/>
  <c r="H333" i="3"/>
  <c r="I333" i="3"/>
  <c r="I332" i="3"/>
  <c r="K333" i="3"/>
  <c r="D334" i="3"/>
  <c r="F333" i="3"/>
  <c r="J333" i="3"/>
  <c r="H334" i="3"/>
  <c r="J334" i="3"/>
  <c r="K334" i="3"/>
  <c r="D335" i="3"/>
  <c r="F334" i="3"/>
  <c r="I334" i="3"/>
  <c r="H335" i="3"/>
  <c r="J335" i="3"/>
  <c r="I335" i="3"/>
  <c r="K335" i="3"/>
  <c r="D336" i="3"/>
  <c r="F335" i="3"/>
  <c r="I336" i="3"/>
  <c r="H336" i="3"/>
  <c r="J336" i="3"/>
  <c r="K336" i="3"/>
  <c r="D337" i="3"/>
  <c r="F336" i="3"/>
  <c r="J337" i="3"/>
  <c r="I337" i="3"/>
  <c r="K337" i="3"/>
  <c r="D338" i="3"/>
  <c r="F337" i="3"/>
  <c r="H337" i="3"/>
  <c r="H338" i="3"/>
  <c r="J338" i="3"/>
  <c r="I338" i="3"/>
  <c r="K338" i="3"/>
  <c r="D339" i="3"/>
  <c r="F338" i="3"/>
  <c r="J339" i="3"/>
  <c r="I339" i="3"/>
  <c r="K339" i="3"/>
  <c r="D340" i="3"/>
  <c r="F339" i="3"/>
  <c r="H339" i="3"/>
  <c r="H340" i="3"/>
  <c r="J340" i="3"/>
  <c r="K340" i="3"/>
  <c r="D341" i="3"/>
  <c r="F340" i="3"/>
  <c r="I340" i="3"/>
  <c r="H341" i="3"/>
  <c r="J341" i="3"/>
  <c r="I341" i="3"/>
  <c r="K341" i="3"/>
  <c r="D342" i="3"/>
  <c r="F341" i="3"/>
  <c r="H342" i="3"/>
  <c r="J342" i="3"/>
  <c r="K342" i="3"/>
  <c r="D343" i="3"/>
  <c r="F342" i="3"/>
  <c r="H343" i="3"/>
  <c r="I343" i="3"/>
  <c r="I342" i="3"/>
  <c r="K343" i="3"/>
  <c r="D344" i="3"/>
  <c r="F343" i="3"/>
  <c r="J343" i="3"/>
  <c r="H344" i="3"/>
  <c r="J344" i="3"/>
  <c r="K344" i="3"/>
  <c r="D345" i="3"/>
  <c r="F344" i="3"/>
  <c r="I344" i="3"/>
  <c r="H345" i="3"/>
  <c r="J345" i="3"/>
  <c r="I345" i="3"/>
  <c r="K345" i="3"/>
  <c r="D346" i="3"/>
  <c r="F345" i="3"/>
  <c r="F346" i="3"/>
  <c r="H346" i="3"/>
  <c r="J346" i="3"/>
  <c r="K346" i="3"/>
  <c r="D347" i="3"/>
  <c r="I346" i="3"/>
  <c r="H347" i="3"/>
  <c r="J347" i="3"/>
  <c r="I347" i="3"/>
  <c r="K347" i="3"/>
  <c r="D348" i="3"/>
  <c r="F347" i="3"/>
  <c r="I348" i="3"/>
  <c r="H348" i="3"/>
  <c r="F348" i="3"/>
  <c r="J348" i="3"/>
  <c r="K348" i="3"/>
  <c r="D349" i="3"/>
  <c r="J349" i="3"/>
  <c r="I349" i="3"/>
  <c r="H349" i="3"/>
  <c r="K349" i="3"/>
  <c r="D350" i="3"/>
  <c r="F349" i="3"/>
  <c r="I350" i="3"/>
  <c r="H350" i="3"/>
  <c r="J350" i="3"/>
  <c r="K350" i="3"/>
  <c r="D351" i="3"/>
  <c r="F350" i="3"/>
  <c r="J351" i="3"/>
  <c r="I351" i="3"/>
  <c r="K351" i="3"/>
  <c r="D352" i="3"/>
  <c r="F351" i="3"/>
  <c r="H351" i="3"/>
  <c r="H352" i="3"/>
  <c r="J352" i="3"/>
  <c r="K352" i="3"/>
  <c r="D353" i="3"/>
  <c r="F352" i="3"/>
  <c r="I352" i="3"/>
  <c r="J353" i="3"/>
  <c r="F353" i="3"/>
  <c r="H353" i="3"/>
  <c r="I353" i="3"/>
  <c r="K353" i="3"/>
  <c r="D354" i="3"/>
  <c r="H354" i="3"/>
  <c r="J354" i="3"/>
  <c r="K354" i="3"/>
  <c r="D355" i="3"/>
  <c r="F354" i="3"/>
  <c r="I354" i="3"/>
  <c r="J355" i="3"/>
  <c r="F355" i="3"/>
  <c r="H355" i="3"/>
  <c r="I355" i="3"/>
  <c r="K355" i="3"/>
  <c r="D356" i="3"/>
  <c r="H356" i="3"/>
  <c r="J356" i="3"/>
  <c r="K356" i="3"/>
  <c r="D357" i="3"/>
  <c r="F356" i="3"/>
  <c r="I356" i="3"/>
  <c r="I357" i="3"/>
  <c r="J357" i="3"/>
  <c r="K357" i="3"/>
  <c r="D358" i="3"/>
  <c r="F357" i="3"/>
  <c r="J358" i="3"/>
  <c r="H357" i="3"/>
  <c r="I358" i="3"/>
  <c r="K358" i="3"/>
  <c r="D359" i="3"/>
  <c r="F358" i="3"/>
  <c r="H358" i="3"/>
  <c r="J359" i="3"/>
  <c r="I359" i="3"/>
  <c r="K359" i="3"/>
  <c r="D360" i="3"/>
  <c r="F359" i="3"/>
  <c r="H359" i="3"/>
  <c r="H360" i="3"/>
  <c r="J360" i="3"/>
  <c r="I360" i="3"/>
  <c r="K360" i="3"/>
  <c r="D361" i="3"/>
  <c r="F360" i="3"/>
  <c r="F361" i="3"/>
  <c r="J361" i="3"/>
  <c r="I361" i="3"/>
  <c r="H361" i="3"/>
  <c r="K361" i="3"/>
  <c r="D362" i="3"/>
  <c r="I362" i="3"/>
  <c r="H362" i="3"/>
  <c r="J362" i="3"/>
  <c r="K362" i="3"/>
  <c r="D363" i="3"/>
  <c r="F362" i="3"/>
  <c r="J363" i="3"/>
  <c r="I363" i="3"/>
  <c r="K363" i="3"/>
  <c r="D364" i="3"/>
  <c r="F363" i="3"/>
  <c r="H363" i="3"/>
  <c r="I364" i="3"/>
  <c r="H364" i="3"/>
  <c r="J364" i="3"/>
  <c r="K364" i="3"/>
  <c r="D365" i="3"/>
  <c r="F364" i="3"/>
  <c r="J365" i="3"/>
  <c r="I365" i="3"/>
  <c r="K365" i="3"/>
  <c r="D366" i="3"/>
  <c r="F365" i="3"/>
  <c r="H365" i="3"/>
  <c r="I366" i="3"/>
  <c r="H366" i="3"/>
  <c r="J366" i="3"/>
  <c r="K366" i="3"/>
  <c r="D367" i="3"/>
  <c r="F366" i="3"/>
  <c r="J367" i="3"/>
  <c r="I367" i="3"/>
  <c r="K367" i="3"/>
  <c r="D368" i="3"/>
  <c r="F367" i="3"/>
  <c r="H367" i="3"/>
  <c r="I368" i="3"/>
  <c r="H368" i="3"/>
  <c r="J368" i="3"/>
  <c r="K368" i="3"/>
  <c r="D369" i="3"/>
  <c r="F368" i="3"/>
  <c r="J369" i="3"/>
  <c r="I369" i="3"/>
  <c r="K369" i="3"/>
  <c r="D370" i="3"/>
  <c r="F369" i="3"/>
  <c r="H369" i="3"/>
  <c r="I370" i="3"/>
  <c r="H370" i="3"/>
  <c r="J370" i="3"/>
  <c r="K370" i="3"/>
  <c r="D371" i="3"/>
  <c r="F370" i="3"/>
  <c r="J371" i="3"/>
  <c r="I371" i="3"/>
  <c r="K371" i="3"/>
  <c r="D372" i="3"/>
  <c r="F371" i="3"/>
  <c r="H371" i="3"/>
  <c r="H372" i="3"/>
  <c r="J372" i="3"/>
  <c r="I372" i="3"/>
  <c r="K372" i="3"/>
  <c r="D373" i="3"/>
  <c r="F372" i="3"/>
  <c r="H373" i="3"/>
  <c r="J373" i="3"/>
  <c r="I373" i="3"/>
  <c r="K373" i="3"/>
  <c r="D374" i="3"/>
  <c r="F373" i="3"/>
  <c r="H374" i="3"/>
  <c r="J374" i="3"/>
  <c r="K374" i="3"/>
  <c r="D375" i="3"/>
  <c r="F374" i="3"/>
  <c r="I374" i="3"/>
  <c r="J375" i="3"/>
  <c r="I375" i="3"/>
  <c r="H375" i="3"/>
  <c r="K375" i="3"/>
  <c r="D376" i="3"/>
  <c r="F375" i="3"/>
  <c r="I376" i="3"/>
  <c r="H376" i="3"/>
  <c r="J376" i="3"/>
  <c r="K376" i="3"/>
  <c r="D377" i="3"/>
  <c r="F376" i="3"/>
  <c r="J377" i="3"/>
  <c r="I377" i="3"/>
  <c r="K377" i="3"/>
  <c r="D378" i="3"/>
  <c r="F377" i="3"/>
  <c r="H377" i="3"/>
  <c r="H378" i="3"/>
  <c r="J378" i="3"/>
  <c r="I378" i="3"/>
  <c r="K378" i="3"/>
  <c r="D379" i="3"/>
  <c r="F378" i="3"/>
  <c r="H379" i="3"/>
  <c r="J379" i="3"/>
  <c r="I379" i="3"/>
  <c r="K379" i="3"/>
  <c r="D380" i="3"/>
  <c r="F379" i="3"/>
  <c r="I380" i="3"/>
  <c r="H380" i="3"/>
  <c r="J380" i="3"/>
  <c r="K380" i="3"/>
  <c r="D381" i="3"/>
  <c r="F380" i="3"/>
  <c r="J381" i="3"/>
  <c r="I381" i="3"/>
  <c r="K381" i="3"/>
  <c r="D382" i="3"/>
  <c r="F381" i="3"/>
  <c r="H381" i="3"/>
  <c r="H382" i="3"/>
  <c r="J382" i="3"/>
  <c r="I382" i="3"/>
  <c r="K382" i="3"/>
  <c r="D383" i="3"/>
  <c r="F382" i="3"/>
  <c r="J383" i="3"/>
  <c r="I383" i="3"/>
  <c r="K383" i="3"/>
  <c r="D384" i="3"/>
  <c r="F383" i="3"/>
  <c r="H383" i="3"/>
  <c r="H384" i="3"/>
  <c r="J384" i="3"/>
  <c r="I384" i="3"/>
  <c r="K384" i="3"/>
  <c r="D385" i="3"/>
  <c r="F384" i="3"/>
  <c r="I385" i="3"/>
  <c r="J385" i="3"/>
  <c r="K385" i="3"/>
  <c r="D386" i="3"/>
  <c r="F385" i="3"/>
  <c r="H385" i="3"/>
  <c r="H386" i="3"/>
  <c r="J386" i="3"/>
  <c r="I386" i="3"/>
  <c r="K386" i="3"/>
  <c r="D387" i="3"/>
  <c r="F386" i="3"/>
  <c r="I387" i="3"/>
  <c r="J387" i="3"/>
  <c r="K387" i="3"/>
  <c r="D388" i="3"/>
  <c r="F387" i="3"/>
  <c r="H387" i="3"/>
  <c r="H388" i="3"/>
  <c r="J388" i="3"/>
  <c r="I388" i="3"/>
  <c r="K388" i="3"/>
  <c r="D389" i="3"/>
  <c r="F388" i="3"/>
  <c r="I389" i="3"/>
  <c r="J389" i="3"/>
  <c r="K389" i="3"/>
  <c r="D390" i="3"/>
  <c r="F389" i="3"/>
  <c r="H389" i="3"/>
  <c r="H390" i="3"/>
  <c r="J390" i="3"/>
  <c r="K390" i="3"/>
  <c r="D391" i="3"/>
  <c r="F390" i="3"/>
  <c r="I390" i="3"/>
  <c r="J391" i="3"/>
  <c r="I391" i="3"/>
  <c r="K391" i="3"/>
  <c r="D392" i="3"/>
  <c r="F391" i="3"/>
  <c r="H391" i="3"/>
  <c r="H392" i="3"/>
  <c r="J392" i="3"/>
  <c r="K392" i="3"/>
  <c r="D393" i="3"/>
  <c r="F392" i="3"/>
  <c r="I392" i="3"/>
  <c r="I393" i="3"/>
  <c r="J393" i="3"/>
  <c r="K393" i="3"/>
  <c r="D394" i="3"/>
  <c r="F393" i="3"/>
  <c r="H393" i="3"/>
  <c r="H394" i="3"/>
  <c r="J394" i="3"/>
  <c r="K394" i="3"/>
  <c r="D395" i="3"/>
  <c r="F394" i="3"/>
  <c r="I394" i="3"/>
  <c r="I395" i="3"/>
  <c r="J395" i="3"/>
  <c r="K395" i="3"/>
  <c r="D396" i="3"/>
  <c r="F395" i="3"/>
  <c r="H395" i="3"/>
  <c r="H396" i="3"/>
  <c r="J396" i="3"/>
  <c r="K396" i="3"/>
  <c r="D397" i="3"/>
  <c r="F396" i="3"/>
  <c r="I396" i="3"/>
  <c r="J397" i="3"/>
  <c r="I397" i="3"/>
  <c r="K397" i="3"/>
  <c r="D398" i="3"/>
  <c r="F397" i="3"/>
  <c r="H397" i="3"/>
  <c r="H398" i="3"/>
  <c r="J398" i="3"/>
  <c r="K398" i="3"/>
  <c r="D399" i="3"/>
  <c r="F398" i="3"/>
  <c r="I398" i="3"/>
  <c r="J399" i="3"/>
  <c r="I399" i="3"/>
  <c r="K399" i="3"/>
  <c r="D400" i="3"/>
  <c r="F399" i="3"/>
  <c r="H399" i="3"/>
  <c r="H400" i="3"/>
  <c r="J400" i="3"/>
  <c r="K400" i="3"/>
  <c r="D401" i="3"/>
  <c r="F400" i="3"/>
  <c r="H401" i="3"/>
  <c r="I401" i="3"/>
  <c r="I400" i="3"/>
  <c r="K401" i="3"/>
  <c r="D402" i="3"/>
  <c r="F401" i="3"/>
  <c r="J401" i="3"/>
  <c r="H402" i="3"/>
  <c r="J402" i="3"/>
  <c r="K402" i="3"/>
  <c r="D403" i="3"/>
  <c r="F402" i="3"/>
  <c r="I402" i="3"/>
  <c r="J403" i="3"/>
  <c r="I403" i="3"/>
  <c r="K403" i="3"/>
  <c r="D404" i="3"/>
  <c r="F403" i="3"/>
  <c r="H403" i="3"/>
  <c r="H404" i="3"/>
  <c r="J404" i="3"/>
  <c r="K404" i="3"/>
  <c r="D405" i="3"/>
  <c r="F404" i="3"/>
  <c r="H405" i="3"/>
  <c r="I405" i="3"/>
  <c r="I404" i="3"/>
  <c r="J405" i="3"/>
  <c r="K405" i="3"/>
  <c r="D406" i="3"/>
  <c r="F405" i="3"/>
  <c r="H406" i="3"/>
  <c r="J406" i="3"/>
  <c r="K406" i="3"/>
  <c r="D407" i="3"/>
  <c r="F406" i="3"/>
  <c r="I406" i="3"/>
  <c r="H407" i="3"/>
  <c r="J407" i="3"/>
  <c r="I407" i="3"/>
  <c r="K407" i="3"/>
  <c r="D408" i="3"/>
  <c r="F407" i="3"/>
  <c r="I408" i="3"/>
  <c r="H408" i="3"/>
  <c r="J408" i="3"/>
  <c r="K408" i="3"/>
  <c r="D409" i="3"/>
  <c r="F408" i="3"/>
  <c r="J409" i="3"/>
  <c r="I409" i="3"/>
  <c r="K409" i="3"/>
  <c r="D410" i="3"/>
  <c r="F409" i="3"/>
  <c r="H409" i="3"/>
  <c r="H410" i="3"/>
  <c r="J410" i="3"/>
  <c r="I410" i="3"/>
  <c r="K410" i="3"/>
  <c r="D411" i="3"/>
  <c r="F410" i="3"/>
  <c r="H411" i="3"/>
  <c r="J411" i="3"/>
  <c r="I411" i="3"/>
  <c r="K411" i="3"/>
  <c r="D412" i="3"/>
  <c r="F411" i="3"/>
  <c r="H412" i="3"/>
  <c r="J412" i="3"/>
  <c r="K412" i="3"/>
  <c r="D413" i="3"/>
  <c r="F412" i="3"/>
  <c r="H413" i="3"/>
  <c r="I413" i="3"/>
  <c r="I412" i="3"/>
  <c r="K413" i="3"/>
  <c r="D414" i="3"/>
  <c r="F413" i="3"/>
  <c r="J413" i="3"/>
  <c r="I414" i="3"/>
  <c r="H414" i="3"/>
  <c r="J414" i="3"/>
  <c r="K414" i="3"/>
  <c r="D415" i="3"/>
  <c r="F414" i="3"/>
  <c r="J415" i="3"/>
  <c r="I415" i="3"/>
  <c r="K415" i="3"/>
  <c r="D416" i="3"/>
  <c r="F415" i="3"/>
  <c r="H415" i="3"/>
  <c r="H416" i="3"/>
  <c r="J416" i="3"/>
  <c r="K416" i="3"/>
  <c r="D417" i="3"/>
  <c r="F416" i="3"/>
  <c r="I417" i="3"/>
  <c r="I416" i="3"/>
  <c r="H417" i="3"/>
  <c r="J417" i="3"/>
  <c r="K417" i="3"/>
  <c r="D418" i="3"/>
  <c r="F417" i="3"/>
  <c r="H418" i="3"/>
  <c r="J418" i="3"/>
  <c r="K418" i="3"/>
  <c r="D419" i="3"/>
  <c r="F418" i="3"/>
  <c r="I418" i="3"/>
  <c r="H419" i="3"/>
  <c r="J419" i="3"/>
  <c r="I419" i="3"/>
  <c r="K419" i="3"/>
  <c r="D420" i="3"/>
  <c r="F419" i="3"/>
  <c r="I420" i="3"/>
  <c r="H420" i="3"/>
  <c r="J420" i="3"/>
  <c r="K420" i="3"/>
  <c r="D421" i="3"/>
  <c r="F420" i="3"/>
  <c r="H421" i="3"/>
  <c r="J421" i="3"/>
  <c r="I421" i="3"/>
  <c r="K421" i="3"/>
  <c r="D422" i="3"/>
  <c r="F421" i="3"/>
  <c r="H422" i="3"/>
  <c r="J422" i="3"/>
  <c r="K422" i="3"/>
  <c r="D423" i="3"/>
  <c r="F422" i="3"/>
  <c r="I422" i="3"/>
  <c r="H423" i="3"/>
  <c r="J423" i="3"/>
  <c r="I423" i="3"/>
  <c r="K423" i="3"/>
  <c r="D424" i="3"/>
  <c r="F423" i="3"/>
  <c r="I424" i="3"/>
  <c r="H424" i="3"/>
  <c r="J424" i="3"/>
  <c r="K424" i="3"/>
  <c r="D425" i="3"/>
  <c r="F424" i="3"/>
  <c r="H425" i="3"/>
  <c r="J425" i="3"/>
  <c r="I425" i="3"/>
  <c r="K425" i="3"/>
  <c r="D426" i="3"/>
  <c r="F425" i="3"/>
  <c r="I426" i="3"/>
  <c r="H426" i="3"/>
  <c r="J426" i="3"/>
  <c r="K426" i="3"/>
  <c r="D427" i="3"/>
  <c r="F426" i="3"/>
  <c r="F427" i="3"/>
  <c r="J427" i="3"/>
  <c r="I427" i="3"/>
  <c r="H427" i="3"/>
  <c r="K427" i="3"/>
  <c r="D428" i="3"/>
  <c r="H428" i="3"/>
  <c r="J428" i="3"/>
  <c r="I428" i="3"/>
  <c r="K428" i="3"/>
  <c r="D429" i="3"/>
  <c r="F428" i="3"/>
  <c r="F429" i="3"/>
  <c r="J429" i="3"/>
  <c r="I429" i="3"/>
  <c r="H429" i="3"/>
  <c r="K429" i="3"/>
  <c r="D430" i="3"/>
  <c r="H430" i="3"/>
  <c r="J430" i="3"/>
  <c r="K430" i="3"/>
  <c r="D431" i="3"/>
  <c r="F430" i="3"/>
  <c r="H431" i="3"/>
  <c r="I431" i="3"/>
  <c r="I430" i="3"/>
  <c r="J431" i="3"/>
  <c r="K431" i="3"/>
  <c r="D432" i="3"/>
  <c r="F431" i="3"/>
  <c r="H432" i="3"/>
  <c r="J432" i="3"/>
  <c r="K432" i="3"/>
  <c r="D433" i="3"/>
  <c r="F432" i="3"/>
  <c r="I432" i="3"/>
  <c r="J433" i="3"/>
  <c r="I433" i="3"/>
  <c r="K433" i="3"/>
  <c r="D434" i="3"/>
  <c r="F433" i="3"/>
  <c r="H433" i="3"/>
  <c r="H434" i="3"/>
  <c r="J434" i="3"/>
  <c r="I434" i="3"/>
  <c r="K434" i="3"/>
  <c r="D435" i="3"/>
  <c r="F434" i="3"/>
  <c r="H435" i="3"/>
  <c r="J435" i="3"/>
  <c r="I435" i="3"/>
  <c r="K435" i="3"/>
  <c r="D436" i="3"/>
  <c r="F435" i="3"/>
  <c r="I436" i="3"/>
  <c r="H436" i="3"/>
  <c r="J436" i="3"/>
  <c r="K436" i="3"/>
  <c r="D437" i="3"/>
  <c r="F436" i="3"/>
  <c r="H437" i="3"/>
  <c r="J437" i="3"/>
  <c r="I437" i="3"/>
  <c r="K437" i="3"/>
  <c r="D438" i="3"/>
  <c r="F437" i="3"/>
  <c r="H438" i="3"/>
  <c r="J438" i="3"/>
  <c r="K438" i="3"/>
  <c r="D439" i="3"/>
  <c r="F438" i="3"/>
  <c r="H439" i="3"/>
  <c r="I439" i="3"/>
  <c r="I438" i="3"/>
  <c r="J439" i="3"/>
  <c r="K439" i="3"/>
  <c r="D440" i="3"/>
  <c r="F439" i="3"/>
  <c r="I440" i="3"/>
  <c r="H440" i="3"/>
  <c r="J440" i="3"/>
  <c r="K440" i="3"/>
  <c r="D441" i="3"/>
  <c r="F440" i="3"/>
  <c r="H441" i="3"/>
  <c r="J441" i="3"/>
  <c r="I441" i="3"/>
  <c r="K441" i="3"/>
  <c r="D442" i="3"/>
  <c r="F441" i="3"/>
  <c r="H442" i="3"/>
  <c r="J442" i="3"/>
  <c r="K442" i="3"/>
  <c r="D443" i="3"/>
  <c r="F442" i="3"/>
  <c r="I442" i="3"/>
  <c r="H443" i="3"/>
  <c r="J443" i="3"/>
  <c r="I443" i="3"/>
  <c r="K443" i="3"/>
  <c r="D444" i="3"/>
  <c r="F443" i="3"/>
  <c r="F444" i="3"/>
  <c r="H444" i="3"/>
  <c r="J444" i="3"/>
  <c r="I444" i="3"/>
  <c r="K444" i="3"/>
  <c r="D445" i="3"/>
  <c r="H445" i="3"/>
  <c r="J445" i="3"/>
  <c r="I445" i="3"/>
  <c r="K445" i="3"/>
  <c r="D446" i="3"/>
  <c r="F445" i="3"/>
  <c r="F446" i="3"/>
  <c r="H446" i="3"/>
  <c r="J446" i="3"/>
  <c r="K446" i="3"/>
  <c r="D447" i="3"/>
  <c r="I446" i="3"/>
  <c r="J447" i="3"/>
  <c r="I447" i="3"/>
  <c r="K447" i="3"/>
  <c r="D448" i="3"/>
  <c r="F447" i="3"/>
  <c r="H447" i="3"/>
  <c r="H448" i="3"/>
  <c r="J448" i="3"/>
  <c r="K448" i="3"/>
  <c r="D449" i="3"/>
  <c r="F448" i="3"/>
  <c r="I448" i="3"/>
  <c r="J449" i="3"/>
  <c r="I449" i="3"/>
  <c r="H449" i="3"/>
  <c r="K449" i="3"/>
  <c r="D450" i="3"/>
  <c r="F449" i="3"/>
  <c r="H450" i="3"/>
  <c r="J450" i="3"/>
  <c r="K450" i="3"/>
  <c r="D451" i="3"/>
  <c r="F450" i="3"/>
  <c r="I450" i="3"/>
  <c r="F451" i="3"/>
  <c r="J451" i="3"/>
  <c r="I451" i="3"/>
  <c r="H451" i="3"/>
  <c r="K451" i="3"/>
  <c r="D452" i="3"/>
  <c r="H452" i="3"/>
  <c r="J452" i="3"/>
  <c r="K452" i="3"/>
  <c r="D453" i="3"/>
  <c r="F452" i="3"/>
  <c r="I452" i="3"/>
  <c r="H453" i="3"/>
  <c r="J453" i="3"/>
  <c r="I453" i="3"/>
  <c r="K453" i="3"/>
  <c r="D454" i="3"/>
  <c r="F453" i="3"/>
  <c r="I454" i="3"/>
  <c r="H454" i="3"/>
  <c r="J454" i="3"/>
  <c r="K454" i="3"/>
  <c r="D455" i="3"/>
  <c r="F454" i="3"/>
  <c r="J455" i="3"/>
  <c r="I455" i="3"/>
  <c r="K455" i="3"/>
  <c r="D456" i="3"/>
  <c r="F455" i="3"/>
  <c r="H455" i="3"/>
  <c r="H456" i="3"/>
  <c r="J456" i="3"/>
  <c r="K456" i="3"/>
  <c r="D457" i="3"/>
  <c r="F456" i="3"/>
  <c r="I456" i="3"/>
  <c r="I457" i="3"/>
  <c r="J457" i="3"/>
  <c r="K457" i="3"/>
  <c r="D458" i="3"/>
  <c r="F457" i="3"/>
  <c r="H457" i="3"/>
  <c r="H458" i="3"/>
  <c r="J458" i="3"/>
  <c r="I458" i="3"/>
  <c r="K458" i="3"/>
  <c r="D459" i="3"/>
  <c r="F458" i="3"/>
  <c r="J459" i="3"/>
  <c r="I459" i="3"/>
  <c r="K459" i="3"/>
  <c r="D460" i="3"/>
  <c r="F459" i="3"/>
  <c r="H459" i="3"/>
  <c r="H460" i="3"/>
  <c r="J460" i="3"/>
  <c r="I460" i="3"/>
  <c r="K460" i="3"/>
  <c r="D461" i="3"/>
  <c r="F460" i="3"/>
  <c r="J461" i="3"/>
  <c r="I461" i="3"/>
  <c r="K461" i="3"/>
  <c r="D462" i="3"/>
  <c r="F461" i="3"/>
  <c r="H461" i="3"/>
  <c r="H462" i="3"/>
  <c r="J462" i="3"/>
  <c r="K462" i="3"/>
  <c r="D463" i="3"/>
  <c r="F462" i="3"/>
  <c r="H463" i="3"/>
  <c r="I463" i="3"/>
  <c r="I462" i="3"/>
  <c r="K463" i="3"/>
  <c r="D464" i="3"/>
  <c r="F463" i="3"/>
  <c r="J463" i="3"/>
  <c r="H464" i="3"/>
  <c r="J464" i="3"/>
  <c r="K464" i="3"/>
  <c r="D465" i="3"/>
  <c r="F464" i="3"/>
  <c r="I464" i="3"/>
  <c r="J465" i="3"/>
  <c r="F465" i="3"/>
  <c r="H465" i="3"/>
  <c r="I465" i="3"/>
  <c r="K465" i="3"/>
  <c r="D466" i="3"/>
  <c r="H466" i="3"/>
  <c r="J466" i="3"/>
  <c r="I466" i="3"/>
  <c r="K466" i="3"/>
  <c r="D467" i="3"/>
  <c r="F466" i="3"/>
  <c r="F467" i="3"/>
  <c r="J467" i="3"/>
  <c r="I467" i="3"/>
  <c r="H467" i="3"/>
  <c r="K467" i="3"/>
  <c r="D468" i="3"/>
  <c r="H468" i="3"/>
  <c r="J468" i="3"/>
  <c r="I468" i="3"/>
  <c r="K468" i="3"/>
  <c r="D469" i="3"/>
  <c r="F468" i="3"/>
  <c r="H469" i="3"/>
  <c r="J469" i="3"/>
  <c r="I469" i="3"/>
  <c r="K469" i="3"/>
  <c r="D470" i="3"/>
  <c r="F469" i="3"/>
  <c r="F470" i="3"/>
  <c r="H470" i="3"/>
  <c r="J470" i="3"/>
  <c r="K470" i="3"/>
  <c r="D471" i="3"/>
  <c r="I470" i="3"/>
  <c r="F471" i="3"/>
  <c r="J471" i="3"/>
  <c r="I471" i="3"/>
  <c r="H471" i="3"/>
  <c r="K471" i="3"/>
  <c r="D472" i="3"/>
  <c r="H472" i="3"/>
  <c r="J472" i="3"/>
  <c r="I472" i="3"/>
  <c r="K472" i="3"/>
  <c r="D473" i="3"/>
  <c r="F472" i="3"/>
  <c r="H473" i="3"/>
  <c r="J473" i="3"/>
  <c r="I473" i="3"/>
  <c r="K473" i="3"/>
  <c r="D474" i="3"/>
  <c r="F473" i="3"/>
  <c r="F474" i="3"/>
  <c r="H474" i="3"/>
  <c r="J474" i="3"/>
  <c r="K474" i="3"/>
  <c r="D475" i="3"/>
  <c r="I474" i="3"/>
  <c r="F475" i="3"/>
  <c r="J475" i="3"/>
  <c r="I475" i="3"/>
  <c r="H475" i="3"/>
  <c r="K475" i="3"/>
  <c r="D476" i="3"/>
  <c r="H476" i="3"/>
  <c r="F476" i="3"/>
  <c r="I476" i="3"/>
  <c r="J476" i="3"/>
  <c r="K476" i="3"/>
  <c r="D477" i="3"/>
  <c r="J477" i="3"/>
  <c r="I477" i="3"/>
  <c r="H477" i="3"/>
  <c r="K477" i="3"/>
  <c r="D478" i="3"/>
  <c r="F477" i="3"/>
  <c r="I478" i="3"/>
  <c r="H478" i="3"/>
  <c r="F478" i="3"/>
  <c r="J478" i="3"/>
  <c r="K478" i="3"/>
  <c r="D479" i="3"/>
  <c r="J479" i="3"/>
  <c r="I479" i="3"/>
  <c r="H479" i="3"/>
  <c r="K479" i="3"/>
  <c r="D480" i="3"/>
  <c r="F479" i="3"/>
  <c r="I480" i="3"/>
  <c r="H480" i="3"/>
  <c r="F480" i="3"/>
  <c r="J480" i="3"/>
  <c r="K480" i="3"/>
  <c r="D481" i="3"/>
  <c r="J481" i="3"/>
  <c r="F481" i="3"/>
  <c r="H481" i="3"/>
  <c r="I481" i="3"/>
  <c r="K481" i="3"/>
  <c r="D482" i="3"/>
  <c r="H482" i="3"/>
  <c r="J482" i="3"/>
  <c r="I482" i="3"/>
  <c r="K482" i="3"/>
  <c r="D483" i="3"/>
  <c r="F482" i="3"/>
  <c r="F483" i="3"/>
  <c r="J483" i="3"/>
  <c r="I483" i="3"/>
  <c r="H483" i="3"/>
  <c r="K483" i="3"/>
  <c r="D484" i="3"/>
  <c r="H484" i="3"/>
  <c r="J484" i="3"/>
  <c r="I484" i="3"/>
  <c r="K484" i="3"/>
  <c r="D485" i="3"/>
  <c r="F484" i="3"/>
  <c r="F485" i="3"/>
  <c r="J485" i="3"/>
  <c r="I485" i="3"/>
  <c r="H485" i="3"/>
  <c r="K485" i="3"/>
  <c r="D486" i="3"/>
  <c r="H486" i="3"/>
  <c r="J486" i="3"/>
  <c r="I486" i="3"/>
  <c r="K486" i="3"/>
  <c r="D487" i="3"/>
  <c r="F486" i="3"/>
  <c r="F487" i="3"/>
  <c r="J487" i="3"/>
  <c r="I487" i="3"/>
  <c r="H487" i="3"/>
  <c r="K487" i="3"/>
  <c r="D488" i="3"/>
  <c r="H488" i="3"/>
  <c r="I488" i="3"/>
  <c r="J488" i="3"/>
  <c r="K488" i="3"/>
  <c r="D489" i="3"/>
  <c r="F488" i="3"/>
  <c r="J489" i="3"/>
  <c r="I489" i="3"/>
  <c r="K489" i="3"/>
  <c r="D490" i="3"/>
  <c r="F489" i="3"/>
  <c r="H489" i="3"/>
  <c r="H490" i="3"/>
  <c r="I490" i="3"/>
  <c r="J490" i="3"/>
  <c r="K490" i="3"/>
  <c r="D491" i="3"/>
  <c r="F490" i="3"/>
  <c r="J491" i="3"/>
  <c r="I491" i="3"/>
  <c r="K491" i="3"/>
  <c r="D492" i="3"/>
  <c r="F491" i="3"/>
  <c r="H491" i="3"/>
  <c r="H492" i="3"/>
  <c r="I492" i="3"/>
  <c r="J492" i="3"/>
  <c r="K492" i="3"/>
  <c r="D493" i="3"/>
  <c r="F492" i="3"/>
  <c r="J493" i="3"/>
  <c r="I493" i="3"/>
  <c r="K493" i="3"/>
  <c r="D494" i="3"/>
  <c r="F493" i="3"/>
  <c r="H493" i="3"/>
  <c r="H494" i="3"/>
  <c r="I494" i="3"/>
  <c r="J494" i="3"/>
  <c r="K494" i="3"/>
  <c r="D495" i="3"/>
  <c r="F494" i="3"/>
  <c r="J495" i="3"/>
  <c r="I495" i="3"/>
  <c r="K495" i="3"/>
  <c r="D496" i="3"/>
  <c r="F495" i="3"/>
  <c r="H495" i="3"/>
  <c r="H496" i="3"/>
  <c r="J496" i="3"/>
  <c r="I496" i="3"/>
  <c r="K496" i="3"/>
  <c r="D497" i="3"/>
  <c r="F496" i="3"/>
  <c r="H497" i="3"/>
  <c r="J497" i="3"/>
  <c r="I497" i="3"/>
  <c r="K497" i="3"/>
  <c r="D498" i="3"/>
  <c r="F497" i="3"/>
  <c r="I498" i="3"/>
  <c r="H498" i="3"/>
  <c r="F498" i="3"/>
  <c r="J498" i="3"/>
  <c r="K498" i="3"/>
  <c r="D499" i="3"/>
  <c r="I499" i="3"/>
  <c r="H499" i="3"/>
  <c r="J499" i="3"/>
  <c r="K499" i="3"/>
  <c r="D500" i="3"/>
  <c r="F499" i="3"/>
  <c r="I500" i="3"/>
  <c r="H500" i="3"/>
  <c r="F500" i="3"/>
  <c r="J500" i="3"/>
  <c r="K500" i="3"/>
  <c r="D501" i="3"/>
  <c r="J501" i="3"/>
  <c r="F501" i="3"/>
  <c r="H501" i="3"/>
  <c r="I501" i="3"/>
  <c r="K501" i="3"/>
  <c r="D502" i="3"/>
  <c r="H502" i="3"/>
  <c r="J502" i="3"/>
  <c r="K502" i="3"/>
  <c r="D503" i="3"/>
  <c r="F502" i="3"/>
  <c r="H503" i="3"/>
  <c r="I503" i="3"/>
  <c r="I502" i="3"/>
  <c r="J503" i="3"/>
  <c r="K503" i="3"/>
  <c r="D504" i="3"/>
  <c r="F503" i="3"/>
  <c r="F504" i="3"/>
  <c r="H504" i="3"/>
  <c r="J504" i="3"/>
  <c r="K504" i="3"/>
  <c r="D505" i="3"/>
  <c r="I504" i="3"/>
  <c r="F505" i="3"/>
  <c r="J505" i="3"/>
  <c r="I505" i="3"/>
  <c r="H505" i="3"/>
  <c r="K505" i="3"/>
  <c r="D506" i="3"/>
  <c r="H506" i="3"/>
  <c r="J506" i="3"/>
  <c r="I506" i="3"/>
  <c r="K506" i="3"/>
  <c r="D507" i="3"/>
  <c r="F506" i="3"/>
  <c r="F507" i="3"/>
  <c r="J507" i="3"/>
  <c r="I507" i="3"/>
  <c r="H507" i="3"/>
  <c r="K507" i="3"/>
  <c r="D508" i="3"/>
  <c r="H508" i="3"/>
  <c r="J508" i="3"/>
  <c r="K508" i="3"/>
  <c r="D509" i="3"/>
  <c r="F508" i="3"/>
  <c r="H509" i="3"/>
  <c r="I509" i="3"/>
  <c r="I508" i="3"/>
  <c r="J509" i="3"/>
  <c r="K509" i="3"/>
  <c r="D510" i="3"/>
  <c r="F509" i="3"/>
  <c r="F510" i="3"/>
  <c r="H510" i="3"/>
  <c r="J510" i="3"/>
  <c r="K510" i="3"/>
  <c r="D511" i="3"/>
  <c r="I510" i="3"/>
  <c r="F511" i="3"/>
  <c r="J511" i="3"/>
  <c r="I511" i="3"/>
  <c r="H511" i="3"/>
  <c r="K511" i="3"/>
  <c r="D512" i="3"/>
  <c r="H512" i="3"/>
  <c r="J512" i="3"/>
  <c r="I512" i="3"/>
  <c r="K512" i="3"/>
  <c r="D513" i="3"/>
  <c r="F512" i="3"/>
  <c r="F513" i="3"/>
  <c r="J513" i="3"/>
  <c r="I513" i="3"/>
  <c r="H513" i="3"/>
  <c r="K513" i="3"/>
  <c r="D514" i="3"/>
  <c r="H514" i="3"/>
  <c r="J514" i="3"/>
  <c r="I514" i="3"/>
  <c r="K514" i="3"/>
  <c r="D515" i="3"/>
  <c r="F514" i="3"/>
  <c r="F515" i="3"/>
  <c r="J515" i="3"/>
  <c r="I515" i="3"/>
  <c r="H515" i="3"/>
  <c r="K515" i="3"/>
  <c r="D516" i="3"/>
  <c r="H516" i="3"/>
  <c r="J516" i="3"/>
  <c r="I516" i="3"/>
  <c r="K516" i="3"/>
  <c r="D517" i="3"/>
  <c r="F516" i="3"/>
  <c r="I517" i="3"/>
  <c r="J517" i="3"/>
  <c r="K517" i="3"/>
  <c r="D518" i="3"/>
  <c r="F517" i="3"/>
  <c r="I518" i="3"/>
  <c r="H517" i="3"/>
  <c r="J518" i="3"/>
  <c r="K518" i="3"/>
  <c r="D519" i="3"/>
  <c r="F518" i="3"/>
  <c r="H518" i="3"/>
  <c r="J519" i="3"/>
  <c r="I519" i="3"/>
  <c r="H519" i="3"/>
  <c r="K519" i="3"/>
  <c r="D520" i="3"/>
  <c r="F519" i="3"/>
  <c r="H520" i="3"/>
  <c r="J520" i="3"/>
  <c r="K520" i="3"/>
  <c r="D521" i="3"/>
  <c r="F520" i="3"/>
  <c r="H521" i="3"/>
  <c r="I521" i="3"/>
  <c r="I520" i="3"/>
  <c r="J521" i="3"/>
  <c r="K521" i="3"/>
  <c r="D522" i="3"/>
  <c r="F521" i="3"/>
  <c r="I522" i="3"/>
  <c r="H522" i="3"/>
  <c r="F522" i="3"/>
  <c r="J522" i="3"/>
  <c r="K522" i="3"/>
  <c r="D523" i="3"/>
  <c r="J523" i="3"/>
  <c r="I523" i="3"/>
  <c r="H523" i="3"/>
  <c r="K523" i="3"/>
  <c r="D524" i="3"/>
  <c r="F523" i="3"/>
  <c r="I524" i="3"/>
  <c r="H524" i="3"/>
  <c r="F524" i="3"/>
  <c r="J524" i="3"/>
  <c r="K524" i="3"/>
  <c r="D525" i="3"/>
  <c r="J525" i="3"/>
  <c r="I525" i="3"/>
  <c r="H525" i="3"/>
  <c r="K525" i="3"/>
  <c r="D526" i="3"/>
  <c r="F525" i="3"/>
  <c r="H526" i="3"/>
  <c r="J526" i="3"/>
  <c r="K526" i="3"/>
  <c r="D527" i="3"/>
  <c r="F526" i="3"/>
  <c r="H527" i="3"/>
  <c r="I527" i="3"/>
  <c r="I526" i="3"/>
  <c r="J527" i="3"/>
  <c r="K527" i="3"/>
  <c r="D528" i="3"/>
  <c r="F527" i="3"/>
  <c r="H528" i="3"/>
  <c r="J528" i="3"/>
  <c r="K528" i="3"/>
  <c r="D529" i="3"/>
  <c r="F528" i="3"/>
  <c r="H529" i="3"/>
  <c r="I529" i="3"/>
  <c r="I528" i="3"/>
  <c r="J529" i="3"/>
  <c r="K529" i="3"/>
  <c r="D530" i="3"/>
  <c r="F529" i="3"/>
  <c r="I530" i="3"/>
  <c r="H530" i="3"/>
  <c r="F530" i="3"/>
  <c r="J530" i="3"/>
  <c r="K530" i="3"/>
  <c r="D531" i="3"/>
  <c r="J531" i="3"/>
  <c r="I531" i="3"/>
  <c r="H531" i="3"/>
  <c r="K531" i="3"/>
  <c r="D532" i="3"/>
  <c r="F531" i="3"/>
  <c r="H532" i="3"/>
  <c r="J532" i="3"/>
  <c r="K532" i="3"/>
  <c r="D533" i="3"/>
  <c r="F532" i="3"/>
  <c r="F533" i="3"/>
  <c r="I533" i="3"/>
  <c r="I532" i="3"/>
  <c r="H533" i="3"/>
  <c r="K533" i="3"/>
  <c r="D534" i="3"/>
  <c r="J533" i="3"/>
  <c r="F534" i="3"/>
  <c r="H534" i="3"/>
  <c r="J534" i="3"/>
  <c r="K534" i="3"/>
  <c r="D535" i="3"/>
  <c r="I534" i="3"/>
  <c r="H535" i="3"/>
  <c r="J535" i="3"/>
  <c r="I535" i="3"/>
  <c r="K535" i="3"/>
  <c r="D536" i="3"/>
  <c r="F535" i="3"/>
  <c r="F536" i="3"/>
  <c r="H536" i="3"/>
  <c r="J536" i="3"/>
  <c r="K536" i="3"/>
  <c r="D537" i="3"/>
  <c r="I536" i="3"/>
  <c r="H537" i="3"/>
  <c r="J537" i="3"/>
  <c r="I537" i="3"/>
  <c r="K537" i="3"/>
  <c r="D538" i="3"/>
  <c r="F537" i="3"/>
  <c r="I538" i="3"/>
  <c r="H538" i="3"/>
  <c r="F538" i="3"/>
  <c r="J538" i="3"/>
  <c r="K538" i="3"/>
  <c r="D539" i="3"/>
  <c r="J539" i="3"/>
  <c r="I539" i="3"/>
  <c r="H539" i="3"/>
  <c r="K539" i="3"/>
  <c r="D540" i="3"/>
  <c r="F539" i="3"/>
  <c r="F540" i="3"/>
  <c r="H540" i="3"/>
  <c r="J540" i="3"/>
  <c r="K540" i="3"/>
  <c r="D541" i="3"/>
  <c r="I540" i="3"/>
  <c r="J541" i="3"/>
  <c r="I541" i="3"/>
  <c r="K541" i="3"/>
  <c r="D542" i="3"/>
  <c r="F541" i="3"/>
  <c r="H541" i="3"/>
  <c r="H542" i="3"/>
  <c r="I542" i="3"/>
  <c r="J542" i="3"/>
  <c r="K542" i="3"/>
  <c r="D543" i="3"/>
  <c r="F542" i="3"/>
  <c r="I543" i="3"/>
  <c r="J543" i="3"/>
  <c r="K543" i="3"/>
  <c r="D544" i="3"/>
  <c r="F543" i="3"/>
  <c r="H543" i="3"/>
  <c r="H544" i="3"/>
  <c r="I544" i="3"/>
  <c r="J544" i="3"/>
  <c r="K544" i="3"/>
  <c r="D545" i="3"/>
  <c r="F544" i="3"/>
  <c r="J545" i="3"/>
  <c r="I545" i="3"/>
  <c r="K545" i="3"/>
  <c r="D546" i="3"/>
  <c r="F545" i="3"/>
  <c r="H545" i="3"/>
  <c r="H546" i="3"/>
  <c r="I546" i="3"/>
  <c r="J546" i="3"/>
  <c r="K546" i="3"/>
  <c r="D547" i="3"/>
  <c r="F546" i="3"/>
  <c r="I547" i="3"/>
  <c r="J547" i="3"/>
  <c r="K547" i="3"/>
  <c r="D548" i="3"/>
  <c r="F547" i="3"/>
  <c r="H547" i="3"/>
  <c r="H548" i="3"/>
  <c r="I548" i="3"/>
  <c r="J548" i="3"/>
  <c r="K548" i="3"/>
  <c r="D549" i="3"/>
  <c r="F548" i="3"/>
  <c r="J549" i="3"/>
  <c r="I549" i="3"/>
  <c r="K549" i="3"/>
  <c r="D550" i="3"/>
  <c r="F549" i="3"/>
  <c r="H549" i="3"/>
  <c r="H550" i="3"/>
  <c r="J550" i="3"/>
  <c r="K550" i="3"/>
  <c r="D551" i="3"/>
  <c r="F550" i="3"/>
  <c r="F551" i="3"/>
  <c r="I551" i="3"/>
  <c r="I550" i="3"/>
  <c r="H551" i="3"/>
  <c r="K551" i="3"/>
  <c r="D552" i="3"/>
  <c r="J551" i="3"/>
  <c r="F552" i="3"/>
  <c r="H552" i="3"/>
  <c r="J552" i="3"/>
  <c r="K552" i="3"/>
  <c r="D553" i="3"/>
  <c r="I552" i="3"/>
  <c r="F553" i="3"/>
  <c r="J553" i="3"/>
  <c r="I553" i="3"/>
  <c r="H553" i="3"/>
  <c r="K553" i="3"/>
  <c r="D554" i="3"/>
  <c r="H554" i="3"/>
  <c r="J554" i="3"/>
  <c r="I554" i="3"/>
  <c r="K554" i="3"/>
  <c r="D555" i="3"/>
  <c r="F554" i="3"/>
  <c r="H555" i="3"/>
  <c r="J555" i="3"/>
  <c r="I555" i="3"/>
  <c r="K555" i="3"/>
  <c r="D556" i="3"/>
  <c r="F555" i="3"/>
  <c r="F556" i="3"/>
  <c r="H556" i="3"/>
  <c r="J556" i="3"/>
  <c r="K556" i="3"/>
  <c r="D557" i="3"/>
  <c r="I556" i="3"/>
  <c r="H557" i="3"/>
  <c r="J557" i="3"/>
  <c r="I557" i="3"/>
  <c r="K557" i="3"/>
  <c r="D558" i="3"/>
  <c r="F557" i="3"/>
  <c r="F558" i="3"/>
  <c r="H558" i="3"/>
  <c r="J558" i="3"/>
  <c r="K558" i="3"/>
  <c r="D559" i="3"/>
  <c r="I558" i="3"/>
  <c r="H559" i="3"/>
  <c r="J559" i="3"/>
  <c r="I559" i="3"/>
  <c r="K559" i="3"/>
  <c r="D560" i="3"/>
  <c r="F559" i="3"/>
  <c r="F560" i="3"/>
  <c r="H560" i="3"/>
  <c r="J560" i="3"/>
  <c r="K560" i="3"/>
  <c r="D561" i="3"/>
  <c r="I560" i="3"/>
  <c r="J561" i="3"/>
  <c r="I561" i="3"/>
  <c r="K561" i="3"/>
  <c r="D562" i="3"/>
  <c r="F561" i="3"/>
  <c r="H561" i="3"/>
  <c r="H562" i="3"/>
  <c r="J562" i="3"/>
  <c r="K562" i="3"/>
  <c r="D563" i="3"/>
  <c r="F562" i="3"/>
  <c r="F563" i="3"/>
  <c r="I563" i="3"/>
  <c r="I562" i="3"/>
  <c r="H563" i="3"/>
  <c r="K563" i="3"/>
  <c r="D564" i="3"/>
  <c r="J563" i="3"/>
  <c r="F564" i="3"/>
  <c r="H564" i="3"/>
  <c r="J564" i="3"/>
  <c r="K564" i="3"/>
  <c r="D565" i="3"/>
  <c r="I564" i="3"/>
  <c r="F565" i="3"/>
  <c r="J565" i="3"/>
  <c r="I565" i="3"/>
  <c r="H565" i="3"/>
  <c r="K565" i="3"/>
  <c r="D566" i="3"/>
  <c r="H566" i="3"/>
  <c r="J566" i="3"/>
  <c r="I566" i="3"/>
  <c r="K566" i="3"/>
  <c r="D567" i="3"/>
  <c r="F566" i="3"/>
  <c r="F567" i="3"/>
  <c r="J567" i="3"/>
  <c r="I567" i="3"/>
  <c r="H567" i="3"/>
  <c r="K567" i="3"/>
  <c r="D568" i="3"/>
  <c r="H568" i="3"/>
  <c r="J568" i="3"/>
  <c r="K568" i="3"/>
  <c r="D569" i="3"/>
  <c r="F568" i="3"/>
  <c r="H569" i="3"/>
  <c r="I569" i="3"/>
  <c r="I568" i="3"/>
  <c r="J569" i="3"/>
  <c r="K569" i="3"/>
  <c r="D570" i="3"/>
  <c r="F569" i="3"/>
  <c r="I570" i="3"/>
  <c r="H570" i="3"/>
  <c r="F570" i="3"/>
  <c r="J570" i="3"/>
  <c r="K570" i="3"/>
  <c r="D571" i="3"/>
  <c r="J571" i="3"/>
  <c r="I571" i="3"/>
  <c r="H571" i="3"/>
  <c r="K571" i="3"/>
  <c r="D572" i="3"/>
  <c r="F571" i="3"/>
  <c r="I572" i="3"/>
  <c r="H572" i="3"/>
  <c r="F572" i="3"/>
  <c r="J572" i="3"/>
  <c r="K572" i="3"/>
  <c r="D573" i="3"/>
  <c r="I573" i="3"/>
  <c r="J573" i="3"/>
  <c r="K573" i="3"/>
  <c r="D574" i="3"/>
  <c r="F573" i="3"/>
  <c r="H573" i="3"/>
  <c r="H574" i="3"/>
  <c r="I574" i="3"/>
  <c r="J574" i="3"/>
  <c r="K574" i="3"/>
  <c r="D575" i="3"/>
  <c r="F574" i="3"/>
  <c r="J575" i="3"/>
  <c r="I575" i="3"/>
  <c r="K575" i="3"/>
  <c r="D576" i="3"/>
  <c r="F575" i="3"/>
  <c r="H575" i="3"/>
  <c r="H576" i="3"/>
  <c r="I576" i="3"/>
  <c r="J576" i="3"/>
  <c r="K576" i="3"/>
  <c r="D577" i="3"/>
  <c r="F576" i="3"/>
  <c r="J577" i="3"/>
  <c r="I577" i="3"/>
  <c r="K577" i="3"/>
  <c r="D578" i="3"/>
  <c r="F577" i="3"/>
  <c r="H577" i="3"/>
  <c r="H578" i="3"/>
  <c r="I578" i="3"/>
  <c r="J578" i="3"/>
  <c r="K578" i="3"/>
  <c r="D579" i="3"/>
  <c r="F578" i="3"/>
  <c r="J579" i="3"/>
  <c r="I579" i="3"/>
  <c r="K579" i="3"/>
  <c r="D580" i="3"/>
  <c r="F579" i="3"/>
  <c r="H579" i="3"/>
  <c r="H580" i="3"/>
  <c r="I580" i="3"/>
  <c r="J580" i="3"/>
  <c r="K580" i="3"/>
  <c r="D581" i="3"/>
  <c r="F580" i="3"/>
  <c r="F581" i="3"/>
  <c r="J581" i="3"/>
  <c r="I581" i="3"/>
  <c r="H581" i="3"/>
  <c r="K581" i="3"/>
  <c r="D582" i="3"/>
  <c r="H582" i="3"/>
  <c r="J582" i="3"/>
  <c r="I582" i="3"/>
  <c r="K582" i="3"/>
  <c r="D583" i="3"/>
  <c r="F582" i="3"/>
  <c r="F583" i="3"/>
  <c r="J583" i="3"/>
  <c r="I583" i="3"/>
  <c r="H583" i="3"/>
  <c r="K583" i="3"/>
  <c r="D584" i="3"/>
  <c r="H584" i="3"/>
  <c r="I584" i="3"/>
  <c r="J584" i="3"/>
  <c r="K584" i="3"/>
  <c r="D585" i="3"/>
  <c r="F584" i="3"/>
  <c r="F585" i="3"/>
  <c r="J585" i="3"/>
  <c r="I585" i="3"/>
  <c r="H585" i="3"/>
  <c r="K585" i="3"/>
  <c r="D586" i="3"/>
  <c r="H586" i="3"/>
  <c r="J586" i="3"/>
  <c r="I586" i="3"/>
  <c r="K586" i="3"/>
  <c r="D587" i="3"/>
  <c r="F586" i="3"/>
  <c r="F587" i="3"/>
  <c r="J587" i="3"/>
  <c r="I587" i="3"/>
  <c r="H587" i="3"/>
  <c r="K587" i="3"/>
  <c r="D588" i="3"/>
  <c r="H588" i="3"/>
  <c r="I588" i="3"/>
  <c r="J588" i="3"/>
  <c r="K588" i="3"/>
  <c r="D589" i="3"/>
  <c r="F588" i="3"/>
  <c r="J589" i="3"/>
  <c r="I589" i="3"/>
  <c r="K589" i="3"/>
  <c r="D590" i="3"/>
  <c r="F589" i="3"/>
  <c r="H589" i="3"/>
  <c r="H590" i="3"/>
  <c r="I590" i="3"/>
  <c r="J590" i="3"/>
  <c r="K590" i="3"/>
  <c r="D591" i="3"/>
  <c r="F590" i="3"/>
  <c r="F591" i="3"/>
  <c r="J591" i="3"/>
  <c r="I591" i="3"/>
  <c r="H591" i="3"/>
  <c r="K591" i="3"/>
  <c r="D592" i="3"/>
  <c r="H592" i="3"/>
  <c r="J592" i="3"/>
  <c r="I592" i="3"/>
  <c r="K592" i="3"/>
  <c r="D593" i="3"/>
  <c r="F592" i="3"/>
  <c r="F593" i="3"/>
  <c r="J593" i="3"/>
  <c r="I593" i="3"/>
  <c r="H593" i="3"/>
  <c r="K593" i="3"/>
  <c r="D594" i="3"/>
  <c r="H594" i="3"/>
  <c r="J594" i="3"/>
  <c r="K594" i="3"/>
  <c r="D595" i="3"/>
  <c r="F594" i="3"/>
  <c r="H595" i="3"/>
  <c r="I595" i="3"/>
  <c r="I594" i="3"/>
  <c r="J595" i="3"/>
  <c r="K595" i="3"/>
  <c r="D596" i="3"/>
  <c r="F595" i="3"/>
  <c r="F596" i="3"/>
  <c r="H596" i="3"/>
  <c r="J596" i="3"/>
  <c r="K596" i="3"/>
  <c r="D597" i="3"/>
  <c r="I596" i="3"/>
  <c r="J597" i="3"/>
  <c r="I597" i="3"/>
  <c r="K597" i="3"/>
  <c r="D598" i="3"/>
  <c r="F597" i="3"/>
  <c r="H597" i="3"/>
  <c r="H598" i="3"/>
  <c r="J598" i="3"/>
  <c r="K598" i="3"/>
  <c r="D599" i="3"/>
  <c r="F598" i="3"/>
  <c r="F599" i="3"/>
  <c r="I599" i="3"/>
  <c r="I598" i="3"/>
  <c r="H599" i="3"/>
  <c r="K599" i="3"/>
  <c r="D600" i="3"/>
  <c r="J599" i="3"/>
  <c r="F600" i="3"/>
  <c r="H600" i="3"/>
  <c r="J600" i="3"/>
  <c r="K600" i="3"/>
  <c r="D601" i="3"/>
  <c r="I600" i="3"/>
  <c r="F601" i="3"/>
  <c r="J601" i="3"/>
  <c r="I601" i="3"/>
  <c r="H601" i="3"/>
  <c r="K601" i="3"/>
  <c r="D602" i="3"/>
  <c r="H602" i="3"/>
  <c r="J602" i="3"/>
  <c r="I602" i="3"/>
  <c r="K602" i="3"/>
  <c r="D603" i="3"/>
  <c r="F602" i="3"/>
  <c r="H603" i="3"/>
  <c r="J603" i="3"/>
  <c r="I603" i="3"/>
  <c r="K603" i="3"/>
  <c r="D604" i="3"/>
  <c r="F603" i="3"/>
  <c r="F604" i="3"/>
  <c r="H604" i="3"/>
  <c r="J604" i="3"/>
  <c r="K604" i="3"/>
  <c r="D605" i="3"/>
  <c r="I604" i="3"/>
  <c r="F605" i="3"/>
  <c r="J605" i="3"/>
  <c r="I605" i="3"/>
  <c r="H605" i="3"/>
  <c r="K605" i="3"/>
  <c r="D606" i="3"/>
  <c r="H606" i="3"/>
  <c r="J606" i="3"/>
  <c r="I606" i="3"/>
  <c r="K606" i="3"/>
  <c r="D607" i="3"/>
  <c r="F606" i="3"/>
  <c r="F607" i="3"/>
  <c r="J607" i="3"/>
  <c r="I607" i="3"/>
  <c r="H607" i="3"/>
  <c r="K607" i="3"/>
  <c r="D608" i="3"/>
  <c r="H608" i="3"/>
  <c r="J608" i="3"/>
  <c r="K608" i="3"/>
  <c r="D609" i="3"/>
  <c r="F608" i="3"/>
  <c r="H609" i="3"/>
  <c r="I609" i="3"/>
  <c r="I608" i="3"/>
  <c r="J609" i="3"/>
  <c r="K609" i="3"/>
  <c r="D610" i="3"/>
  <c r="F609" i="3"/>
  <c r="H610" i="3"/>
  <c r="J610" i="3"/>
  <c r="K610" i="3"/>
  <c r="D611" i="3"/>
  <c r="F610" i="3"/>
  <c r="F611" i="3"/>
  <c r="I611" i="3"/>
  <c r="I610" i="3"/>
  <c r="H611" i="3"/>
  <c r="K611" i="3"/>
  <c r="D612" i="3"/>
  <c r="J611" i="3"/>
  <c r="F612" i="3"/>
  <c r="H612" i="3"/>
  <c r="J612" i="3"/>
  <c r="K612" i="3"/>
  <c r="D613" i="3"/>
  <c r="I612" i="3"/>
  <c r="F613" i="3"/>
  <c r="J613" i="3"/>
  <c r="I613" i="3"/>
  <c r="H613" i="3"/>
  <c r="K613" i="3"/>
  <c r="D614" i="3"/>
  <c r="H614" i="3"/>
  <c r="J614" i="3"/>
  <c r="I614" i="3"/>
  <c r="K614" i="3"/>
  <c r="D615" i="3"/>
  <c r="F614" i="3"/>
  <c r="F615" i="3"/>
  <c r="J615" i="3"/>
  <c r="I615" i="3"/>
  <c r="H615" i="3"/>
  <c r="K615" i="3"/>
  <c r="D616" i="3"/>
  <c r="H616" i="3"/>
  <c r="J616" i="3"/>
  <c r="K616" i="3"/>
  <c r="D617" i="3"/>
  <c r="F616" i="3"/>
  <c r="H617" i="3"/>
  <c r="I617" i="3"/>
  <c r="I616" i="3"/>
  <c r="J617" i="3"/>
  <c r="K617" i="3"/>
  <c r="D618" i="3"/>
  <c r="F617" i="3"/>
  <c r="F618" i="3"/>
  <c r="H618" i="3"/>
  <c r="J618" i="3"/>
  <c r="K618" i="3"/>
  <c r="D619" i="3"/>
  <c r="I618" i="3"/>
  <c r="J619" i="3"/>
  <c r="I619" i="3"/>
  <c r="K619" i="3"/>
  <c r="D620" i="3"/>
  <c r="F619" i="3"/>
  <c r="H619" i="3"/>
  <c r="H620" i="3"/>
  <c r="I620" i="3"/>
  <c r="J620" i="3"/>
  <c r="K620" i="3"/>
  <c r="D621" i="3"/>
  <c r="F620" i="3"/>
  <c r="J621" i="3"/>
  <c r="I621" i="3"/>
  <c r="K621" i="3"/>
  <c r="D622" i="3"/>
  <c r="F621" i="3"/>
  <c r="H621" i="3"/>
  <c r="H622" i="3"/>
  <c r="I622" i="3"/>
  <c r="J622" i="3"/>
  <c r="K622" i="3"/>
  <c r="D623" i="3"/>
  <c r="F622" i="3"/>
  <c r="J623" i="3"/>
  <c r="I623" i="3"/>
  <c r="K623" i="3"/>
  <c r="D624" i="3"/>
  <c r="F623" i="3"/>
  <c r="H623" i="3"/>
  <c r="H624" i="3"/>
  <c r="J624" i="3"/>
  <c r="K624" i="3"/>
  <c r="D625" i="3"/>
  <c r="F624" i="3"/>
  <c r="F625" i="3"/>
  <c r="I625" i="3"/>
  <c r="I624" i="3"/>
  <c r="H625" i="3"/>
  <c r="J625" i="3"/>
  <c r="K625" i="3"/>
  <c r="D626" i="3"/>
  <c r="H626" i="3"/>
  <c r="I626" i="3"/>
  <c r="J626" i="3"/>
  <c r="K626" i="3"/>
  <c r="D627" i="3"/>
  <c r="F626" i="3"/>
  <c r="F627" i="3"/>
  <c r="J627" i="3"/>
  <c r="I627" i="3"/>
  <c r="H627" i="3"/>
  <c r="K627" i="3"/>
  <c r="D628" i="3"/>
  <c r="H628" i="3"/>
  <c r="J628" i="3"/>
  <c r="I628" i="3"/>
  <c r="K628" i="3"/>
  <c r="D629" i="3"/>
  <c r="F628" i="3"/>
  <c r="F629" i="3"/>
  <c r="J629" i="3"/>
  <c r="I629" i="3"/>
  <c r="H629" i="3"/>
  <c r="K629" i="3"/>
  <c r="D630" i="3"/>
  <c r="H630" i="3"/>
  <c r="J630" i="3"/>
  <c r="K630" i="3"/>
  <c r="D631" i="3"/>
  <c r="F630" i="3"/>
  <c r="H631" i="3"/>
  <c r="I631" i="3"/>
  <c r="I630" i="3"/>
  <c r="J631" i="3"/>
  <c r="K631" i="3"/>
  <c r="D632" i="3"/>
  <c r="F631" i="3"/>
  <c r="H632" i="3"/>
  <c r="J632" i="3"/>
  <c r="I632" i="3"/>
  <c r="K632" i="3"/>
  <c r="D633" i="3"/>
  <c r="F632" i="3"/>
  <c r="F633" i="3"/>
  <c r="J633" i="3"/>
  <c r="I633" i="3"/>
  <c r="H633" i="3"/>
  <c r="K633" i="3"/>
  <c r="D634" i="3"/>
  <c r="H634" i="3"/>
  <c r="J634" i="3"/>
  <c r="K634" i="3"/>
  <c r="D635" i="3"/>
  <c r="H635" i="3"/>
  <c r="F634" i="3"/>
  <c r="I635" i="3"/>
  <c r="I634" i="3"/>
  <c r="J635" i="3"/>
  <c r="K635" i="3"/>
  <c r="D636" i="3"/>
  <c r="F635" i="3"/>
  <c r="F636" i="3"/>
  <c r="H636" i="3"/>
  <c r="J636" i="3"/>
  <c r="K636" i="3"/>
  <c r="D637" i="3"/>
  <c r="I636" i="3"/>
  <c r="I637" i="3"/>
  <c r="J637" i="3"/>
  <c r="K637" i="3"/>
  <c r="D638" i="3"/>
  <c r="I638" i="3"/>
  <c r="F637" i="3"/>
  <c r="H637" i="3"/>
  <c r="H638" i="3"/>
  <c r="F638" i="3"/>
  <c r="J638" i="3"/>
  <c r="K638" i="3"/>
  <c r="D639" i="3"/>
  <c r="I639" i="3"/>
  <c r="H639" i="3"/>
  <c r="J639" i="3"/>
  <c r="K639" i="3"/>
  <c r="D640" i="3"/>
  <c r="I640" i="3"/>
  <c r="F639" i="3"/>
  <c r="H640" i="3"/>
  <c r="J640" i="3"/>
  <c r="K640" i="3"/>
  <c r="D641" i="3"/>
  <c r="I641" i="3"/>
  <c r="F640" i="3"/>
  <c r="J641" i="3"/>
  <c r="H641" i="3"/>
  <c r="K641" i="3"/>
  <c r="D642" i="3"/>
  <c r="F641" i="3"/>
  <c r="H642" i="3"/>
  <c r="J642" i="3"/>
  <c r="K642" i="3"/>
  <c r="D643" i="3"/>
  <c r="I643" i="3"/>
  <c r="F642" i="3"/>
  <c r="F643" i="3"/>
  <c r="I642" i="3"/>
  <c r="H643" i="3"/>
  <c r="K643" i="3"/>
  <c r="D644" i="3"/>
  <c r="J643" i="3"/>
  <c r="H644" i="3"/>
  <c r="J644" i="3"/>
  <c r="I644" i="3"/>
  <c r="K644" i="3"/>
  <c r="D645" i="3"/>
  <c r="F644" i="3"/>
  <c r="H645" i="3"/>
  <c r="J645" i="3"/>
  <c r="F645" i="3"/>
  <c r="K645" i="3"/>
  <c r="D646" i="3"/>
  <c r="I646" i="3"/>
  <c r="I645" i="3"/>
  <c r="F646" i="3"/>
  <c r="H646" i="3"/>
  <c r="J646" i="3"/>
  <c r="K646" i="3"/>
  <c r="D647" i="3"/>
  <c r="J647" i="3"/>
  <c r="F647" i="3"/>
  <c r="H647" i="3"/>
  <c r="I647" i="3"/>
  <c r="K647" i="3"/>
  <c r="D648" i="3"/>
  <c r="I648" i="3"/>
  <c r="H648" i="3"/>
  <c r="J648" i="3"/>
  <c r="K648" i="3"/>
  <c r="D649" i="3"/>
  <c r="F648" i="3"/>
  <c r="F649" i="3"/>
  <c r="J649" i="3"/>
  <c r="I649" i="3"/>
  <c r="H649" i="3"/>
  <c r="K649" i="3"/>
  <c r="D650" i="3"/>
  <c r="H650" i="3"/>
  <c r="I650" i="3"/>
  <c r="J650" i="3"/>
  <c r="K650" i="3"/>
  <c r="D651" i="3"/>
  <c r="I651" i="3"/>
  <c r="F650" i="3"/>
  <c r="J651" i="3"/>
  <c r="K651" i="3"/>
  <c r="D652" i="3"/>
  <c r="F651" i="3"/>
  <c r="H651" i="3"/>
  <c r="H652" i="3"/>
  <c r="I652" i="3"/>
  <c r="J652" i="3"/>
  <c r="K652" i="3"/>
  <c r="D653" i="3"/>
  <c r="I653" i="3"/>
  <c r="F652" i="3"/>
  <c r="J653" i="3"/>
  <c r="K653" i="3"/>
  <c r="D654" i="3"/>
  <c r="F653" i="3"/>
  <c r="H653" i="3"/>
  <c r="H654" i="3"/>
  <c r="I654" i="3"/>
  <c r="J654" i="3"/>
  <c r="K654" i="3"/>
  <c r="D655" i="3"/>
  <c r="I655" i="3"/>
  <c r="F654" i="3"/>
  <c r="J655" i="3"/>
  <c r="K655" i="3"/>
  <c r="D656" i="3"/>
  <c r="F655" i="3"/>
  <c r="H655" i="3"/>
  <c r="H656" i="3"/>
  <c r="I656" i="3"/>
  <c r="J656" i="3"/>
  <c r="K656" i="3"/>
  <c r="D657" i="3"/>
  <c r="I657" i="3"/>
  <c r="F656" i="3"/>
  <c r="J657" i="3"/>
  <c r="K657" i="3"/>
  <c r="D658" i="3"/>
  <c r="F657" i="3"/>
  <c r="H657" i="3"/>
  <c r="H658" i="3"/>
  <c r="I658" i="3"/>
  <c r="J658" i="3"/>
  <c r="K658" i="3"/>
  <c r="D659" i="3"/>
  <c r="I659" i="3"/>
  <c r="F658" i="3"/>
  <c r="J659" i="3"/>
  <c r="K659" i="3"/>
  <c r="D660" i="3"/>
  <c r="F659" i="3"/>
  <c r="H659" i="3"/>
  <c r="H660" i="3"/>
  <c r="I660" i="3"/>
  <c r="J660" i="3"/>
  <c r="K660" i="3"/>
  <c r="D661" i="3"/>
  <c r="I661" i="3"/>
  <c r="F660" i="3"/>
  <c r="J661" i="3"/>
  <c r="H661" i="3"/>
  <c r="K661" i="3"/>
  <c r="D662" i="3"/>
  <c r="F661" i="3"/>
  <c r="I662" i="3"/>
  <c r="H662" i="3"/>
  <c r="F662" i="3"/>
  <c r="J662" i="3"/>
  <c r="K662" i="3"/>
  <c r="D663" i="3"/>
  <c r="J663" i="3"/>
  <c r="F663" i="3"/>
  <c r="H663" i="3"/>
  <c r="I663" i="3"/>
  <c r="K663" i="3"/>
  <c r="D664" i="3"/>
  <c r="I664" i="3"/>
  <c r="H664" i="3"/>
  <c r="J664" i="3"/>
  <c r="K664" i="3"/>
  <c r="D665" i="3"/>
  <c r="F664" i="3"/>
  <c r="F665" i="3"/>
  <c r="J665" i="3"/>
  <c r="I665" i="3"/>
  <c r="H665" i="3"/>
  <c r="K665" i="3"/>
  <c r="D666" i="3"/>
  <c r="I666" i="3"/>
  <c r="H666" i="3"/>
  <c r="J666" i="3"/>
  <c r="K666" i="3"/>
  <c r="D667" i="3"/>
  <c r="I667" i="3"/>
  <c r="F666" i="3"/>
  <c r="J667" i="3"/>
  <c r="K667" i="3"/>
  <c r="D668" i="3"/>
  <c r="I668" i="3"/>
  <c r="F667" i="3"/>
  <c r="H667" i="3"/>
  <c r="H668" i="3"/>
  <c r="F668" i="3"/>
  <c r="J668" i="3"/>
  <c r="K668" i="3"/>
  <c r="D669" i="3"/>
  <c r="J669" i="3"/>
  <c r="F669" i="3"/>
  <c r="H669" i="3"/>
  <c r="I669" i="3"/>
  <c r="K669" i="3"/>
  <c r="D670" i="3"/>
  <c r="H670" i="3"/>
  <c r="I670" i="3"/>
  <c r="J670" i="3"/>
  <c r="K670" i="3"/>
  <c r="D671" i="3"/>
  <c r="I671" i="3"/>
  <c r="F670" i="3"/>
  <c r="F671" i="3"/>
  <c r="H671" i="3"/>
  <c r="J671" i="3"/>
  <c r="K671" i="3"/>
  <c r="D672" i="3"/>
  <c r="H672" i="3"/>
  <c r="I672" i="3"/>
  <c r="J672" i="3"/>
  <c r="K672" i="3"/>
  <c r="D673" i="3"/>
  <c r="I673" i="3"/>
  <c r="F672" i="3"/>
  <c r="J673" i="3"/>
  <c r="K673" i="3"/>
  <c r="D674" i="3"/>
  <c r="F673" i="3"/>
  <c r="H673" i="3"/>
  <c r="H674" i="3"/>
  <c r="I674" i="3"/>
  <c r="J674" i="3"/>
  <c r="K674" i="3"/>
  <c r="D675" i="3"/>
  <c r="H675" i="3"/>
  <c r="F674" i="3"/>
  <c r="J675" i="3"/>
  <c r="I675" i="3"/>
  <c r="K675" i="3"/>
  <c r="D676" i="3"/>
  <c r="F675" i="3"/>
  <c r="H676" i="3"/>
  <c r="J676" i="3"/>
  <c r="K676" i="3"/>
  <c r="D677" i="3"/>
  <c r="F676" i="3"/>
  <c r="F677" i="3"/>
  <c r="I676" i="3"/>
  <c r="H677" i="3"/>
  <c r="I677" i="3"/>
  <c r="K677" i="3"/>
  <c r="D678" i="3"/>
  <c r="F678" i="3"/>
  <c r="J677" i="3"/>
  <c r="H678" i="3"/>
  <c r="J678" i="3"/>
  <c r="I678" i="3"/>
  <c r="K678" i="3"/>
  <c r="D679" i="3"/>
  <c r="J679" i="3"/>
  <c r="F679" i="3"/>
  <c r="H679" i="3"/>
  <c r="I679" i="3"/>
  <c r="K679" i="3"/>
  <c r="D680" i="3"/>
  <c r="I680" i="3"/>
  <c r="H680" i="3"/>
  <c r="J680" i="3"/>
  <c r="K680" i="3"/>
  <c r="D681" i="3"/>
  <c r="F681" i="3"/>
  <c r="F680" i="3"/>
  <c r="J681" i="3"/>
  <c r="H681" i="3"/>
  <c r="K681" i="3"/>
  <c r="D682" i="3"/>
  <c r="I681" i="3"/>
  <c r="H682" i="3"/>
  <c r="J682" i="3"/>
  <c r="K682" i="3"/>
  <c r="D683" i="3"/>
  <c r="F682" i="3"/>
  <c r="H683" i="3"/>
  <c r="I683" i="3"/>
  <c r="I682" i="3"/>
  <c r="F683" i="3"/>
  <c r="J683" i="3"/>
  <c r="K683" i="3"/>
  <c r="D684" i="3"/>
  <c r="H684" i="3"/>
  <c r="I684" i="3"/>
  <c r="J684" i="3"/>
  <c r="K684" i="3"/>
  <c r="D685" i="3"/>
  <c r="F684" i="3"/>
  <c r="J685" i="3"/>
  <c r="I685" i="3"/>
  <c r="H685" i="3"/>
  <c r="K685" i="3"/>
  <c r="D686" i="3"/>
  <c r="F685" i="3"/>
  <c r="I686" i="3"/>
  <c r="H686" i="3"/>
  <c r="F686" i="3"/>
  <c r="J686" i="3"/>
  <c r="K686" i="3"/>
  <c r="D687" i="3"/>
  <c r="I687" i="3"/>
  <c r="J687" i="3"/>
  <c r="H687" i="3"/>
  <c r="K687" i="3"/>
  <c r="D688" i="3"/>
  <c r="F687" i="3"/>
  <c r="I688" i="3"/>
  <c r="H688" i="3"/>
  <c r="F688" i="3"/>
  <c r="J688" i="3"/>
  <c r="K688" i="3"/>
  <c r="D689" i="3"/>
  <c r="J689" i="3"/>
  <c r="I689" i="3"/>
  <c r="H689" i="3"/>
  <c r="K689" i="3"/>
  <c r="D690" i="3"/>
  <c r="F689" i="3"/>
  <c r="I690" i="3"/>
  <c r="H690" i="3"/>
  <c r="F690" i="3"/>
  <c r="J690" i="3"/>
  <c r="K690" i="3"/>
  <c r="D691" i="3"/>
  <c r="I691" i="3"/>
  <c r="J691" i="3"/>
  <c r="H691" i="3"/>
  <c r="K691" i="3"/>
  <c r="D692" i="3"/>
  <c r="I692" i="3"/>
  <c r="F691" i="3"/>
  <c r="H692" i="3"/>
  <c r="J692" i="3"/>
  <c r="K692" i="3"/>
  <c r="D693" i="3"/>
  <c r="I693" i="3"/>
  <c r="F692" i="3"/>
  <c r="J693" i="3"/>
  <c r="K693" i="3"/>
  <c r="D694" i="3"/>
  <c r="I694" i="3"/>
  <c r="F693" i="3"/>
  <c r="H693" i="3"/>
  <c r="H694" i="3"/>
  <c r="F694" i="3"/>
  <c r="J694" i="3"/>
  <c r="K694" i="3"/>
  <c r="D695" i="3"/>
  <c r="J695" i="3"/>
  <c r="I695" i="3"/>
  <c r="H695" i="3"/>
  <c r="K695" i="3"/>
  <c r="D696" i="3"/>
  <c r="F695" i="3"/>
  <c r="H696" i="3"/>
  <c r="J696" i="3"/>
  <c r="K696" i="3"/>
  <c r="D697" i="3"/>
  <c r="F697" i="3"/>
  <c r="F696" i="3"/>
  <c r="H697" i="3"/>
  <c r="I696" i="3"/>
  <c r="K697" i="3"/>
  <c r="D698" i="3"/>
  <c r="I697" i="3"/>
  <c r="F698" i="3"/>
  <c r="J697" i="3"/>
  <c r="H698" i="3"/>
  <c r="J698" i="3"/>
  <c r="I698" i="3"/>
  <c r="K698" i="3"/>
  <c r="D699" i="3"/>
  <c r="J699" i="3"/>
  <c r="I699" i="3"/>
  <c r="H699" i="3"/>
  <c r="K699" i="3"/>
  <c r="D700" i="3"/>
  <c r="F699" i="3"/>
  <c r="H700" i="3"/>
  <c r="J700" i="3"/>
  <c r="I700" i="3"/>
  <c r="K700" i="3"/>
  <c r="D701" i="3"/>
  <c r="F700" i="3"/>
  <c r="F701" i="3"/>
  <c r="J701" i="3"/>
  <c r="I701" i="3"/>
  <c r="H701" i="3"/>
  <c r="K701" i="3"/>
  <c r="D702" i="3"/>
  <c r="H702" i="3"/>
  <c r="J702" i="3"/>
  <c r="I702" i="3"/>
  <c r="K702" i="3"/>
  <c r="D703" i="3"/>
  <c r="F702" i="3"/>
  <c r="F703" i="3"/>
  <c r="J703" i="3"/>
  <c r="I703" i="3"/>
  <c r="H703" i="3"/>
  <c r="K703" i="3"/>
  <c r="D704" i="3"/>
  <c r="I704" i="3"/>
  <c r="H704" i="3"/>
  <c r="J704" i="3"/>
  <c r="K704" i="3"/>
  <c r="D705" i="3"/>
  <c r="F705" i="3"/>
  <c r="F704" i="3"/>
  <c r="J705" i="3"/>
  <c r="H705" i="3"/>
  <c r="K705" i="3"/>
  <c r="D706" i="3"/>
  <c r="I705" i="3"/>
  <c r="H706" i="3"/>
  <c r="J706" i="3"/>
  <c r="K706" i="3"/>
  <c r="D707" i="3"/>
  <c r="F706" i="3"/>
  <c r="I706" i="3"/>
  <c r="J707" i="3"/>
  <c r="I707" i="3"/>
  <c r="H707" i="3"/>
  <c r="K707" i="3"/>
  <c r="D708" i="3"/>
  <c r="F708" i="3"/>
  <c r="F707" i="3"/>
  <c r="H708" i="3"/>
  <c r="I708" i="3"/>
  <c r="J708" i="3"/>
  <c r="K708" i="3"/>
  <c r="D709" i="3"/>
  <c r="I709" i="3"/>
  <c r="J709" i="3"/>
  <c r="H709" i="3"/>
  <c r="K709" i="3"/>
  <c r="D710" i="3"/>
  <c r="F710" i="3"/>
  <c r="F709" i="3"/>
  <c r="H710" i="3"/>
  <c r="I710" i="3"/>
  <c r="J710" i="3"/>
  <c r="K710" i="3"/>
  <c r="D711" i="3"/>
  <c r="J711" i="3"/>
  <c r="I711" i="3"/>
  <c r="H711" i="3"/>
  <c r="K711" i="3"/>
  <c r="D712" i="3"/>
  <c r="F711" i="3"/>
  <c r="H712" i="3"/>
  <c r="F712" i="3"/>
  <c r="I712" i="3"/>
  <c r="J712" i="3"/>
  <c r="K712" i="3"/>
  <c r="D713" i="3"/>
  <c r="J713" i="3"/>
  <c r="I713" i="3"/>
  <c r="H713" i="3"/>
  <c r="K713" i="3"/>
  <c r="D714" i="3"/>
  <c r="F714" i="3"/>
  <c r="F713" i="3"/>
  <c r="H714" i="3"/>
  <c r="I714" i="3"/>
  <c r="J714" i="3"/>
  <c r="K714" i="3"/>
  <c r="D715" i="3"/>
  <c r="I715" i="3"/>
  <c r="J715" i="3"/>
  <c r="H715" i="3"/>
  <c r="K715" i="3"/>
  <c r="D716" i="3"/>
  <c r="F715" i="3"/>
  <c r="H716" i="3"/>
  <c r="F716" i="3"/>
  <c r="I716" i="3"/>
  <c r="J716" i="3"/>
  <c r="K716" i="3"/>
  <c r="D717" i="3"/>
  <c r="H717" i="3"/>
  <c r="J717" i="3"/>
  <c r="I717" i="3"/>
  <c r="K717" i="3"/>
  <c r="D718" i="3"/>
  <c r="I718" i="3"/>
  <c r="F717" i="3"/>
  <c r="H718" i="3"/>
  <c r="J718" i="3"/>
  <c r="K718" i="3"/>
  <c r="D719" i="3"/>
  <c r="F718" i="3"/>
  <c r="H719" i="3"/>
  <c r="J719" i="3"/>
  <c r="I719" i="3"/>
  <c r="K719" i="3"/>
  <c r="D720" i="3"/>
  <c r="F719" i="3"/>
  <c r="I720" i="3"/>
  <c r="H720" i="3"/>
  <c r="F720" i="3"/>
  <c r="J720" i="3"/>
  <c r="K720" i="3"/>
  <c r="D721" i="3"/>
  <c r="J721" i="3"/>
  <c r="I721" i="3"/>
  <c r="H721" i="3"/>
  <c r="K721" i="3"/>
  <c r="D722" i="3"/>
  <c r="F721" i="3"/>
  <c r="I722" i="3"/>
  <c r="H722" i="3"/>
  <c r="F722" i="3"/>
  <c r="J722" i="3"/>
  <c r="K722" i="3"/>
  <c r="D723" i="3"/>
  <c r="I723" i="3"/>
  <c r="J723" i="3"/>
  <c r="H723" i="3"/>
  <c r="K723" i="3"/>
  <c r="D724" i="3"/>
  <c r="F723" i="3"/>
  <c r="I724" i="3"/>
  <c r="H724" i="3"/>
  <c r="F724" i="3"/>
  <c r="J724" i="3"/>
  <c r="K724" i="3"/>
  <c r="D725" i="3"/>
  <c r="J725" i="3"/>
  <c r="I725" i="3"/>
  <c r="H725" i="3"/>
  <c r="K725" i="3"/>
  <c r="D726" i="3"/>
  <c r="H726" i="3"/>
  <c r="F725" i="3"/>
  <c r="I726" i="3"/>
  <c r="F726" i="3"/>
  <c r="J726" i="3"/>
  <c r="K726" i="3"/>
  <c r="D727" i="3"/>
  <c r="J727" i="3"/>
  <c r="I727" i="3"/>
  <c r="H727" i="3"/>
  <c r="K727" i="3"/>
  <c r="D728" i="3"/>
  <c r="F727" i="3"/>
  <c r="I728" i="3"/>
  <c r="H728" i="3"/>
  <c r="F728" i="3"/>
  <c r="J728" i="3"/>
  <c r="K728" i="3"/>
  <c r="D729" i="3"/>
  <c r="J729" i="3"/>
  <c r="I729" i="3"/>
  <c r="H729" i="3"/>
  <c r="K729" i="3"/>
  <c r="D730" i="3"/>
  <c r="F729" i="3"/>
  <c r="I730" i="3"/>
  <c r="H730" i="3"/>
  <c r="F730" i="3"/>
  <c r="J730" i="3"/>
  <c r="K730" i="3"/>
  <c r="D731" i="3"/>
  <c r="H731" i="3"/>
  <c r="J731" i="3"/>
  <c r="I731" i="3"/>
  <c r="K731" i="3"/>
  <c r="D732" i="3"/>
  <c r="H732" i="3"/>
  <c r="F731" i="3"/>
  <c r="I732" i="3"/>
  <c r="F732" i="3"/>
  <c r="J732" i="3"/>
  <c r="K732" i="3"/>
  <c r="D733" i="3"/>
  <c r="J733" i="3"/>
  <c r="I733" i="3"/>
  <c r="H733" i="3"/>
  <c r="K733" i="3"/>
  <c r="D734" i="3"/>
  <c r="F733" i="3"/>
  <c r="I734" i="3"/>
  <c r="H734" i="3"/>
  <c r="F734" i="3"/>
  <c r="J734" i="3"/>
  <c r="K734" i="3"/>
  <c r="D735" i="3"/>
  <c r="H735" i="3"/>
  <c r="J735" i="3"/>
  <c r="F735" i="3"/>
  <c r="I735" i="3"/>
  <c r="K735" i="3"/>
  <c r="D736" i="3"/>
  <c r="H736" i="3"/>
  <c r="I736" i="3"/>
  <c r="J736" i="3"/>
  <c r="K736" i="3"/>
  <c r="D737" i="3"/>
  <c r="F736" i="3"/>
  <c r="J737" i="3"/>
  <c r="I737" i="3"/>
  <c r="K737" i="3"/>
  <c r="D738" i="3"/>
  <c r="F737" i="3"/>
  <c r="H737" i="3"/>
  <c r="H738" i="3"/>
  <c r="I738" i="3"/>
  <c r="J738" i="3"/>
  <c r="K738" i="3"/>
  <c r="D739" i="3"/>
  <c r="F738" i="3"/>
  <c r="J739" i="3"/>
  <c r="I739" i="3"/>
  <c r="K739" i="3"/>
  <c r="D740" i="3"/>
  <c r="F739" i="3"/>
  <c r="H739" i="3"/>
  <c r="H740" i="3"/>
  <c r="I740" i="3"/>
  <c r="J740" i="3"/>
  <c r="K740" i="3"/>
  <c r="D741" i="3"/>
  <c r="F740" i="3"/>
  <c r="J741" i="3"/>
  <c r="I741" i="3"/>
  <c r="K741" i="3"/>
  <c r="D742" i="3"/>
  <c r="I742" i="3"/>
  <c r="F741" i="3"/>
  <c r="H741" i="3"/>
  <c r="H742" i="3"/>
  <c r="J742" i="3"/>
  <c r="K742" i="3"/>
  <c r="D743" i="3"/>
  <c r="F742" i="3"/>
  <c r="J743" i="3"/>
  <c r="I743" i="3"/>
  <c r="K743" i="3"/>
  <c r="D744" i="3"/>
  <c r="I744" i="3"/>
  <c r="F743" i="3"/>
  <c r="H743" i="3"/>
  <c r="H744" i="3"/>
  <c r="J744" i="3"/>
  <c r="K744" i="3"/>
  <c r="D745" i="3"/>
  <c r="F744" i="3"/>
  <c r="J745" i="3"/>
  <c r="I745" i="3"/>
  <c r="K745" i="3"/>
  <c r="D746" i="3"/>
  <c r="H746" i="3"/>
  <c r="F745" i="3"/>
  <c r="H745" i="3"/>
  <c r="I746" i="3"/>
  <c r="J746" i="3"/>
  <c r="K746" i="3"/>
  <c r="D747" i="3"/>
  <c r="F746" i="3"/>
  <c r="J747" i="3"/>
  <c r="I747" i="3"/>
  <c r="K747" i="3"/>
  <c r="D748" i="3"/>
  <c r="H748" i="3"/>
  <c r="F747" i="3"/>
  <c r="H747" i="3"/>
  <c r="I748" i="3"/>
  <c r="J748" i="3"/>
  <c r="K748" i="3"/>
  <c r="D749" i="3"/>
  <c r="F748" i="3"/>
  <c r="J749" i="3"/>
  <c r="I749" i="3"/>
  <c r="K749" i="3"/>
  <c r="D750" i="3"/>
  <c r="H750" i="3"/>
  <c r="F749" i="3"/>
  <c r="H749" i="3"/>
  <c r="I750" i="3"/>
  <c r="J750" i="3"/>
  <c r="K750" i="3"/>
  <c r="D751" i="3"/>
  <c r="H751" i="3"/>
  <c r="F750" i="3"/>
  <c r="F751" i="3"/>
  <c r="J751" i="3"/>
  <c r="I751" i="3"/>
  <c r="K751" i="3"/>
  <c r="D752" i="3"/>
  <c r="H752" i="3"/>
  <c r="J752" i="3"/>
  <c r="I752" i="3"/>
  <c r="K752" i="3"/>
  <c r="D753" i="3"/>
  <c r="F752" i="3"/>
  <c r="J753" i="3"/>
  <c r="I753" i="3"/>
  <c r="K753" i="3"/>
  <c r="D754" i="3"/>
  <c r="H754" i="3"/>
  <c r="F753" i="3"/>
  <c r="H753" i="3"/>
  <c r="I754" i="3"/>
  <c r="J754" i="3"/>
  <c r="K754" i="3"/>
  <c r="D755" i="3"/>
  <c r="F754" i="3"/>
  <c r="J755" i="3"/>
  <c r="I755" i="3"/>
  <c r="K755" i="3"/>
  <c r="D756" i="3"/>
  <c r="H756" i="3"/>
  <c r="F755" i="3"/>
  <c r="H755" i="3"/>
  <c r="I756" i="3"/>
  <c r="J756" i="3"/>
  <c r="K756" i="3"/>
  <c r="D757" i="3"/>
  <c r="F756" i="3"/>
  <c r="J757" i="3"/>
  <c r="I757" i="3"/>
  <c r="K757" i="3"/>
  <c r="D758" i="3"/>
  <c r="H758" i="3"/>
  <c r="F757" i="3"/>
  <c r="H757" i="3"/>
  <c r="I758" i="3"/>
  <c r="J758" i="3"/>
  <c r="K758" i="3"/>
  <c r="D759" i="3"/>
  <c r="H759" i="3"/>
  <c r="F758" i="3"/>
  <c r="F759" i="3"/>
  <c r="J759" i="3"/>
  <c r="I759" i="3"/>
  <c r="K759" i="3"/>
  <c r="D760" i="3"/>
  <c r="H760" i="3"/>
  <c r="J760" i="3"/>
  <c r="I760" i="3"/>
  <c r="K760" i="3"/>
  <c r="D761" i="3"/>
  <c r="H761" i="3"/>
  <c r="F760" i="3"/>
  <c r="F761" i="3"/>
  <c r="J761" i="3"/>
  <c r="I761" i="3"/>
  <c r="K761" i="3"/>
  <c r="D762" i="3"/>
  <c r="H762" i="3"/>
  <c r="J762" i="3"/>
  <c r="I762" i="3"/>
  <c r="K762" i="3"/>
  <c r="D763" i="3"/>
  <c r="H763" i="3"/>
  <c r="F762" i="3"/>
  <c r="F763" i="3"/>
  <c r="J763" i="3"/>
  <c r="I763" i="3"/>
  <c r="K763" i="3"/>
  <c r="D764" i="3"/>
  <c r="H764" i="3"/>
  <c r="J764" i="3"/>
  <c r="I764" i="3"/>
  <c r="K764" i="3"/>
  <c r="D765" i="3"/>
  <c r="H765" i="3"/>
  <c r="F764" i="3"/>
  <c r="F765" i="3"/>
  <c r="J765" i="3"/>
  <c r="I765" i="3"/>
  <c r="K765" i="3"/>
  <c r="D766" i="3"/>
  <c r="H766" i="3"/>
  <c r="J766" i="3"/>
  <c r="I766" i="3"/>
  <c r="K766" i="3"/>
  <c r="D767" i="3"/>
  <c r="H767" i="3"/>
  <c r="F766" i="3"/>
  <c r="F767" i="3"/>
  <c r="J767" i="3"/>
  <c r="I767" i="3"/>
  <c r="K767" i="3"/>
  <c r="D768" i="3"/>
  <c r="H768" i="3"/>
  <c r="J768" i="3"/>
  <c r="I768" i="3"/>
  <c r="K768" i="3"/>
  <c r="D769" i="3"/>
  <c r="F768" i="3"/>
  <c r="H769" i="3"/>
  <c r="J769" i="3"/>
  <c r="I769" i="3"/>
  <c r="K769" i="3"/>
  <c r="D770" i="3"/>
  <c r="H770" i="3"/>
  <c r="F769" i="3"/>
  <c r="I770" i="3"/>
  <c r="F770" i="3"/>
  <c r="J770" i="3"/>
  <c r="K770" i="3"/>
  <c r="D771" i="3"/>
  <c r="H771" i="3"/>
  <c r="J771" i="3"/>
  <c r="F771" i="3"/>
  <c r="I771" i="3"/>
  <c r="K771" i="3"/>
  <c r="D772" i="3"/>
  <c r="H772" i="3"/>
  <c r="J772" i="3"/>
  <c r="I772" i="3"/>
  <c r="K772" i="3"/>
  <c r="D773" i="3"/>
  <c r="H773" i="3"/>
  <c r="F772" i="3"/>
  <c r="F773" i="3"/>
  <c r="J773" i="3"/>
  <c r="I773" i="3"/>
  <c r="K773" i="3"/>
  <c r="D774" i="3"/>
  <c r="H774" i="3"/>
  <c r="J774" i="3"/>
  <c r="I774" i="3"/>
  <c r="K774" i="3"/>
  <c r="D775" i="3"/>
  <c r="F774" i="3"/>
  <c r="J775" i="3"/>
  <c r="I775" i="3"/>
  <c r="K775" i="3"/>
  <c r="D776" i="3"/>
  <c r="H776" i="3"/>
  <c r="F775" i="3"/>
  <c r="H775" i="3"/>
  <c r="J776" i="3"/>
  <c r="I776" i="3"/>
  <c r="K776" i="3"/>
  <c r="D777" i="3"/>
  <c r="H777" i="3"/>
  <c r="F776" i="3"/>
  <c r="F777" i="3"/>
  <c r="J777" i="3"/>
  <c r="I777" i="3"/>
  <c r="K777" i="3"/>
  <c r="D778" i="3"/>
  <c r="H778" i="3"/>
  <c r="J778" i="3"/>
  <c r="K778" i="3"/>
  <c r="D779" i="3"/>
  <c r="F778" i="3"/>
  <c r="H779" i="3"/>
  <c r="I779" i="3"/>
  <c r="I778" i="3"/>
  <c r="J779" i="3"/>
  <c r="K779" i="3"/>
  <c r="D780" i="3"/>
  <c r="H780" i="3"/>
  <c r="F779" i="3"/>
  <c r="F780" i="3"/>
  <c r="J780" i="3"/>
  <c r="K780" i="3"/>
  <c r="D781" i="3"/>
  <c r="H781" i="3"/>
  <c r="I780" i="3"/>
  <c r="F781" i="3"/>
  <c r="J781" i="3"/>
  <c r="I781" i="3"/>
  <c r="K781" i="3"/>
  <c r="D782" i="3"/>
  <c r="H782" i="3"/>
  <c r="J782" i="3"/>
  <c r="I782" i="3"/>
  <c r="K782" i="3"/>
  <c r="D783" i="3"/>
  <c r="H783" i="3"/>
  <c r="F782" i="3"/>
  <c r="F783" i="3"/>
  <c r="J783" i="3"/>
  <c r="I783" i="3"/>
  <c r="K783" i="3"/>
  <c r="D784" i="3"/>
  <c r="H784" i="3"/>
  <c r="J784" i="3"/>
  <c r="I784" i="3"/>
  <c r="K784" i="3"/>
  <c r="D785" i="3"/>
  <c r="H785" i="3"/>
  <c r="F784" i="3"/>
  <c r="F785" i="3"/>
  <c r="J785" i="3"/>
  <c r="I785" i="3"/>
  <c r="K785" i="3"/>
  <c r="D786" i="3"/>
  <c r="H786" i="3"/>
  <c r="J786" i="3"/>
  <c r="I786" i="3"/>
  <c r="K786" i="3"/>
  <c r="D787" i="3"/>
  <c r="H787" i="3"/>
  <c r="F786" i="3"/>
  <c r="F787" i="3"/>
  <c r="J787" i="3"/>
  <c r="I787" i="3"/>
  <c r="K787" i="3"/>
  <c r="D788" i="3"/>
  <c r="H788" i="3"/>
  <c r="J788" i="3"/>
  <c r="I788" i="3"/>
  <c r="K788" i="3"/>
  <c r="D789" i="3"/>
  <c r="H789" i="3"/>
  <c r="F788" i="3"/>
  <c r="F789" i="3"/>
  <c r="J789" i="3"/>
  <c r="I789" i="3"/>
  <c r="K789" i="3"/>
  <c r="D790" i="3"/>
  <c r="H790" i="3"/>
  <c r="J790" i="3"/>
  <c r="I790" i="3"/>
  <c r="K790" i="3"/>
  <c r="D791" i="3"/>
  <c r="H791" i="3"/>
  <c r="F790" i="3"/>
  <c r="F791" i="3"/>
  <c r="J791" i="3"/>
  <c r="I791" i="3"/>
  <c r="K791" i="3"/>
  <c r="D792" i="3"/>
  <c r="H792" i="3"/>
  <c r="J792" i="3"/>
  <c r="I792" i="3"/>
  <c r="K792" i="3"/>
  <c r="D793" i="3"/>
  <c r="H793" i="3"/>
  <c r="F792" i="3"/>
  <c r="F793" i="3"/>
  <c r="J793" i="3"/>
  <c r="I793" i="3"/>
  <c r="K793" i="3"/>
  <c r="D794" i="3"/>
  <c r="H794" i="3"/>
  <c r="J794" i="3"/>
  <c r="I794" i="3"/>
  <c r="K794" i="3"/>
  <c r="D795" i="3"/>
  <c r="H795" i="3"/>
  <c r="F794" i="3"/>
  <c r="F795" i="3"/>
  <c r="J795" i="3"/>
  <c r="I795" i="3"/>
  <c r="K795" i="3"/>
  <c r="D796" i="3"/>
  <c r="H796" i="3"/>
  <c r="J796" i="3"/>
  <c r="I796" i="3"/>
  <c r="K796" i="3"/>
  <c r="D797" i="3"/>
  <c r="F796" i="3"/>
  <c r="H797" i="3"/>
  <c r="J797" i="3"/>
  <c r="I797" i="3"/>
  <c r="K797" i="3"/>
  <c r="D798" i="3"/>
  <c r="H798" i="3"/>
  <c r="F797" i="3"/>
  <c r="F798" i="3"/>
  <c r="J798" i="3"/>
  <c r="K798" i="3"/>
  <c r="D799" i="3"/>
  <c r="I798" i="3"/>
  <c r="H799" i="3"/>
  <c r="J799" i="3"/>
  <c r="I799" i="3"/>
  <c r="K799" i="3"/>
  <c r="D800" i="3"/>
  <c r="H800" i="3"/>
  <c r="F799" i="3"/>
  <c r="I800" i="3"/>
  <c r="F800" i="3"/>
  <c r="J800" i="3"/>
  <c r="K800" i="3"/>
  <c r="D801" i="3"/>
  <c r="H801" i="3"/>
  <c r="J801" i="3"/>
  <c r="F801" i="3"/>
  <c r="I801" i="3"/>
  <c r="K801" i="3"/>
  <c r="D802" i="3"/>
  <c r="J802" i="3"/>
  <c r="I802" i="3"/>
  <c r="K802" i="3"/>
  <c r="D803" i="3"/>
  <c r="F802" i="3"/>
  <c r="H802" i="3"/>
  <c r="J803" i="3"/>
  <c r="F803" i="3"/>
  <c r="H803" i="3"/>
  <c r="I803" i="3"/>
  <c r="K803" i="3"/>
  <c r="D804" i="3"/>
  <c r="H804" i="3"/>
  <c r="J804" i="3"/>
  <c r="K804" i="3"/>
  <c r="D805" i="3"/>
  <c r="F804" i="3"/>
  <c r="H805" i="3"/>
  <c r="I805" i="3"/>
  <c r="I804" i="3"/>
  <c r="J805" i="3"/>
  <c r="K805" i="3"/>
  <c r="D806" i="3"/>
  <c r="F805" i="3"/>
  <c r="F806" i="3"/>
  <c r="H806" i="3"/>
  <c r="J806" i="3"/>
  <c r="K806" i="3"/>
  <c r="D807" i="3"/>
  <c r="I806" i="3"/>
  <c r="F807" i="3"/>
  <c r="J807" i="3"/>
  <c r="I807" i="3"/>
  <c r="H807" i="3"/>
  <c r="K807" i="3"/>
  <c r="D808" i="3"/>
  <c r="H808" i="3"/>
  <c r="J808" i="3"/>
  <c r="I808" i="3"/>
  <c r="K808" i="3"/>
  <c r="D809" i="3"/>
  <c r="F808" i="3"/>
  <c r="H809" i="3"/>
  <c r="J809" i="3"/>
  <c r="I809" i="3"/>
  <c r="K809" i="3"/>
  <c r="D810" i="3"/>
  <c r="F809" i="3"/>
  <c r="F810" i="3"/>
  <c r="H810" i="3"/>
  <c r="J810" i="3"/>
  <c r="K810" i="3"/>
  <c r="D811" i="3"/>
  <c r="I810" i="3"/>
  <c r="F811" i="3"/>
  <c r="J811" i="3"/>
  <c r="I811" i="3"/>
  <c r="H811" i="3"/>
  <c r="K811" i="3"/>
  <c r="D812" i="3"/>
  <c r="H812" i="3"/>
  <c r="J812" i="3"/>
  <c r="I812" i="3"/>
  <c r="K812" i="3"/>
  <c r="D813" i="3"/>
  <c r="F812" i="3"/>
  <c r="J813" i="3"/>
  <c r="F813" i="3"/>
  <c r="H813" i="3"/>
  <c r="I813" i="3"/>
  <c r="K813" i="3"/>
  <c r="D814" i="3"/>
  <c r="H814" i="3"/>
  <c r="J814" i="3"/>
  <c r="K814" i="3"/>
  <c r="D815" i="3"/>
  <c r="F814" i="3"/>
  <c r="F815" i="3"/>
  <c r="I815" i="3"/>
  <c r="I814" i="3"/>
  <c r="H815" i="3"/>
  <c r="K815" i="3"/>
  <c r="D816" i="3"/>
  <c r="F816" i="3"/>
  <c r="J815" i="3"/>
  <c r="H816" i="3"/>
  <c r="J816" i="3"/>
  <c r="K816" i="3"/>
  <c r="D817" i="3"/>
  <c r="I816" i="3"/>
  <c r="H817" i="3"/>
  <c r="J817" i="3"/>
  <c r="I817" i="3"/>
  <c r="K817" i="3"/>
  <c r="D818" i="3"/>
  <c r="I818" i="3"/>
  <c r="F817" i="3"/>
  <c r="H818" i="3"/>
  <c r="F818" i="3"/>
  <c r="J818" i="3"/>
  <c r="K818" i="3"/>
  <c r="D819" i="3"/>
  <c r="J819" i="3"/>
  <c r="F819" i="3"/>
  <c r="H819" i="3"/>
  <c r="I819" i="3"/>
  <c r="K819" i="3"/>
  <c r="D820" i="3"/>
  <c r="H820" i="3"/>
  <c r="I820" i="3"/>
  <c r="J820" i="3"/>
  <c r="K820" i="3"/>
  <c r="D821" i="3"/>
  <c r="F821" i="3"/>
  <c r="I821" i="3"/>
  <c r="F820" i="3"/>
  <c r="J821" i="3"/>
  <c r="H821" i="3"/>
  <c r="K821" i="3"/>
  <c r="D822" i="3"/>
  <c r="H822" i="3"/>
  <c r="J822" i="3"/>
  <c r="K822" i="3"/>
  <c r="D823" i="3"/>
  <c r="I823" i="3"/>
  <c r="F822" i="3"/>
  <c r="I822" i="3"/>
  <c r="H823" i="3"/>
  <c r="J823" i="3"/>
  <c r="K823" i="3"/>
  <c r="D824" i="3"/>
  <c r="F824" i="3"/>
  <c r="F823" i="3"/>
  <c r="H824" i="3"/>
  <c r="J824" i="3"/>
  <c r="I824" i="3"/>
  <c r="K824" i="3"/>
  <c r="D825" i="3"/>
  <c r="F825" i="3"/>
  <c r="J825" i="3"/>
  <c r="H825" i="3"/>
  <c r="I825" i="3"/>
  <c r="K825" i="3"/>
  <c r="D826" i="3"/>
  <c r="H826" i="3"/>
  <c r="J826" i="3"/>
  <c r="K826" i="3"/>
  <c r="D827" i="3"/>
  <c r="I827" i="3"/>
  <c r="F826" i="3"/>
  <c r="I826" i="3"/>
  <c r="H827" i="3"/>
  <c r="J827" i="3"/>
  <c r="K827" i="3"/>
  <c r="D828" i="3"/>
  <c r="H828" i="3"/>
  <c r="I828" i="3"/>
  <c r="F827" i="3"/>
  <c r="J828" i="3"/>
  <c r="K828" i="3"/>
  <c r="D829" i="3"/>
  <c r="F828" i="3"/>
  <c r="J829" i="3"/>
  <c r="I829" i="3"/>
  <c r="H829" i="3"/>
  <c r="K829" i="3"/>
  <c r="D830" i="3"/>
  <c r="H830" i="3"/>
  <c r="F830" i="3"/>
  <c r="F829" i="3"/>
  <c r="I830" i="3"/>
  <c r="J830" i="3"/>
  <c r="K830" i="3"/>
  <c r="D831" i="3"/>
  <c r="I831" i="3"/>
  <c r="J831" i="3"/>
  <c r="H831" i="3"/>
  <c r="K831" i="3"/>
  <c r="D832" i="3"/>
  <c r="F832" i="3"/>
  <c r="F831" i="3"/>
  <c r="H832" i="3"/>
  <c r="J832" i="3"/>
  <c r="K832" i="3"/>
  <c r="D833" i="3"/>
  <c r="F833" i="3"/>
  <c r="I832" i="3"/>
  <c r="J833" i="3"/>
  <c r="I833" i="3"/>
  <c r="H833" i="3"/>
  <c r="K833" i="3"/>
  <c r="D834" i="3"/>
  <c r="H834" i="3"/>
  <c r="J834" i="3"/>
  <c r="K834" i="3"/>
  <c r="D835" i="3"/>
  <c r="I835" i="3"/>
  <c r="F834" i="3"/>
  <c r="I834" i="3"/>
  <c r="H835" i="3"/>
  <c r="J835" i="3"/>
  <c r="K835" i="3"/>
  <c r="D836" i="3"/>
  <c r="H836" i="3"/>
  <c r="F835" i="3"/>
  <c r="J836" i="3"/>
  <c r="I836" i="3"/>
  <c r="K836" i="3"/>
  <c r="D837" i="3"/>
  <c r="F837" i="3"/>
  <c r="F836" i="3"/>
  <c r="J837" i="3"/>
  <c r="I837" i="3"/>
  <c r="H837" i="3"/>
  <c r="K837" i="3"/>
  <c r="D838" i="3"/>
  <c r="H838" i="3"/>
  <c r="I838" i="3"/>
  <c r="J838" i="3"/>
  <c r="K838" i="3"/>
  <c r="D839" i="3"/>
  <c r="H839" i="3"/>
  <c r="F838" i="3"/>
  <c r="J839" i="3"/>
  <c r="I839" i="3"/>
  <c r="K839" i="3"/>
  <c r="D840" i="3"/>
  <c r="F840" i="3"/>
  <c r="F839" i="3"/>
  <c r="H840" i="3"/>
  <c r="J840" i="3"/>
  <c r="I840" i="3"/>
  <c r="K840" i="3"/>
  <c r="D841" i="3"/>
  <c r="H841" i="3"/>
  <c r="I841" i="3"/>
  <c r="J841" i="3"/>
  <c r="K841" i="3"/>
  <c r="D842" i="3"/>
  <c r="F842" i="3"/>
  <c r="F841" i="3"/>
  <c r="H842" i="3"/>
  <c r="J842" i="3"/>
  <c r="K842" i="3"/>
  <c r="D843" i="3"/>
  <c r="F843" i="3"/>
  <c r="I842" i="3"/>
  <c r="J843" i="3"/>
  <c r="I843" i="3"/>
  <c r="H843" i="3"/>
  <c r="K843" i="3"/>
  <c r="D844" i="3"/>
  <c r="H844" i="3"/>
  <c r="J844" i="3"/>
  <c r="K844" i="3"/>
  <c r="D845" i="3"/>
  <c r="F844" i="3"/>
  <c r="H845" i="3"/>
  <c r="I845" i="3"/>
  <c r="I844" i="3"/>
  <c r="K845" i="3"/>
  <c r="D846" i="3"/>
  <c r="F845" i="3"/>
  <c r="J845" i="3"/>
  <c r="H846" i="3"/>
  <c r="F846" i="3"/>
  <c r="I846" i="3"/>
  <c r="J846" i="3"/>
  <c r="K846" i="3"/>
  <c r="D847" i="3"/>
  <c r="I847" i="3"/>
  <c r="H847" i="3"/>
  <c r="J847" i="3"/>
  <c r="K847" i="3"/>
  <c r="D848" i="3"/>
  <c r="F848" i="3"/>
  <c r="F847" i="3"/>
  <c r="H848" i="3"/>
  <c r="J848" i="3"/>
  <c r="K848" i="3"/>
  <c r="D849" i="3"/>
  <c r="F849" i="3"/>
  <c r="I848" i="3"/>
  <c r="J849" i="3"/>
  <c r="I849" i="3"/>
  <c r="H849" i="3"/>
  <c r="K849" i="3"/>
  <c r="D850" i="3"/>
  <c r="H850" i="3"/>
  <c r="I850" i="3"/>
  <c r="J850" i="3"/>
  <c r="K850" i="3"/>
  <c r="D851" i="3"/>
  <c r="H851" i="3"/>
  <c r="I851" i="3"/>
  <c r="F850" i="3"/>
  <c r="J851" i="3"/>
  <c r="K851" i="3"/>
  <c r="D852" i="3"/>
  <c r="F852" i="3"/>
  <c r="F851" i="3"/>
  <c r="H852" i="3"/>
  <c r="J852" i="3"/>
  <c r="I852" i="3"/>
  <c r="K852" i="3"/>
  <c r="D853" i="3"/>
  <c r="F853" i="3"/>
  <c r="J853" i="3"/>
  <c r="H853" i="3"/>
  <c r="I853" i="3"/>
  <c r="K853" i="3"/>
  <c r="D854" i="3"/>
  <c r="H854" i="3"/>
  <c r="J854" i="3"/>
  <c r="K854" i="3"/>
  <c r="D855" i="3"/>
  <c r="I855" i="3"/>
  <c r="F854" i="3"/>
  <c r="I854" i="3"/>
  <c r="H855" i="3"/>
  <c r="J855" i="3"/>
  <c r="K855" i="3"/>
  <c r="D856" i="3"/>
  <c r="F856" i="3"/>
  <c r="F855" i="3"/>
  <c r="H856" i="3"/>
  <c r="J856" i="3"/>
  <c r="K856" i="3"/>
  <c r="D857" i="3"/>
  <c r="F857" i="3"/>
  <c r="I856" i="3"/>
  <c r="J857" i="3"/>
  <c r="I857" i="3"/>
  <c r="H857" i="3"/>
  <c r="K857" i="3"/>
  <c r="D858" i="3"/>
  <c r="H858" i="3"/>
  <c r="I858" i="3"/>
  <c r="J858" i="3"/>
  <c r="K858" i="3"/>
  <c r="D859" i="3"/>
  <c r="F859" i="3"/>
  <c r="F858" i="3"/>
  <c r="J859" i="3"/>
  <c r="I859" i="3"/>
  <c r="H859" i="3"/>
  <c r="K859" i="3"/>
  <c r="D860" i="3"/>
  <c r="H860" i="3"/>
  <c r="I860" i="3"/>
  <c r="J860" i="3"/>
  <c r="K860" i="3"/>
  <c r="D861" i="3"/>
  <c r="F861" i="3"/>
  <c r="F860" i="3"/>
  <c r="J861" i="3"/>
  <c r="I861" i="3"/>
  <c r="H861" i="3"/>
  <c r="K861" i="3"/>
  <c r="D862" i="3"/>
  <c r="H862" i="3"/>
  <c r="J862" i="3"/>
  <c r="K862" i="3"/>
  <c r="D863" i="3"/>
  <c r="F863" i="3"/>
  <c r="I863" i="3"/>
  <c r="F862" i="3"/>
  <c r="I862" i="3"/>
  <c r="H863" i="3"/>
  <c r="K863" i="3"/>
  <c r="D864" i="3"/>
  <c r="F864" i="3"/>
  <c r="J863" i="3"/>
  <c r="H864" i="3"/>
  <c r="J864" i="3"/>
  <c r="K864" i="3"/>
  <c r="D865" i="3"/>
  <c r="H865" i="3"/>
  <c r="I864" i="3"/>
  <c r="J865" i="3"/>
  <c r="I865" i="3"/>
  <c r="K865" i="3"/>
  <c r="D866" i="3"/>
  <c r="F865" i="3"/>
  <c r="H866" i="3"/>
  <c r="J866" i="3"/>
  <c r="I866" i="3"/>
  <c r="K866" i="3"/>
  <c r="D867" i="3"/>
  <c r="F867" i="3"/>
  <c r="F866" i="3"/>
  <c r="J867" i="3"/>
  <c r="I867" i="3"/>
  <c r="H867" i="3"/>
  <c r="K867" i="3"/>
  <c r="D868" i="3"/>
  <c r="H868" i="3"/>
  <c r="J868" i="3"/>
  <c r="K868" i="3"/>
  <c r="D869" i="3"/>
  <c r="H869" i="3"/>
  <c r="I869" i="3"/>
  <c r="F868" i="3"/>
  <c r="I868" i="3"/>
  <c r="F869" i="3"/>
  <c r="J869" i="3"/>
  <c r="K869" i="3"/>
  <c r="D870" i="3"/>
  <c r="H870" i="3"/>
  <c r="J870" i="3"/>
  <c r="K870" i="3"/>
  <c r="D871" i="3"/>
  <c r="F871" i="3"/>
  <c r="I871" i="3"/>
  <c r="F870" i="3"/>
  <c r="I870" i="3"/>
  <c r="H871" i="3"/>
  <c r="K871" i="3"/>
  <c r="D872" i="3"/>
  <c r="F872" i="3"/>
  <c r="J871" i="3"/>
  <c r="H872" i="3"/>
  <c r="J872" i="3"/>
  <c r="I872" i="3"/>
  <c r="K872" i="3"/>
  <c r="D873" i="3"/>
  <c r="F873" i="3"/>
  <c r="J873" i="3"/>
  <c r="H873" i="3"/>
  <c r="I873" i="3"/>
  <c r="K873" i="3"/>
  <c r="D874" i="3"/>
  <c r="I874" i="3"/>
  <c r="J874" i="3"/>
  <c r="K874" i="3"/>
  <c r="D875" i="3"/>
  <c r="F875" i="3"/>
  <c r="I875" i="3"/>
  <c r="F874" i="3"/>
  <c r="H874" i="3"/>
  <c r="J875" i="3"/>
  <c r="K875" i="3"/>
  <c r="D876" i="3"/>
  <c r="H875" i="3"/>
  <c r="H876" i="3"/>
  <c r="I876" i="3"/>
  <c r="J876" i="3"/>
  <c r="K876" i="3"/>
  <c r="D877" i="3"/>
  <c r="H877" i="3"/>
  <c r="I877" i="3"/>
  <c r="F876" i="3"/>
  <c r="J877" i="3"/>
  <c r="K877" i="3"/>
  <c r="D878" i="3"/>
  <c r="H878" i="3"/>
  <c r="F878" i="3"/>
  <c r="F877" i="3"/>
  <c r="J878" i="3"/>
  <c r="K878" i="3"/>
  <c r="D879" i="3"/>
  <c r="I878" i="3"/>
  <c r="H879" i="3"/>
  <c r="J879" i="3"/>
  <c r="I879" i="3"/>
  <c r="K879" i="3"/>
  <c r="D880" i="3"/>
  <c r="F880" i="3"/>
  <c r="F879" i="3"/>
  <c r="H880" i="3"/>
  <c r="J880" i="3"/>
  <c r="I880" i="3"/>
  <c r="K880" i="3"/>
  <c r="D881" i="3"/>
  <c r="F881" i="3"/>
  <c r="I881" i="3"/>
  <c r="J881" i="3"/>
  <c r="H881" i="3"/>
  <c r="K881" i="3"/>
  <c r="D882" i="3"/>
  <c r="H882" i="3"/>
  <c r="J882" i="3"/>
  <c r="K882" i="3"/>
  <c r="D883" i="3"/>
  <c r="F883" i="3"/>
  <c r="F882" i="3"/>
  <c r="I883" i="3"/>
  <c r="I882" i="3"/>
  <c r="H883" i="3"/>
  <c r="K883" i="3"/>
  <c r="D884" i="3"/>
  <c r="F884" i="3"/>
  <c r="J883" i="3"/>
  <c r="H884" i="3"/>
  <c r="J884" i="3"/>
  <c r="K884" i="3"/>
  <c r="D885" i="3"/>
  <c r="H885" i="3"/>
  <c r="I884" i="3"/>
  <c r="J885" i="3"/>
  <c r="I885" i="3"/>
  <c r="K885" i="3"/>
  <c r="D886" i="3"/>
  <c r="F886" i="3"/>
  <c r="I886" i="3"/>
  <c r="F885" i="3"/>
  <c r="J886" i="3"/>
  <c r="K886" i="3"/>
  <c r="D887" i="3"/>
  <c r="H886" i="3"/>
  <c r="F887" i="3"/>
  <c r="J887" i="3"/>
  <c r="I887" i="3"/>
  <c r="K887" i="3"/>
  <c r="D888" i="3"/>
  <c r="H887" i="3"/>
  <c r="H888" i="3"/>
  <c r="J888" i="3"/>
  <c r="I888" i="3"/>
  <c r="K888" i="3"/>
  <c r="D889" i="3"/>
  <c r="F889" i="3"/>
  <c r="F888" i="3"/>
  <c r="J889" i="3"/>
  <c r="I889" i="3"/>
  <c r="H889" i="3"/>
  <c r="K889" i="3"/>
  <c r="D890" i="3"/>
  <c r="H890" i="3"/>
  <c r="J890" i="3"/>
  <c r="K890" i="3"/>
  <c r="D891" i="3"/>
  <c r="I891" i="3"/>
  <c r="F890" i="3"/>
  <c r="I890" i="3"/>
  <c r="H891" i="3"/>
  <c r="J891" i="3"/>
  <c r="K891" i="3"/>
  <c r="D892" i="3"/>
  <c r="H892" i="3"/>
  <c r="F891" i="3"/>
  <c r="F892" i="3"/>
  <c r="I892" i="3"/>
  <c r="J892" i="3"/>
  <c r="K892" i="3"/>
  <c r="D893" i="3"/>
  <c r="F893" i="3"/>
  <c r="I893" i="3"/>
  <c r="J893" i="3"/>
  <c r="H893" i="3"/>
  <c r="K893" i="3"/>
  <c r="D894" i="3"/>
  <c r="H894" i="3"/>
  <c r="I894" i="3"/>
  <c r="J894" i="3"/>
  <c r="K894" i="3"/>
  <c r="D895" i="3"/>
  <c r="F894" i="3"/>
  <c r="J895" i="3"/>
  <c r="I895" i="3"/>
  <c r="K895" i="3"/>
  <c r="D896" i="3"/>
  <c r="F895" i="3"/>
  <c r="H895" i="3"/>
  <c r="H896" i="3"/>
  <c r="I896" i="3"/>
  <c r="J896" i="3"/>
  <c r="K896" i="3"/>
  <c r="D897" i="3"/>
  <c r="I897" i="3"/>
  <c r="F896" i="3"/>
  <c r="J897" i="3"/>
  <c r="K897" i="3"/>
  <c r="D898" i="3"/>
  <c r="F897" i="3"/>
  <c r="H897" i="3"/>
  <c r="H898" i="3"/>
  <c r="I898" i="3"/>
  <c r="J898" i="3"/>
  <c r="K898" i="3"/>
  <c r="D899" i="3"/>
  <c r="I899" i="3"/>
  <c r="F898" i="3"/>
  <c r="J899" i="3"/>
  <c r="K899" i="3"/>
  <c r="D900" i="3"/>
  <c r="F899" i="3"/>
  <c r="H899" i="3"/>
  <c r="H900" i="3"/>
  <c r="I900" i="3"/>
  <c r="J900" i="3"/>
  <c r="K900" i="3"/>
  <c r="D901" i="3"/>
  <c r="I901" i="3"/>
  <c r="F900" i="3"/>
  <c r="J901" i="3"/>
  <c r="K901" i="3"/>
  <c r="D902" i="3"/>
  <c r="F901" i="3"/>
  <c r="H901" i="3"/>
  <c r="H902" i="3"/>
  <c r="I902" i="3"/>
  <c r="J902" i="3"/>
  <c r="K902" i="3"/>
  <c r="D903" i="3"/>
  <c r="I903" i="3"/>
  <c r="F902" i="3"/>
  <c r="J903" i="3"/>
  <c r="K903" i="3"/>
  <c r="D904" i="3"/>
  <c r="F903" i="3"/>
  <c r="H903" i="3"/>
  <c r="H904" i="3"/>
  <c r="I904" i="3"/>
  <c r="J904" i="3"/>
  <c r="K904" i="3"/>
  <c r="D905" i="3"/>
  <c r="I905" i="3"/>
  <c r="F904" i="3"/>
  <c r="J905" i="3"/>
  <c r="K905" i="3"/>
  <c r="D906" i="3"/>
  <c r="F905" i="3"/>
  <c r="H905" i="3"/>
  <c r="H906" i="3"/>
  <c r="I906" i="3"/>
  <c r="J906" i="3"/>
  <c r="K906" i="3"/>
  <c r="D907" i="3"/>
  <c r="F906" i="3"/>
  <c r="J907" i="3"/>
  <c r="I907" i="3"/>
  <c r="K907" i="3"/>
  <c r="D908" i="3"/>
  <c r="F907" i="3"/>
  <c r="H907" i="3"/>
  <c r="H908" i="3"/>
  <c r="J908" i="3"/>
  <c r="K908" i="3"/>
  <c r="D909" i="3"/>
  <c r="F909" i="3"/>
  <c r="I909" i="3"/>
  <c r="F908" i="3"/>
  <c r="I908" i="3"/>
  <c r="H909" i="3"/>
  <c r="K909" i="3"/>
  <c r="D910" i="3"/>
  <c r="F910" i="3"/>
  <c r="J909" i="3"/>
  <c r="H910" i="3"/>
  <c r="J910" i="3"/>
  <c r="K910" i="3"/>
  <c r="D911" i="3"/>
  <c r="F911" i="3"/>
  <c r="I910" i="3"/>
  <c r="J911" i="3"/>
  <c r="I911" i="3"/>
  <c r="H911" i="3"/>
  <c r="K911" i="3"/>
  <c r="D912" i="3"/>
  <c r="H912" i="3"/>
  <c r="F912" i="3"/>
  <c r="J912" i="3"/>
  <c r="K912" i="3"/>
  <c r="D913" i="3"/>
  <c r="I912" i="3"/>
  <c r="J913" i="3"/>
  <c r="I913" i="3"/>
  <c r="H913" i="3"/>
  <c r="K913" i="3"/>
  <c r="D914" i="3"/>
  <c r="H914" i="3"/>
  <c r="F913" i="3"/>
  <c r="J914" i="3"/>
  <c r="K914" i="3"/>
  <c r="D915" i="3"/>
  <c r="F915" i="3"/>
  <c r="F914" i="3"/>
  <c r="I914" i="3"/>
  <c r="H915" i="3"/>
  <c r="K915" i="3"/>
  <c r="D916" i="3"/>
  <c r="I915" i="3"/>
  <c r="J915" i="3"/>
  <c r="H916" i="3"/>
  <c r="J916" i="3"/>
  <c r="K916" i="3"/>
  <c r="D917" i="3"/>
  <c r="F916" i="3"/>
  <c r="I916" i="3"/>
  <c r="F917" i="3"/>
  <c r="J917" i="3"/>
  <c r="I917" i="3"/>
  <c r="H917" i="3"/>
  <c r="K917" i="3"/>
  <c r="D918" i="3"/>
  <c r="H918" i="3"/>
  <c r="J918" i="3"/>
  <c r="K918" i="3"/>
  <c r="D919" i="3"/>
  <c r="I919" i="3"/>
  <c r="F918" i="3"/>
  <c r="I918" i="3"/>
  <c r="H919" i="3"/>
  <c r="J919" i="3"/>
  <c r="K919" i="3"/>
  <c r="D920" i="3"/>
  <c r="H920" i="3"/>
  <c r="F919" i="3"/>
  <c r="J920" i="3"/>
  <c r="I920" i="3"/>
  <c r="K920" i="3"/>
  <c r="D921" i="3"/>
  <c r="F921" i="3"/>
  <c r="F920" i="3"/>
  <c r="J921" i="3"/>
  <c r="I921" i="3"/>
  <c r="H921" i="3"/>
  <c r="K921" i="3"/>
  <c r="D922" i="3"/>
  <c r="H922" i="3"/>
  <c r="I922" i="3"/>
  <c r="J922" i="3"/>
  <c r="K922" i="3"/>
  <c r="D923" i="3"/>
  <c r="F923" i="3"/>
  <c r="F922" i="3"/>
  <c r="J923" i="3"/>
  <c r="I923" i="3"/>
  <c r="H923" i="3"/>
  <c r="K923" i="3"/>
  <c r="D924" i="3"/>
  <c r="H924" i="3"/>
  <c r="J924" i="3"/>
  <c r="K924" i="3"/>
  <c r="D925" i="3"/>
  <c r="H925" i="3"/>
  <c r="F924" i="3"/>
  <c r="I925" i="3"/>
  <c r="I924" i="3"/>
  <c r="F925" i="3"/>
  <c r="J925" i="3"/>
  <c r="K925" i="3"/>
  <c r="D926" i="3"/>
  <c r="H926" i="3"/>
  <c r="I926" i="3"/>
  <c r="J926" i="3"/>
  <c r="K926" i="3"/>
  <c r="D927" i="3"/>
  <c r="F927" i="3"/>
  <c r="F926" i="3"/>
  <c r="J927" i="3"/>
  <c r="I927" i="3"/>
  <c r="H927" i="3"/>
  <c r="K927" i="3"/>
  <c r="D928" i="3"/>
  <c r="H928" i="3"/>
  <c r="I928" i="3"/>
  <c r="J928" i="3"/>
  <c r="K928" i="3"/>
  <c r="D929" i="3"/>
  <c r="F929" i="3"/>
  <c r="F928" i="3"/>
  <c r="J929" i="3"/>
  <c r="I929" i="3"/>
  <c r="H929" i="3"/>
  <c r="K929" i="3"/>
  <c r="D930" i="3"/>
  <c r="H930" i="3"/>
  <c r="J930" i="3"/>
  <c r="I930" i="3"/>
  <c r="K930" i="3"/>
  <c r="D931" i="3"/>
  <c r="F931" i="3"/>
  <c r="F930" i="3"/>
  <c r="J931" i="3"/>
  <c r="I931" i="3"/>
  <c r="H931" i="3"/>
  <c r="K931" i="3"/>
  <c r="D932" i="3"/>
  <c r="H932" i="3"/>
  <c r="J932" i="3"/>
  <c r="I932" i="3"/>
  <c r="K932" i="3"/>
  <c r="D933" i="3"/>
  <c r="F932" i="3"/>
  <c r="F933" i="3"/>
  <c r="J933" i="3"/>
  <c r="I933" i="3"/>
  <c r="H933" i="3"/>
  <c r="K933" i="3"/>
  <c r="D934" i="3"/>
  <c r="H934" i="3"/>
  <c r="J934" i="3"/>
  <c r="K934" i="3"/>
  <c r="D935" i="3"/>
  <c r="I935" i="3"/>
  <c r="F934" i="3"/>
  <c r="I934" i="3"/>
  <c r="H935" i="3"/>
  <c r="J935" i="3"/>
  <c r="K935" i="3"/>
  <c r="D936" i="3"/>
  <c r="F936" i="3"/>
  <c r="F935" i="3"/>
  <c r="H936" i="3"/>
  <c r="J936" i="3"/>
  <c r="I936" i="3"/>
  <c r="K936" i="3"/>
  <c r="D937" i="3"/>
  <c r="F937" i="3"/>
  <c r="I937" i="3"/>
  <c r="J937" i="3"/>
  <c r="H937" i="3"/>
  <c r="K937" i="3"/>
  <c r="D938" i="3"/>
  <c r="H938" i="3"/>
  <c r="I938" i="3"/>
  <c r="J938" i="3"/>
  <c r="K938" i="3"/>
  <c r="D939" i="3"/>
  <c r="I939" i="3"/>
  <c r="F938" i="3"/>
  <c r="J939" i="3"/>
  <c r="K939" i="3"/>
  <c r="D940" i="3"/>
  <c r="F939" i="3"/>
  <c r="H939" i="3"/>
  <c r="H940" i="3"/>
  <c r="J940" i="3"/>
  <c r="K940" i="3"/>
  <c r="D941" i="3"/>
  <c r="I941" i="3"/>
  <c r="F940" i="3"/>
  <c r="F941" i="3"/>
  <c r="I940" i="3"/>
  <c r="H941" i="3"/>
  <c r="K941" i="3"/>
  <c r="D942" i="3"/>
  <c r="J941" i="3"/>
  <c r="F942" i="3"/>
  <c r="H942" i="3"/>
  <c r="J942" i="3"/>
  <c r="I942" i="3"/>
  <c r="K942" i="3"/>
  <c r="D943" i="3"/>
  <c r="F943" i="3"/>
  <c r="J943" i="3"/>
  <c r="H943" i="3"/>
  <c r="I943" i="3"/>
  <c r="K943" i="3"/>
  <c r="D944" i="3"/>
  <c r="H944" i="3"/>
  <c r="J944" i="3"/>
  <c r="I944" i="3"/>
  <c r="K944" i="3"/>
  <c r="D945" i="3"/>
  <c r="H945" i="3"/>
  <c r="I945" i="3"/>
  <c r="F944" i="3"/>
  <c r="J945" i="3"/>
  <c r="K945" i="3"/>
  <c r="D946" i="3"/>
  <c r="F946" i="3"/>
  <c r="F945" i="3"/>
  <c r="H946" i="3"/>
  <c r="J946" i="3"/>
  <c r="I946" i="3"/>
  <c r="K946" i="3"/>
  <c r="D947" i="3"/>
  <c r="F947" i="3"/>
  <c r="I947" i="3"/>
  <c r="J947" i="3"/>
  <c r="H947" i="3"/>
  <c r="K947" i="3"/>
  <c r="D948" i="3"/>
  <c r="H948" i="3"/>
  <c r="J948" i="3"/>
  <c r="K948" i="3"/>
  <c r="D949" i="3"/>
  <c r="H949" i="3"/>
  <c r="F948" i="3"/>
  <c r="I949" i="3"/>
  <c r="I948" i="3"/>
  <c r="F949" i="3"/>
  <c r="J949" i="3"/>
  <c r="K949" i="3"/>
  <c r="D950" i="3"/>
  <c r="H950" i="3"/>
  <c r="J950" i="3"/>
  <c r="K950" i="3"/>
  <c r="D951" i="3"/>
  <c r="H951" i="3"/>
  <c r="I951" i="3"/>
  <c r="F950" i="3"/>
  <c r="I950" i="3"/>
  <c r="F951" i="3"/>
  <c r="J951" i="3"/>
  <c r="K951" i="3"/>
  <c r="D952" i="3"/>
  <c r="H952" i="3"/>
  <c r="I952" i="3"/>
  <c r="J952" i="3"/>
  <c r="K952" i="3"/>
  <c r="D953" i="3"/>
  <c r="I953" i="3"/>
  <c r="F952" i="3"/>
  <c r="J953" i="3"/>
  <c r="K953" i="3"/>
  <c r="D954" i="3"/>
  <c r="F953" i="3"/>
  <c r="H953" i="3"/>
  <c r="H954" i="3"/>
  <c r="I954" i="3"/>
  <c r="J954" i="3"/>
  <c r="K954" i="3"/>
  <c r="D955" i="3"/>
  <c r="I955" i="3"/>
  <c r="F954" i="3"/>
  <c r="J955" i="3"/>
  <c r="K955" i="3"/>
  <c r="D956" i="3"/>
  <c r="F955" i="3"/>
  <c r="H955" i="3"/>
  <c r="H956" i="3"/>
  <c r="J956" i="3"/>
  <c r="K956" i="3"/>
  <c r="D957" i="3"/>
  <c r="F957" i="3"/>
  <c r="I957" i="3"/>
  <c r="F956" i="3"/>
  <c r="I956" i="3"/>
  <c r="H957" i="3"/>
  <c r="K957" i="3"/>
  <c r="D958" i="3"/>
  <c r="F958" i="3"/>
  <c r="J957" i="3"/>
  <c r="H958" i="3"/>
  <c r="J958" i="3"/>
  <c r="K958" i="3"/>
  <c r="D959" i="3"/>
  <c r="F959" i="3"/>
  <c r="I958" i="3"/>
  <c r="J959" i="3"/>
  <c r="I959" i="3"/>
  <c r="H959" i="3"/>
  <c r="K959" i="3"/>
  <c r="D960" i="3"/>
  <c r="H960" i="3"/>
  <c r="J960" i="3"/>
  <c r="I960" i="3"/>
  <c r="K960" i="3"/>
  <c r="D961" i="3"/>
  <c r="F960" i="3"/>
  <c r="J961" i="3"/>
  <c r="I961" i="3"/>
  <c r="K961" i="3"/>
  <c r="D962" i="3"/>
  <c r="F961" i="3"/>
  <c r="H961" i="3"/>
  <c r="H962" i="3"/>
  <c r="I962" i="3"/>
  <c r="J962" i="3"/>
  <c r="K962" i="3"/>
  <c r="D963" i="3"/>
  <c r="F962" i="3"/>
  <c r="J963" i="3"/>
  <c r="I963" i="3"/>
  <c r="K963" i="3"/>
  <c r="D964" i="3"/>
  <c r="F963" i="3"/>
  <c r="H963" i="3"/>
  <c r="H964" i="3"/>
  <c r="J964" i="3"/>
  <c r="K964" i="3"/>
  <c r="D965" i="3"/>
  <c r="H965" i="3"/>
  <c r="I965" i="3"/>
  <c r="F964" i="3"/>
  <c r="I964" i="3"/>
  <c r="K965" i="3"/>
  <c r="D966" i="3"/>
  <c r="F965" i="3"/>
  <c r="F966" i="3"/>
  <c r="J965" i="3"/>
  <c r="J966" i="3"/>
  <c r="K966" i="3"/>
  <c r="D967" i="3"/>
  <c r="H966" i="3"/>
  <c r="H967" i="3"/>
  <c r="I966" i="3"/>
  <c r="J967" i="3"/>
  <c r="I967" i="3"/>
  <c r="K967" i="3"/>
  <c r="D968" i="3"/>
  <c r="F968" i="3"/>
  <c r="F967" i="3"/>
  <c r="H968" i="3"/>
  <c r="J968" i="3"/>
  <c r="I968" i="3"/>
  <c r="K968" i="3"/>
  <c r="D969" i="3"/>
  <c r="I969" i="3"/>
  <c r="J969" i="3"/>
  <c r="K969" i="3"/>
  <c r="D970" i="3"/>
  <c r="F969" i="3"/>
  <c r="H969" i="3"/>
  <c r="H970" i="3"/>
  <c r="I970" i="3"/>
  <c r="J970" i="3"/>
  <c r="K970" i="3"/>
  <c r="D971" i="3"/>
  <c r="F970" i="3"/>
  <c r="I971" i="3"/>
  <c r="J971" i="3"/>
  <c r="K971" i="3"/>
  <c r="D972" i="3"/>
  <c r="F971" i="3"/>
  <c r="H971" i="3"/>
  <c r="H972" i="3"/>
  <c r="I972" i="3"/>
  <c r="J972" i="3"/>
  <c r="K972" i="3"/>
  <c r="D973" i="3"/>
  <c r="F972" i="3"/>
  <c r="J973" i="3"/>
  <c r="I973" i="3"/>
  <c r="K973" i="3"/>
  <c r="D974" i="3"/>
  <c r="F973" i="3"/>
  <c r="H973" i="3"/>
  <c r="H974" i="3"/>
  <c r="J974" i="3"/>
  <c r="K974" i="3"/>
  <c r="D975" i="3"/>
  <c r="H975" i="3"/>
  <c r="I975" i="3"/>
  <c r="F974" i="3"/>
  <c r="I974" i="3"/>
  <c r="K975" i="3"/>
  <c r="D976" i="3"/>
  <c r="F975" i="3"/>
  <c r="J975" i="3"/>
  <c r="F976" i="3"/>
  <c r="H976" i="3"/>
  <c r="J976" i="3"/>
  <c r="K976" i="3"/>
  <c r="D977" i="3"/>
  <c r="I977" i="3"/>
  <c r="I976" i="3"/>
  <c r="J977" i="3"/>
  <c r="K977" i="3"/>
  <c r="D978" i="3"/>
  <c r="F977" i="3"/>
  <c r="H977" i="3"/>
  <c r="H978" i="3"/>
  <c r="I978" i="3"/>
  <c r="J978" i="3"/>
  <c r="K978" i="3"/>
  <c r="D979" i="3"/>
  <c r="F978" i="3"/>
  <c r="F979" i="3"/>
  <c r="J979" i="3"/>
  <c r="I979" i="3"/>
  <c r="H979" i="3"/>
  <c r="K979" i="3"/>
  <c r="D980" i="3"/>
  <c r="H980" i="3"/>
  <c r="J980" i="3"/>
  <c r="I980" i="3"/>
  <c r="K980" i="3"/>
  <c r="D981" i="3"/>
  <c r="F981" i="3"/>
  <c r="F980" i="3"/>
  <c r="J981" i="3"/>
  <c r="I981" i="3"/>
  <c r="H981" i="3"/>
  <c r="K981" i="3"/>
  <c r="D982" i="3"/>
  <c r="H982" i="3"/>
  <c r="I982" i="3"/>
  <c r="J982" i="3"/>
  <c r="K982" i="3"/>
  <c r="D983" i="3"/>
  <c r="H983" i="3"/>
  <c r="F982" i="3"/>
  <c r="J983" i="3"/>
  <c r="I983" i="3"/>
  <c r="K983" i="3"/>
  <c r="D984" i="3"/>
  <c r="F984" i="3"/>
  <c r="F983" i="3"/>
  <c r="H984" i="3"/>
  <c r="J984" i="3"/>
  <c r="K984" i="3"/>
  <c r="D985" i="3"/>
  <c r="F985" i="3"/>
  <c r="I984" i="3"/>
  <c r="J985" i="3"/>
  <c r="I985" i="3"/>
  <c r="H985" i="3"/>
  <c r="K985" i="3"/>
  <c r="D986" i="3"/>
  <c r="H986" i="3"/>
  <c r="I986" i="3"/>
  <c r="J986" i="3"/>
  <c r="K986" i="3"/>
  <c r="D987" i="3"/>
  <c r="F987" i="3"/>
  <c r="F986" i="3"/>
  <c r="J987" i="3"/>
  <c r="I987" i="3"/>
  <c r="H987" i="3"/>
  <c r="K987" i="3"/>
  <c r="D988" i="3"/>
  <c r="I988" i="3"/>
  <c r="H988" i="3"/>
  <c r="J988" i="3"/>
  <c r="K988" i="3"/>
  <c r="D989" i="3"/>
  <c r="F989" i="3"/>
  <c r="F988" i="3"/>
  <c r="J989" i="3"/>
  <c r="I989" i="3"/>
  <c r="H989" i="3"/>
  <c r="K989" i="3"/>
  <c r="D990" i="3"/>
  <c r="H990" i="3"/>
  <c r="J990" i="3"/>
  <c r="K990" i="3"/>
  <c r="D991" i="3"/>
  <c r="F990" i="3"/>
  <c r="H991" i="3"/>
  <c r="I991" i="3"/>
  <c r="I990" i="3"/>
  <c r="J991" i="3"/>
  <c r="K991" i="3"/>
  <c r="D992" i="3"/>
  <c r="F992" i="3"/>
  <c r="F991" i="3"/>
  <c r="H992" i="3"/>
  <c r="J992" i="3"/>
  <c r="K992" i="3"/>
  <c r="D993" i="3"/>
  <c r="I992" i="3"/>
  <c r="J993" i="3"/>
  <c r="I993" i="3"/>
  <c r="H993" i="3"/>
  <c r="K993" i="3"/>
  <c r="D994" i="3"/>
  <c r="H994" i="3"/>
  <c r="F994" i="3"/>
  <c r="F993" i="3"/>
  <c r="I994" i="3"/>
  <c r="J994" i="3"/>
  <c r="K994" i="3"/>
  <c r="D995" i="3"/>
  <c r="F995" i="3"/>
  <c r="J995" i="3"/>
  <c r="I995" i="3"/>
  <c r="H995" i="3"/>
  <c r="K995" i="3"/>
  <c r="D996" i="3"/>
  <c r="H996" i="3"/>
  <c r="J996" i="3"/>
  <c r="K996" i="3"/>
  <c r="D997" i="3"/>
  <c r="F997" i="3"/>
  <c r="F996" i="3"/>
  <c r="I997" i="3"/>
  <c r="I996" i="3"/>
  <c r="H997" i="3"/>
  <c r="K997" i="3"/>
  <c r="D998" i="3"/>
  <c r="H998" i="3"/>
  <c r="J997" i="3"/>
  <c r="J998" i="3"/>
  <c r="K998" i="3"/>
  <c r="D999" i="3"/>
  <c r="O1000" i="2"/>
  <c r="N1000" i="2"/>
  <c r="F998" i="3"/>
  <c r="I999" i="3"/>
  <c r="I998" i="3"/>
  <c r="H999" i="3"/>
  <c r="J999" i="3"/>
  <c r="K999" i="3"/>
  <c r="D1000" i="3"/>
  <c r="F999" i="3"/>
  <c r="O1001" i="2"/>
  <c r="N1001" i="2"/>
  <c r="H1000" i="3"/>
  <c r="J1000" i="3"/>
  <c r="K1000" i="3"/>
  <c r="D1001" i="3"/>
  <c r="F1000" i="3"/>
  <c r="N1002" i="2"/>
  <c r="F1001" i="3"/>
  <c r="O1002" i="2"/>
  <c r="I1000" i="3"/>
  <c r="H1001" i="3"/>
  <c r="I1001" i="3"/>
  <c r="K1001" i="3"/>
  <c r="C2" i="5"/>
  <c r="B2" i="5"/>
  <c r="A2" i="5"/>
  <c r="J1001" i="3"/>
  <c r="D2" i="5"/>
  <c r="I2" i="5"/>
  <c r="A3" i="4"/>
  <c r="K3" i="4"/>
  <c r="B3" i="4"/>
  <c r="L3" i="4"/>
  <c r="C3" i="4"/>
  <c r="M3" i="4"/>
  <c r="C2" i="4"/>
  <c r="B2" i="4"/>
  <c r="A2" i="4"/>
  <c r="O3" i="4"/>
  <c r="E3" i="2"/>
  <c r="N3" i="2"/>
  <c r="G3" i="2"/>
  <c r="P3" i="2"/>
  <c r="F3" i="2"/>
  <c r="O3" i="2"/>
  <c r="E2" i="5"/>
  <c r="F2" i="5"/>
  <c r="Q3" i="4"/>
  <c r="G2" i="5"/>
  <c r="P3" i="4"/>
  <c r="N3" i="4"/>
  <c r="R3" i="4"/>
  <c r="H3" i="2"/>
  <c r="J3" i="2"/>
  <c r="I3" i="2"/>
  <c r="S3" i="4"/>
  <c r="U3" i="4"/>
  <c r="T3" i="4"/>
  <c r="V3" i="4"/>
  <c r="W3" i="4"/>
  <c r="X3" i="4"/>
  <c r="Y3" i="4"/>
  <c r="AF3" i="4"/>
  <c r="AG3" i="4"/>
  <c r="AH3" i="4"/>
  <c r="AK3" i="4"/>
  <c r="AE3" i="4"/>
  <c r="AA3" i="4"/>
  <c r="AM3" i="4"/>
  <c r="AS3" i="4"/>
  <c r="AB3" i="4"/>
  <c r="AN3" i="4"/>
  <c r="AT3" i="4"/>
  <c r="AC3" i="4"/>
  <c r="AD3" i="4"/>
  <c r="Z3" i="4"/>
  <c r="AL3" i="4"/>
  <c r="AR3" i="4"/>
  <c r="E3" i="4"/>
  <c r="I3" i="4"/>
  <c r="AI3" i="4"/>
  <c r="AJ3" i="4"/>
  <c r="L4" i="2"/>
  <c r="AO3" i="4"/>
  <c r="AU3" i="4"/>
  <c r="AQ3" i="4"/>
  <c r="AW3" i="4"/>
  <c r="F3" i="4"/>
  <c r="J3" i="4"/>
  <c r="G3" i="4"/>
  <c r="AP3" i="4"/>
  <c r="AV3" i="4"/>
  <c r="D3" i="4"/>
  <c r="H3" i="4"/>
  <c r="M2" i="4"/>
  <c r="L2" i="4"/>
  <c r="K2" i="4"/>
  <c r="O2" i="4"/>
  <c r="M4" i="2"/>
  <c r="K4" i="2"/>
  <c r="Q2" i="4"/>
  <c r="N2" i="4"/>
  <c r="P2" i="4"/>
  <c r="T2" i="4"/>
  <c r="S2" i="4"/>
  <c r="R2" i="4"/>
  <c r="V2" i="4"/>
  <c r="U2" i="4"/>
  <c r="W2" i="4"/>
  <c r="X2" i="4"/>
  <c r="Y2" i="4"/>
  <c r="AG2" i="4"/>
  <c r="AB2" i="4"/>
  <c r="AJ2" i="4"/>
  <c r="AI2" i="4"/>
  <c r="AC2" i="4"/>
  <c r="Z2" i="4"/>
  <c r="AF2" i="4"/>
  <c r="AD2" i="4"/>
  <c r="AK2" i="4"/>
  <c r="AA2" i="4"/>
  <c r="AM2" i="4"/>
  <c r="AS2" i="4"/>
  <c r="AE2" i="4"/>
  <c r="AH2" i="4"/>
  <c r="AN2" i="4"/>
  <c r="AT2" i="4"/>
  <c r="AQ2" i="4"/>
  <c r="AW2" i="4"/>
  <c r="AL2" i="4"/>
  <c r="AR2" i="4"/>
  <c r="G2" i="4"/>
  <c r="AO2" i="4"/>
  <c r="AU2" i="4"/>
  <c r="AP2" i="4"/>
  <c r="AV2" i="4"/>
  <c r="E2" i="4"/>
  <c r="I2" i="4"/>
  <c r="D2" i="4"/>
  <c r="H2" i="4"/>
  <c r="F2" i="4"/>
  <c r="J2" i="4"/>
  <c r="M3" i="2"/>
  <c r="K3" i="2"/>
  <c r="L3" i="2"/>
  <c r="K2" i="3"/>
  <c r="J2" i="3"/>
  <c r="H2" i="3"/>
  <c r="I2" i="3"/>
  <c r="F2" i="3"/>
</calcChain>
</file>

<file path=xl/sharedStrings.xml><?xml version="1.0" encoding="utf-8"?>
<sst xmlns="http://schemas.openxmlformats.org/spreadsheetml/2006/main" count="1166" uniqueCount="479">
  <si>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</si>
  <si>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</si>
  <si>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</si>
  <si>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</si>
  <si>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</si>
  <si>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</si>
  <si>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</si>
  <si>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</si>
  <si>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</si>
  <si>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</si>
  <si>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</si>
  <si>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</si>
  <si>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</si>
  <si>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</si>
  <si>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</si>
  <si>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</si>
  <si>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</si>
  <si>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</si>
  <si>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</si>
  <si>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</si>
  <si>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</si>
  <si>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</si>
  <si>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</si>
  <si>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</si>
  <si>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</si>
  <si>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</si>
  <si>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</si>
  <si>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</si>
  <si>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</si>
  <si>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</si>
  <si>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</si>
  <si>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</si>
  <si>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</si>
  <si>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</si>
  <si>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</si>
  <si>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</si>
  <si>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</si>
  <si>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</si>
  <si>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</si>
  <si>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</si>
  <si>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</si>
  <si>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</si>
  <si>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</si>
  <si>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</si>
  <si>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</si>
  <si>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</si>
  <si>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</si>
  <si>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</si>
  <si>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</si>
  <si>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</si>
  <si>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</si>
  <si>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</si>
  <si>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</si>
  <si>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</si>
  <si>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</si>
  <si>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</si>
  <si>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</si>
  <si>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</si>
  <si>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</si>
  <si>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</si>
  <si>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</si>
  <si>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</si>
  <si>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</si>
  <si>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</si>
  <si>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</si>
  <si>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</si>
  <si>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</si>
  <si>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</si>
  <si>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</si>
  <si>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</si>
  <si>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</si>
  <si>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</si>
  <si>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</si>
  <si>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</si>
  <si>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</si>
  <si>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</si>
  <si>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</si>
  <si>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</si>
  <si>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</si>
  <si>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</si>
  <si>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</si>
  <si>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</si>
  <si>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</si>
  <si>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</si>
  <si>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</si>
  <si>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</si>
  <si>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</si>
  <si>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</si>
  <si>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</si>
  <si>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</si>
  <si>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</si>
  <si>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</si>
  <si>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</si>
  <si>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</si>
  <si>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</si>
  <si>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</si>
  <si>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</si>
  <si>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</si>
  <si>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</si>
  <si>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</si>
  <si>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</si>
  <si>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</si>
  <si>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</si>
  <si>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</si>
  <si>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</si>
  <si>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</si>
  <si>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</si>
  <si>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</si>
  <si>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</si>
  <si>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</si>
  <si>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</si>
  <si>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</si>
  <si>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</si>
  <si>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</si>
  <si>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</si>
  <si>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</si>
  <si>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</si>
  <si>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</si>
  <si>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</si>
  <si>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</si>
  <si>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</si>
  <si>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</si>
  <si>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</si>
  <si>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</si>
  <si>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</si>
  <si>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</si>
  <si>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</si>
  <si>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</si>
  <si>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</si>
  <si>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</si>
  <si>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</si>
  <si>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</si>
  <si>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</si>
  <si>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</si>
  <si>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</si>
  <si>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</si>
  <si>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</si>
  <si>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</si>
  <si>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</si>
  <si>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</si>
  <si>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</si>
  <si>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</si>
  <si>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</si>
  <si>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</si>
  <si>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</si>
  <si>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</si>
  <si>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</si>
  <si>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</si>
  <si>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</si>
  <si>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</si>
  <si>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</si>
  <si>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</si>
  <si>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</si>
  <si>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</si>
  <si>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</si>
  <si>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</si>
  <si>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</si>
  <si>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</si>
  <si>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</si>
  <si>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</si>
  <si>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</si>
  <si>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</si>
  <si>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</si>
  <si>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</si>
  <si>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</si>
  <si>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</si>
  <si>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</si>
  <si>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</si>
  <si>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</si>
  <si>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</si>
  <si>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</si>
  <si>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</si>
  <si>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</si>
  <si>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</si>
  <si>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</si>
  <si>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</si>
  <si>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</si>
  <si>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</si>
  <si>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</si>
  <si>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</si>
  <si>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</si>
  <si>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</si>
  <si>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</si>
  <si>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</si>
  <si>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</si>
  <si>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</si>
  <si>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</si>
  <si>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</si>
  <si>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</si>
  <si>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</si>
  <si>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</si>
  <si>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Ascoli</t>
  </si>
  <si>
    <t>Pordenone</t>
  </si>
  <si>
    <t>Cosenza</t>
  </si>
  <si>
    <t>Pisa</t>
  </si>
  <si>
    <t>Cremonese</t>
  </si>
  <si>
    <t>Spezia</t>
  </si>
  <si>
    <t>Frosinone</t>
  </si>
  <si>
    <t>Benevento</t>
  </si>
  <si>
    <t>Salernitana</t>
  </si>
  <si>
    <t>Empoli</t>
  </si>
  <si>
    <t>Pescara</t>
  </si>
  <si>
    <t>Venezia</t>
  </si>
  <si>
    <t>Virtus Entella</t>
  </si>
  <si>
    <t>Crotone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</si>
  <si>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</si>
  <si>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</si>
  <si>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</si>
  <si>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</si>
  <si>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</si>
  <si>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</si>
  <si>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</si>
  <si>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</si>
  <si>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</si>
  <si>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</si>
  <si>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Aberdeen</t>
  </si>
  <si>
    <t>Rangers</t>
  </si>
  <si>
    <t>Dundee United</t>
  </si>
  <si>
    <t>St Johnstone</t>
  </si>
  <si>
    <t>St Mirren</t>
  </si>
  <si>
    <t>Livingston</t>
  </si>
  <si>
    <t>Celtic</t>
  </si>
  <si>
    <t>Hamilton</t>
  </si>
  <si>
    <t>Ross County</t>
  </si>
  <si>
    <t>Motherwell</t>
  </si>
  <si>
    <t>True prob %</t>
  </si>
  <si>
    <t>PW1</t>
  </si>
  <si>
    <t>PW2</t>
  </si>
  <si>
    <t>PL1</t>
  </si>
  <si>
    <t>PL2</t>
  </si>
  <si>
    <t>EV1</t>
  </si>
  <si>
    <t>EV2</t>
  </si>
  <si>
    <t>Mechelen</t>
  </si>
  <si>
    <t>Genk</t>
  </si>
  <si>
    <t>Oud-Heverlee Leuven</t>
  </si>
  <si>
    <t>Oostende</t>
  </si>
  <si>
    <t>Gent</t>
  </si>
  <si>
    <t>Kortrijk</t>
  </si>
  <si>
    <t>Antwerp</t>
  </si>
  <si>
    <t>Beerschot VA</t>
  </si>
  <si>
    <t>Waregem</t>
  </si>
  <si>
    <t>Eupen</t>
  </si>
  <si>
    <t>Club Brugge</t>
  </si>
  <si>
    <t>Anderlecht</t>
  </si>
  <si>
    <t>St Truiden</t>
  </si>
  <si>
    <t>Standard</t>
  </si>
  <si>
    <t>Bordeaux</t>
  </si>
  <si>
    <t>Nantes</t>
  </si>
  <si>
    <t>Dijon</t>
  </si>
  <si>
    <t>Angers</t>
  </si>
  <si>
    <t>Lille</t>
  </si>
  <si>
    <t>Rennes</t>
  </si>
  <si>
    <t>Toulouse</t>
  </si>
  <si>
    <t>Dunkerque</t>
  </si>
  <si>
    <t>Ajaccio</t>
  </si>
  <si>
    <t>Chateauroux</t>
  </si>
  <si>
    <t>Amiens</t>
  </si>
  <si>
    <t>Auxerre</t>
  </si>
  <si>
    <t>Sochaux</t>
  </si>
  <si>
    <t>Chambly</t>
  </si>
  <si>
    <t>Paris FC</t>
  </si>
  <si>
    <t>Clermont</t>
  </si>
  <si>
    <t>Caen</t>
  </si>
  <si>
    <t>Guingamp</t>
  </si>
  <si>
    <t>Niort</t>
  </si>
  <si>
    <t>Rodez</t>
  </si>
  <si>
    <t>Grenoble</t>
  </si>
  <si>
    <t>Valenciennes</t>
  </si>
  <si>
    <t>Pau FC</t>
  </si>
  <si>
    <t>Monaco</t>
  </si>
  <si>
    <t>Reims</t>
  </si>
  <si>
    <t>Lorient</t>
  </si>
  <si>
    <t>Strasbourg</t>
  </si>
  <si>
    <t>Nimes</t>
  </si>
  <si>
    <t>Brest</t>
  </si>
  <si>
    <t>Lens</t>
  </si>
  <si>
    <t>Le Havre</t>
  </si>
  <si>
    <t>Lyon</t>
  </si>
  <si>
    <t>Montpellier</t>
  </si>
  <si>
    <t>Metz</t>
  </si>
  <si>
    <t>St Etienne</t>
  </si>
  <si>
    <t>Paris SG</t>
  </si>
  <si>
    <t>Lamia</t>
  </si>
  <si>
    <t>Wycombe</t>
  </si>
  <si>
    <t>Rotherham</t>
  </si>
  <si>
    <t>Coventry</t>
  </si>
  <si>
    <t>Peterboro</t>
  </si>
  <si>
    <t>Crewe</t>
  </si>
  <si>
    <t>Doncaster</t>
  </si>
  <si>
    <t>Milton Keynes Dons</t>
  </si>
  <si>
    <t>Fleetwood Town</t>
  </si>
  <si>
    <t>Burton</t>
  </si>
  <si>
    <t>Gillingham</t>
  </si>
  <si>
    <t>Lincoln</t>
  </si>
  <si>
    <t>Oxford</t>
  </si>
  <si>
    <t>Northampton</t>
  </si>
  <si>
    <t>AFC Wimbledon</t>
  </si>
  <si>
    <t>Plymouth</t>
  </si>
  <si>
    <t>Blackpool</t>
  </si>
  <si>
    <t>Portsmouth</t>
  </si>
  <si>
    <t>Shrewsbury</t>
  </si>
  <si>
    <t>Sunderland</t>
  </si>
  <si>
    <t>Swindon</t>
  </si>
  <si>
    <t>Rochdale</t>
  </si>
  <si>
    <t>Barrow</t>
  </si>
  <si>
    <t>Stevenage</t>
  </si>
  <si>
    <t>Bolton</t>
  </si>
  <si>
    <t>Forest Green</t>
  </si>
  <si>
    <t>Bradford</t>
  </si>
  <si>
    <t>Colchester</t>
  </si>
  <si>
    <t>Cambridge</t>
  </si>
  <si>
    <t>Carlisle</t>
  </si>
  <si>
    <t>Cheltenham</t>
  </si>
  <si>
    <t>Morecambe</t>
  </si>
  <si>
    <t>Mansfield</t>
  </si>
  <si>
    <t>Tranmere</t>
  </si>
  <si>
    <t>Oldham</t>
  </si>
  <si>
    <t>Leyton Orient</t>
  </si>
  <si>
    <t>Port Vale</t>
  </si>
  <si>
    <t>Crawley Town</t>
  </si>
  <si>
    <t>Salford</t>
  </si>
  <si>
    <t>Exeter</t>
  </si>
  <si>
    <t>Scunthorpe</t>
  </si>
  <si>
    <t>Newport County</t>
  </si>
  <si>
    <t>Southend</t>
  </si>
  <si>
    <t>Harrogate</t>
  </si>
  <si>
    <t>Walsall</t>
  </si>
  <si>
    <t>Grimsby</t>
  </si>
  <si>
    <t>Panetolikos</t>
  </si>
  <si>
    <t>Heerenveen</t>
  </si>
  <si>
    <t>Willem II</t>
  </si>
  <si>
    <t>Zwolle</t>
  </si>
  <si>
    <t>Feyenoord</t>
  </si>
  <si>
    <t>Twente</t>
  </si>
  <si>
    <t>For Sittard</t>
  </si>
  <si>
    <t>Castellon</t>
  </si>
  <si>
    <t>Karagumruk</t>
  </si>
  <si>
    <t>Ipswich</t>
  </si>
  <si>
    <t>Atromitos</t>
  </si>
  <si>
    <t>Volos NFC</t>
  </si>
  <si>
    <t>Asteras Tripolis</t>
  </si>
  <si>
    <t>FC Emmen</t>
  </si>
  <si>
    <t>VVV Venlo</t>
  </si>
  <si>
    <t>Heracles</t>
  </si>
  <si>
    <t>Den Haag</t>
  </si>
  <si>
    <t>Sparta Rotterdam</t>
  </si>
  <si>
    <t>Ajax</t>
  </si>
  <si>
    <t>Groningen</t>
  </si>
  <si>
    <t>PSV Eindhoven</t>
  </si>
  <si>
    <t>Waalwijk</t>
  </si>
  <si>
    <t>Vitesse</t>
  </si>
  <si>
    <t>Cartagena</t>
  </si>
  <si>
    <t>Erzurum BB</t>
  </si>
  <si>
    <t>Bayern Munich</t>
  </si>
  <si>
    <t>Schalke 04</t>
  </si>
  <si>
    <t>Hamburg</t>
  </si>
  <si>
    <t>Fortuna Dusseldorf</t>
  </si>
  <si>
    <t>Regensburg</t>
  </si>
  <si>
    <t>Nurnberg</t>
  </si>
  <si>
    <t>Utrecht</t>
  </si>
  <si>
    <t>Ein Frankfurt</t>
  </si>
  <si>
    <t>Bielefeld</t>
  </si>
  <si>
    <t>FC Koln</t>
  </si>
  <si>
    <t>Hoffenheim</t>
  </si>
  <si>
    <t>Stuttgart</t>
  </si>
  <si>
    <t>Freiburg</t>
  </si>
  <si>
    <t>Union Berlin</t>
  </si>
  <si>
    <t>Augsburg</t>
  </si>
  <si>
    <t>Werder Bremen</t>
  </si>
  <si>
    <t>Hertha</t>
  </si>
  <si>
    <t>Dortmund</t>
  </si>
  <si>
    <t>M'gladbach</t>
  </si>
  <si>
    <t>Hannover</t>
  </si>
  <si>
    <t>Karlsruhe</t>
  </si>
  <si>
    <t>Sandhausen</t>
  </si>
  <si>
    <t>Darmstadt</t>
  </si>
  <si>
    <t>Wurzburger Kickers</t>
  </si>
  <si>
    <t>Erzgebirge Aue</t>
  </si>
  <si>
    <t>AZ Alkmaar</t>
  </si>
  <si>
    <t>RB Leipzig</t>
  </si>
  <si>
    <t>Mainz</t>
  </si>
  <si>
    <t>Wolfsburg</t>
  </si>
  <si>
    <t>Leverkusen</t>
  </si>
  <si>
    <t>Greuther Furth</t>
  </si>
  <si>
    <t>Osnabruck</t>
  </si>
  <si>
    <t>Heidenheim</t>
  </si>
  <si>
    <t>Braunschweig</t>
  </si>
  <si>
    <t>Holstein Kiel</t>
  </si>
  <si>
    <t>Paderborn</t>
  </si>
  <si>
    <t>Bochum</t>
  </si>
  <si>
    <t>St Pauli</t>
  </si>
  <si>
    <t>SCORE</t>
  </si>
  <si>
    <t>Monza</t>
  </si>
  <si>
    <t>Reggina</t>
  </si>
  <si>
    <t>Logrones</t>
  </si>
  <si>
    <t>Giannina</t>
  </si>
  <si>
    <t>Apollon</t>
  </si>
  <si>
    <t>Arbroath</t>
  </si>
  <si>
    <t>Hearts</t>
  </si>
  <si>
    <t>Alloa</t>
  </si>
  <si>
    <t>Dunfermline</t>
  </si>
  <si>
    <t>Dundee</t>
  </si>
  <si>
    <t>Morton</t>
  </si>
  <si>
    <t>Inverness C</t>
  </si>
  <si>
    <t>Ayr</t>
  </si>
  <si>
    <t>Queen of Sth</t>
  </si>
  <si>
    <t>Raith Rvs</t>
  </si>
  <si>
    <t>Dumbarton</t>
  </si>
  <si>
    <t>Clyde</t>
  </si>
  <si>
    <t>East Fife</t>
  </si>
  <si>
    <t>Montrose</t>
  </si>
  <si>
    <t>Falkirk</t>
  </si>
  <si>
    <t>Forfar</t>
  </si>
  <si>
    <t>Partick</t>
  </si>
  <si>
    <t>Airdrie Utd</t>
  </si>
  <si>
    <t>Peterhead</t>
  </si>
  <si>
    <t>Cove Rangers</t>
  </si>
  <si>
    <t>Annan Athletic</t>
  </si>
  <si>
    <t>Stranraer</t>
  </si>
  <si>
    <t>Edinburgh City</t>
  </si>
  <si>
    <t>Cowdenbeath</t>
  </si>
  <si>
    <t>Elgin</t>
  </si>
  <si>
    <t>Brechin</t>
  </si>
  <si>
    <t>Queens Park</t>
  </si>
  <si>
    <t>Albion Rvs</t>
  </si>
  <si>
    <t>Stenhousemuir</t>
  </si>
  <si>
    <t>Stirling</t>
  </si>
  <si>
    <t>OV25</t>
  </si>
  <si>
    <t>UN25</t>
  </si>
  <si>
    <t>P GOALS</t>
  </si>
  <si>
    <t>P SCORE</t>
  </si>
  <si>
    <t>Goals O</t>
  </si>
  <si>
    <t>Bristol Rvs</t>
  </si>
  <si>
    <t>Aldershot</t>
  </si>
  <si>
    <t>Torquay</t>
  </si>
  <si>
    <t>Boreham Wood</t>
  </si>
  <si>
    <t>Woking</t>
  </si>
  <si>
    <t>Bromley</t>
  </si>
  <si>
    <t>Dover Athletic</t>
  </si>
  <si>
    <t>Hartlepool</t>
  </si>
  <si>
    <t>Altrincham</t>
  </si>
  <si>
    <t>King’s Lynn</t>
  </si>
  <si>
    <t>Wealdstone</t>
  </si>
  <si>
    <t>Maidenhead</t>
  </si>
  <si>
    <t>Wrexham</t>
  </si>
  <si>
    <t>Barnet</t>
  </si>
  <si>
    <t>Yeovil</t>
  </si>
  <si>
    <t>Sutton</t>
  </si>
  <si>
    <t>Sabadell</t>
  </si>
  <si>
    <t>Charleroi</t>
  </si>
  <si>
    <t>Cercle Brugge</t>
  </si>
  <si>
    <t>Chesterfield</t>
  </si>
  <si>
    <t>Larisa</t>
  </si>
  <si>
    <t>Cittadella</t>
  </si>
  <si>
    <t>Waasland-Beveren</t>
  </si>
  <si>
    <t>Kilmarnock</t>
  </si>
  <si>
    <t>Hibernian</t>
  </si>
  <si>
    <t>Notts County</t>
  </si>
  <si>
    <t>Hatayspor</t>
  </si>
  <si>
    <t>Accrington</t>
  </si>
  <si>
    <t>Halifax</t>
  </si>
  <si>
    <t>Reggiana</t>
  </si>
  <si>
    <t>Mouscron</t>
  </si>
  <si>
    <t>20/11/2020</t>
  </si>
  <si>
    <t>21/11/2020</t>
  </si>
  <si>
    <t>22/11/2020</t>
  </si>
  <si>
    <t>23/11/2020</t>
  </si>
  <si>
    <t>ov25</t>
  </si>
  <si>
    <t>ov2.25</t>
  </si>
  <si>
    <t>ov15</t>
  </si>
  <si>
    <t>un25</t>
  </si>
  <si>
    <t>Nancy</t>
  </si>
  <si>
    <t>3-0</t>
  </si>
  <si>
    <t>L</t>
  </si>
  <si>
    <t>1-1</t>
  </si>
  <si>
    <t>W</t>
  </si>
  <si>
    <t>0-0</t>
  </si>
  <si>
    <t>1-0</t>
  </si>
  <si>
    <t>0-2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</si>
</sst>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70C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9" fontId="1" fillId="0" borderId="0" xfId="2" applyFont="1" applyAlignme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1" fillId="0" borderId="0" xfId="0" applyNumberFormat="1" applyFont="1" applyAlignme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14" fontId="0" fillId="0" borderId="0" xfId="0" applyNumberFormat="1" applyFill="1" applyAlignment="1">
      <alignment horizontal="left"/>
    </xf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9" fontId="1" fillId="2" borderId="0" xfId="2" applyFont="1" applyFill="1" applyAlignment="1"/>
    <xf numFmtId="2" fontId="1" fillId="2" borderId="0" xfId="0" applyNumberFormat="1" applyFont="1" applyFill="1" applyAlignment="1"/>
    <xf numFmtId="0" fontId="0" fillId="5" borderId="0" xfId="0" applyFill="1"/>
    <xf numFmtId="10" fontId="1" fillId="5" borderId="3" xfId="0" applyNumberFormat="1" applyFont="1" applyFill="1" applyBorder="1" applyAlignment="1">
      <alignment horizontal="center"/>
    </xf>
    <xf numFmtId="166" fontId="1" fillId="5" borderId="2" xfId="0" applyNumberFormat="1" applyFont="1" applyFill="1" applyBorder="1" applyAlignment="1">
      <alignment horizontal="center"/>
    </xf>
    <xf numFmtId="166" fontId="1" fillId="5" borderId="0" xfId="0" applyNumberFormat="1" applyFont="1" applyFill="1" applyBorder="1" applyAlignment="1">
      <alignment horizontal="center"/>
    </xf>
    <xf numFmtId="166" fontId="1" fillId="5" borderId="1" xfId="0" applyNumberFormat="1" applyFont="1" applyFill="1" applyBorder="1" applyAlignment="1">
      <alignment horizontal="center"/>
    </xf>
    <xf numFmtId="1" fontId="1" fillId="5" borderId="2" xfId="0" applyNumberFormat="1" applyFont="1" applyFill="1" applyBorder="1" applyAlignment="1">
      <alignment horizontal="center"/>
    </xf>
    <xf numFmtId="1" fontId="1" fillId="5" borderId="0" xfId="0" applyNumberFormat="1" applyFont="1" applyFill="1" applyBorder="1" applyAlignment="1">
      <alignment horizontal="center"/>
    </xf>
    <xf numFmtId="14" fontId="0" fillId="5" borderId="0" xfId="0" applyNumberFormat="1" applyFill="1"/>
    <xf numFmtId="0" fontId="1" fillId="5" borderId="0" xfId="0" applyFont="1" applyFill="1"/>
    <xf numFmtId="49" fontId="1" fillId="5" borderId="0" xfId="0" applyNumberFormat="1" applyFont="1" applyFill="1" applyAlignment="1">
      <alignment horizontal="center"/>
    </xf>
    <xf numFmtId="14" fontId="0" fillId="2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1.0511368361869355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1.0460060256260135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1.0588275819785438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1.0458219570064358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1.0475117579190587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1.0607092988079927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1.0449698306901456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1.0655953417225472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1.0521795989414335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1.0580577113953802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1.0524934496338532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1.0431976029859278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1.0518374708906593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1.0543819242504819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1.042106143326367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1.0439719885779606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1.042106143326367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1.0521795989414335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1.0576683492758872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1.0538644213740753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1.0468011795556451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1.0543819242504819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1.0536616911224432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1.0533067630678474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1.0503245504598744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1.0501502456550436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1.0602107487113226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1.0541841730823214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1.0567609363032806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1.0557821208912506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1.0607092988079927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1.0505862061664459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1.0533067630678474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1.0500631329117833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1.0571615895212632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1.0500631329117833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1.0533067630678474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1.0557821208912506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1.0502857379813271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1.0570323013866483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1.0567609363032806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1.0570323013866483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1.0532159430726011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1.0502857379813271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1.0518980699471303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1.0597968244159457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1.0611497315460385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1.0643058963539642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1.0643058963539642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1.0586391570182949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1.0675466351235279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1.069601405639077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1.0671049906442842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1.0654583973780449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1.0637069279289246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1.0586402402731725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1.0450119742632082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1.0423915204335932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1.043360692319973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1.0381256350927071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1.043438569981763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1.0669537957107238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1.0675140074300833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1.0678037670587686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1.075065861217152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1.0626784802592908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1.0647027958175614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1.0687383201888139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1.0668028349405521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1.0509442098096211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1.0420112422030368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1.0431976029859278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1.0518374708906593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1.048153965543114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1.0451969483194312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1.1236364507180983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1.0469799548748147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1.0459944258216356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1.0888632475572622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1.038506964435719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1.0831357824615913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1.092463466631614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1.0842592746752788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1.0717876217555127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1.0655807011634075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1.060680530357947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1.0399586640868308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1.0431976029859278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1.0512018249471584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1.0517344996321181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1.0420112422030368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1.042106143326367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1.0538424813225786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1.0543967570307606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1.0548939488018336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1.0584605946196426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1.0716502370068346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1.0586402402731725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1.0864216089863343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1.0823669606052535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1.0710498142971454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1.0819204349687941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1.0790624591959426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1.0813944705707008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1.081007526581852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1.1026586410880661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1.0780742650164217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1.0741766796315904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1.0427733349764023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1.0555202493807025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1.0550761118040843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1.04299513543169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1.0516104099147749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1.0362637658896696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1.049459408292031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1.0588150667767779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1.0501106530953337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1.0717788239246513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1.0605079846757564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1.0646019609962662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1.0597953687722241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1.0671049906442842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1.0589099176352577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1.0647027958175614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1.0666566032202576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1.0650522192189402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1.0568116952111755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1.0567687035951574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1.0549385447709132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1.042708496600167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1.0423806634244144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1.0628364693383345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1.045344963452246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1.041979455975633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1.0356850891989859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1.0362637658896696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1.0466798766453527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1.0449698306901456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1.0359060590701679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1.0569383568656741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1.050186013602848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1.048153965543114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1.0511989710920113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1.0344490471441554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1.0463684894705136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1.0719901214070431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1.0828252129318454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1.0813984437283319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1.0570292890115194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1.0518985731239796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1.0571938366452731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1.043360692319973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1.0452436950640556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1.037952243407696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1.0441265060289624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1.0511368361869355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1.04299513543169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1.0906109238226616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1.0741525426861545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1.0586589767516819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1.0543819242504819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1.0549385447709132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1.0510869493716231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1.0550761118040843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1.0583691873379317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1.0456526785031968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1.055097586721879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1.0453194261478931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1.0689524592883206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1.0656089460421265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1.0632706922771613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1.064647591214239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1.0700036736716445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1.0643567077555702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1.0606212727063642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1.0586391570182949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1.0657284823689301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1.0602395532056077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1.0363153290029818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1.039662242139441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1.0776122935953059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1.0558699045953301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1.081007526581852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1.0570323013866483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1.0479830465041664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1.0606849534786786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1.1435907395488611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1.0556315371027907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1.0497471873879383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1.0457565564423787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1.0466146635883056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1.0522559150967761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1.047073470420135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1.0470376731981623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1.0439719885779606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1.050186013602848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1.0470376731981623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1.0431976029859278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1.0533564937435893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1.042106143326367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1.0524934496338532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1.0516104099147749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1.0437075600663159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1.0427733349764023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1.0431976029859278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1.0499964535568072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1.0497253316960662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1.042106143326367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1.0431976029859278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1.0421804198806015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1.0431976029859278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1.0484438729518561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1.0487772084693074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1.0522559150967761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1.0549077074635693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1.0420112422030368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1.0543967570307606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1.0518428764688503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1.0513726059103246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1.0558699045953301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1.0570323013866483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1.0628364693383345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1.0511989710920113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1.0662195667116969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1.0833969648935085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1.0646933843950201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1.0698761144099667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1.0609146158095732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solve_for_d('True_Odds_Calculator_2-way'!A231,'True_Odds_Calculator_2-way'!#REF!,'True_Odds_Calculator_2-way'!B231,'Log_working_2-way'!B$1,'Log_working_2-way'!B$2)</f>
        <v>1.047073470420135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solve_for_d('True_Odds_Calculator_2-way'!A232,'True_Odds_Calculator_2-way'!#REF!,'True_Odds_Calculator_2-way'!B232,'Log_working_2-way'!B$1,'Log_working_2-way'!B$2)</f>
        <v>1.0502439111838868</v>
      </c>
      <c r="F231" s="6"/>
      <c r="H231" s="6"/>
      <c r="I231" s="6"/>
      <c r="J231" s="6"/>
      <c r="K231" s="6"/>
    </row>
    <row r="232" spans="4:11" x14ac:dyDescent="0.25">
      <c r="D232">
        <f>solve_for_d('True_Odds_Calculator_2-way'!A233,'True_Odds_Calculator_2-way'!#REF!,'True_Odds_Calculator_2-way'!B233,'Log_working_2-way'!B$1,'Log_working_2-way'!B$2)</f>
        <v>1.0521795989414335</v>
      </c>
      <c r="F232" s="6"/>
      <c r="H232" s="6"/>
      <c r="I232" s="6"/>
      <c r="J232" s="6"/>
      <c r="K232" s="6"/>
    </row>
    <row r="233" spans="4:11" x14ac:dyDescent="0.25">
      <c r="D233">
        <f>solve_for_d('True_Odds_Calculator_2-way'!A234,'True_Odds_Calculator_2-way'!#REF!,'True_Odds_Calculator_2-way'!B234,'Log_working_2-way'!B$1,'Log_working_2-way'!B$2)</f>
        <v>1.0543819242504819</v>
      </c>
      <c r="F233" s="6"/>
      <c r="H233" s="6"/>
      <c r="I233" s="6"/>
      <c r="J233" s="6"/>
      <c r="K233" s="6"/>
    </row>
    <row r="234" spans="4:11" x14ac:dyDescent="0.25">
      <c r="D234">
        <f>solve_for_d('True_Odds_Calculator_2-way'!A235,'True_Odds_Calculator_2-way'!#REF!,'True_Odds_Calculator_2-way'!B235,'Log_working_2-way'!B$1,'Log_working_2-way'!B$2)</f>
        <v>1.0487772084693074</v>
      </c>
      <c r="F234" s="6"/>
      <c r="H234" s="6"/>
      <c r="I234" s="6"/>
      <c r="J234" s="6"/>
      <c r="K234" s="6"/>
    </row>
    <row r="235" spans="4:11" x14ac:dyDescent="0.25">
      <c r="D235">
        <f>solve_for_d('True_Odds_Calculator_2-way'!A236,'True_Odds_Calculator_2-way'!#REF!,'True_Odds_Calculator_2-way'!B236,'Log_working_2-way'!B$1,'Log_working_2-way'!B$2)</f>
        <v>1.048418440111401</v>
      </c>
      <c r="F235" s="6"/>
      <c r="H235" s="6"/>
      <c r="I235" s="6"/>
      <c r="J235" s="6"/>
      <c r="K235" s="6"/>
    </row>
    <row r="236" spans="4:11" x14ac:dyDescent="0.25">
      <c r="D236">
        <f>solve_for_d('True_Odds_Calculator_2-way'!A237,'True_Odds_Calculator_2-way'!#REF!,'True_Odds_Calculator_2-way'!B237,'Log_working_2-way'!B$1,'Log_working_2-way'!B$2)</f>
        <v>1.0434058512320166</v>
      </c>
      <c r="F236" s="6"/>
      <c r="H236" s="6"/>
      <c r="I236" s="6"/>
      <c r="J236" s="6"/>
      <c r="K236" s="6"/>
    </row>
    <row r="237" spans="4:11" x14ac:dyDescent="0.25">
      <c r="D237">
        <f>solve_for_d('True_Odds_Calculator_2-way'!A238,'True_Odds_Calculator_2-way'!#REF!,'True_Odds_Calculator_2-way'!B238,'Log_working_2-way'!B$1,'Log_working_2-way'!B$2)</f>
        <v>1.0820129505595262</v>
      </c>
      <c r="F237" s="6"/>
      <c r="H237" s="6"/>
      <c r="I237" s="6"/>
      <c r="J237" s="6"/>
      <c r="K237" s="6"/>
    </row>
    <row r="238" spans="4:11" x14ac:dyDescent="0.25">
      <c r="D238">
        <f>solve_for_d('True_Odds_Calculator_2-way'!A239,'True_Odds_Calculator_2-way'!#REF!,'True_Odds_Calculator_2-way'!B239,'Log_working_2-way'!B$1,'Log_working_2-way'!B$2)</f>
        <v>1.0522559150967761</v>
      </c>
      <c r="F238" s="6"/>
      <c r="H238" s="6"/>
      <c r="I238" s="6"/>
      <c r="J238" s="6"/>
      <c r="K238" s="6"/>
    </row>
    <row r="239" spans="4:11" x14ac:dyDescent="0.25">
      <c r="D239">
        <f>solve_for_d('True_Odds_Calculator_2-way'!A240,'True_Odds_Calculator_2-way'!#REF!,'True_Odds_Calculator_2-way'!B240,'Log_working_2-way'!B$1,'Log_working_2-way'!B$2)</f>
        <v>1.0607891122072484</v>
      </c>
      <c r="F239" s="6"/>
      <c r="H239" s="6"/>
      <c r="I239" s="6"/>
      <c r="J239" s="6"/>
      <c r="K239" s="6"/>
    </row>
    <row r="240" spans="4:11" x14ac:dyDescent="0.25">
      <c r="D240">
        <f>solve_for_d('True_Odds_Calculator_2-way'!A241,'True_Odds_Calculator_2-way'!#REF!,'True_Odds_Calculator_2-way'!B241,'Log_working_2-way'!B$1,'Log_working_2-way'!B$2)</f>
        <v>1.0609541449825806</v>
      </c>
      <c r="F240" s="6"/>
      <c r="H240" s="6"/>
      <c r="I240" s="6"/>
      <c r="J240" s="6"/>
      <c r="K240" s="6"/>
    </row>
    <row r="241" spans="4:11" x14ac:dyDescent="0.25">
      <c r="D241">
        <f>solve_for_d('True_Odds_Calculator_2-way'!A242,'True_Odds_Calculator_2-way'!#REF!,'True_Odds_Calculator_2-way'!B242,'Log_working_2-way'!B$1,'Log_working_2-way'!B$2)</f>
        <v>1.0586446484898846</v>
      </c>
      <c r="F241" s="6"/>
      <c r="H241" s="6"/>
      <c r="I241" s="6"/>
      <c r="J241" s="6"/>
      <c r="K241" s="6"/>
    </row>
    <row r="242" spans="4:11" x14ac:dyDescent="0.25">
      <c r="D242">
        <f>solve_for_d('True_Odds_Calculator_2-way'!A243,'True_Odds_Calculator_2-way'!#REF!,'True_Odds_Calculator_2-way'!B243,'Log_working_2-way'!B$1,'Log_working_2-way'!B$2)</f>
        <v>1.0602519614848172</v>
      </c>
      <c r="F242" s="6"/>
      <c r="H242" s="6"/>
      <c r="I242" s="6"/>
      <c r="J242" s="6"/>
      <c r="K242" s="6"/>
    </row>
    <row r="243" spans="4:11" x14ac:dyDescent="0.25">
      <c r="D243">
        <f>solve_for_d('True_Odds_Calculator_2-way'!A244,'True_Odds_Calculator_2-way'!#REF!,'True_Odds_Calculator_2-way'!B244,'Log_working_2-way'!B$1,'Log_working_2-way'!B$2)</f>
        <v>1.0607891122072484</v>
      </c>
      <c r="F243" s="6"/>
      <c r="H243" s="6"/>
      <c r="I243" s="6"/>
      <c r="J243" s="6"/>
      <c r="K243" s="6"/>
    </row>
    <row r="244" spans="4:11" x14ac:dyDescent="0.25">
      <c r="D244">
        <f>solve_for_d('True_Odds_Calculator_2-way'!A245,'True_Odds_Calculator_2-way'!#REF!,'True_Odds_Calculator_2-way'!B245,'Log_working_2-way'!B$1,'Log_working_2-way'!B$2)</f>
        <v>1.0675484023737911</v>
      </c>
      <c r="F244" s="6"/>
      <c r="H244" s="6"/>
      <c r="I244" s="6"/>
      <c r="J244" s="6"/>
      <c r="K244" s="6"/>
    </row>
    <row r="245" spans="4:11" x14ac:dyDescent="0.25">
      <c r="D245">
        <f>solve_for_d('True_Odds_Calculator_2-way'!A246,'True_Odds_Calculator_2-way'!#REF!,'True_Odds_Calculator_2-way'!B246,'Log_working_2-way'!B$1,'Log_working_2-way'!B$2)</f>
        <v>1.0828735883799971</v>
      </c>
      <c r="F245" s="6"/>
      <c r="H245" s="6"/>
      <c r="I245" s="6"/>
      <c r="J245" s="6"/>
      <c r="K245" s="6"/>
    </row>
    <row r="246" spans="4:11" x14ac:dyDescent="0.25">
      <c r="D246">
        <f>solve_for_d('True_Odds_Calculator_2-way'!A247,'True_Odds_Calculator_2-way'!#REF!,'True_Odds_Calculator_2-way'!B247,'Log_working_2-way'!B$1,'Log_working_2-way'!B$2)</f>
        <v>1.0618465284925471</v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1.0253261405068872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15.351387160355614</v>
      </c>
      <c r="I186" s="6">
        <f>IF('Log_working_3-way'!$D186="","",'True_Odds_Calculator_3-way'!O187/'True_Odds_Calculator_3-way'!B187-1)</f>
        <v>7.0385138887149221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2.7225390713180975E-2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1.0293161352162787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2.3173115910346698</v>
      </c>
      <c r="I187" s="6">
        <f>IF('Log_working_3-way'!$D187="","",'True_Odds_Calculator_3-way'!O188/'True_Odds_Calculator_3-way'!B188-1)</f>
        <v>2.6039449786564659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2.6160186676791763E-2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1.0259611469418748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28.110470841730162</v>
      </c>
      <c r="I188" s="6">
        <f>IF('Log_working_3-way'!$D188="","",'True_Odds_Calculator_3-way'!O189/'True_Odds_Calculator_3-way'!B189-1)</f>
        <v>6.7356124421241939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2.5766686774788106E-2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1.0361772993239404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35.428817632417008</v>
      </c>
      <c r="I189" s="6">
        <f>IF('Log_working_3-way'!$D189="","",'True_Odds_Calculator_3-way'!O190/'True_Odds_Calculator_3-way'!B190-1)</f>
        <v>6.0318964238539934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3.3188861641228806E-2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1.0381713966795307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2.3449073523461741</v>
      </c>
      <c r="I190" s="6">
        <f>IF('Log_working_3-way'!$D190="","",'True_Odds_Calculator_3-way'!O191/'True_Odds_Calculator_3-way'!B191-1)</f>
        <v>6.1614429410621065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3.6733985405987379E-2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1.0212888158170972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15.555614667871872</v>
      </c>
      <c r="I191" s="6">
        <f>IF('Log_working_3-way'!$D191="","",'True_Odds_Calculator_3-way'!O192/'True_Odds_Calculator_3-way'!B192-1)</f>
        <v>9.1073447392310491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2.2921114568752676E-2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1.0251122473468246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11.155039443235616</v>
      </c>
      <c r="I192" s="6">
        <f>IF('Log_working_3-way'!$D192="","",'True_Odds_Calculator_3-way'!O193/'True_Odds_Calculator_3-way'!B193-1)</f>
        <v>11.506069474560931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2.7237242776675608E-2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1.0353711539144503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37.84335794462752</v>
      </c>
      <c r="I193" s="6">
        <f>IF('Log_working_3-way'!$D193="","",'True_Odds_Calculator_3-way'!O194/'True_Odds_Calculator_3-way'!B194-1)</f>
        <v>6.2785557345068996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3.1262104597525653E-2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1.048531479075117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56.224882691403003</v>
      </c>
      <c r="I194" s="6">
        <f>IF('Log_working_3-way'!$D194="","",'True_Odds_Calculator_3-way'!O195/'True_Odds_Calculator_3-way'!B195-1)</f>
        <v>1.7501870259398173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3.4018679465559698E-2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1.0257748631786148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9.5319695686060602</v>
      </c>
      <c r="I195" s="6">
        <f>IF('Log_working_3-way'!$D195="","",'True_Odds_Calculator_3-way'!O196/'True_Odds_Calculator_3-way'!B196-1)</f>
        <v>5.6700645517687134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2.7408695840517971E-2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1.0322435891771971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33.380873655517178</v>
      </c>
      <c r="I196" s="6">
        <f>IF('Log_working_3-way'!$D196="","",'True_Odds_Calculator_3-way'!O197/'True_Odds_Calculator_3-way'!B197-1)</f>
        <v>5.3797881528817681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3.0539228213646963E-2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1.0282328770140847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7.8133684699301096</v>
      </c>
      <c r="I197" s="6">
        <f>IF('Log_working_3-way'!$D197="","",'True_Odds_Calculator_3-way'!O198/'True_Odds_Calculator_3-way'!B198-1)</f>
        <v>4.8357646471884381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2.939464593240837E-2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1.0245388983163843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12.871343839622133</v>
      </c>
      <c r="I198" s="6">
        <f>IF('Log_working_3-way'!$D198="","",'True_Odds_Calculator_3-way'!O199/'True_Odds_Calculator_3-way'!B199-1)</f>
        <v>8.165899367095717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2.657271024836394E-2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1.0315893973752028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31.422686210178036</v>
      </c>
      <c r="I199" s="6">
        <f>IF('Log_working_3-way'!$D199="","",'True_Odds_Calculator_3-way'!O200/'True_Odds_Calculator_3-way'!B200-1)</f>
        <v>5.512782729633134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3.0525637272795114E-2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1.0262794929551207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17.071317481110597</v>
      </c>
      <c r="I200" s="6">
        <f>IF('Log_working_3-way'!$D200="","",'True_Odds_Calculator_3-way'!O201/'True_Odds_Calculator_3-way'!B201-1)</f>
        <v>7.5139752818817342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2.8097290201409608E-2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1.027646222136992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6.7541411356519241</v>
      </c>
      <c r="I201" s="6">
        <f>IF('Log_working_3-way'!$D201="","",'True_Odds_Calculator_3-way'!O202/'True_Odds_Calculator_3-way'!B202-1)</f>
        <v>6.5818322661227535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2.9105204270930329E-2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1.0258719672159702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10.566777433471508</v>
      </c>
      <c r="I202" s="6">
        <f>IF('Log_working_3-way'!$D202="","",'True_Odds_Calculator_3-way'!O203/'True_Odds_Calculator_3-way'!B203-1)</f>
        <v>8.0973073923346686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2.7996474326451137E-2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1.0251970128403287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13.289943105696091</v>
      </c>
      <c r="I203" s="6">
        <f>IF('Log_working_3-way'!$D203="","",'True_Odds_Calculator_3-way'!O204/'True_Odds_Calculator_3-way'!B204-1)</f>
        <v>9.0000535657372112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2.7279178434183482E-2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1.0263170801263992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15.20073054696158</v>
      </c>
      <c r="I204" s="6">
        <f>IF('Log_working_3-way'!$D204="","",'True_Odds_Calculator_3-way'!O205/'True_Odds_Calculator_3-way'!B205-1)</f>
        <v>8.4374943088806305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2.83317203655431E-2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1.0275662593630923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6.1364373679903164</v>
      </c>
      <c r="I205" s="6">
        <f>IF('Log_working_3-way'!$D205="","",'True_Odds_Calculator_3-way'!O206/'True_Odds_Calculator_3-way'!B206-1)</f>
        <v>7.7104633409492056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2.9119503962165894E-2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1.0273559673853547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21.691289782471163</v>
      </c>
      <c r="I206" s="6">
        <f>IF('Log_working_3-way'!$D206="","",'True_Odds_Calculator_3-way'!O207/'True_Odds_Calculator_3-way'!B207-1)</f>
        <v>7.7682193534895845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2.8490126955600159E-2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1.0313204373712688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31.432854166904178</v>
      </c>
      <c r="I207" s="6">
        <f>IF('Log_working_3-way'!$D207="","",'True_Odds_Calculator_3-way'!O208/'True_Odds_Calculator_3-way'!B208-1)</f>
        <v>5.8295906701748086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3.0202559321312661E-2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1.0336789140948348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0.79848691847849973</v>
      </c>
      <c r="I208" s="6">
        <f>IF('Log_working_3-way'!$D208="","",'True_Odds_Calculator_3-way'!O209/'True_Odds_Calculator_3-way'!B209-1)</f>
        <v>4.3790316707822692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2.9243276257871598E-2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1.0307812834753491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9.7559030972094458</v>
      </c>
      <c r="I209" s="6">
        <f>IF('Log_working_3-way'!$D209="","",'True_Odds_Calculator_3-way'!O210/'True_Odds_Calculator_3-way'!B210-1)</f>
        <v>7.1330080130128142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3.3024471370871833E-2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1.0309444981428042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16.528752085871869</v>
      </c>
      <c r="I210" s="6">
        <f>IF('Log_working_3-way'!$D210="","",'True_Odds_Calculator_3-way'!O211/'True_Odds_Calculator_3-way'!B211-1)</f>
        <v>6.5110011091027706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3.3030815348095821E-2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1.0304957265723544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10.201622578229085</v>
      </c>
      <c r="I211" s="6">
        <f>IF('Log_working_3-way'!$D211="","",'True_Odds_Calculator_3-way'!O212/'True_Odds_Calculator_3-way'!B212-1)</f>
        <v>7.4750485729824678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3.2819439412846041E-2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1.031254126540182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19.183551632525784</v>
      </c>
      <c r="I212" s="6">
        <f>IF('Log_working_3-way'!$D212="","",'True_Odds_Calculator_3-way'!O213/'True_Odds_Calculator_3-way'!B213-1)</f>
        <v>7.1802944146123675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3.3032964699100553E-2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1.0334381790629807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6.840672134859564</v>
      </c>
      <c r="I213" s="6">
        <f>IF('Log_working_3-way'!$D213="","",'True_Odds_Calculator_3-way'!O214/'True_Odds_Calculator_3-way'!B214-1)</f>
        <v>6.9764388268499218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3.5219569702328091E-2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1.0353370676313098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25.743859557138908</v>
      </c>
      <c r="I214" s="6">
        <f>IF('Log_working_3-way'!$D214="","",'True_Odds_Calculator_3-way'!O215/'True_Odds_Calculator_3-way'!B215-1)</f>
        <v>6.2866602011586332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3.5782848236517673E-2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1.0318273376638996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10.496050254778789</v>
      </c>
      <c r="I215" s="6">
        <f>IF('Log_working_3-way'!$D215="","",'True_Odds_Calculator_3-way'!O216/'True_Odds_Calculator_3-way'!B216-1)</f>
        <v>7.9866320868056242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3.432101960276901E-2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1.0347550945305024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25.757591193072553</v>
      </c>
      <c r="I216" s="6">
        <f>IF('Log_working_3-way'!$D216="","",'True_Odds_Calculator_3-way'!O217/'True_Odds_Calculator_3-way'!B217-1)</f>
        <v>5.1597607518998005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3.5251298409193055E-2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1.0339777350193107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27.884414346903576</v>
      </c>
      <c r="I217" s="6">
        <f>IF('Log_working_3-way'!$D217="","",'True_Odds_Calculator_3-way'!O218/'True_Odds_Calculator_3-way'!B218-1)</f>
        <v>6.3409538818952393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3.3794587875266791E-2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1.0324546570010784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21.142148657361442</v>
      </c>
      <c r="I218" s="6">
        <f>IF('Log_working_3-way'!$D218="","",'True_Odds_Calculator_3-way'!O219/'True_Odds_Calculator_3-way'!B219-1)</f>
        <v>5.9517584076806784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3.3921736105919864E-2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1.0317960150759029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16.66286525441669</v>
      </c>
      <c r="I219" s="6">
        <f>IF('Log_working_3-way'!$D219="","",'True_Odds_Calculator_3-way'!O220/'True_Odds_Calculator_3-way'!B220-1)</f>
        <v>7.3663308812356423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3.3968074409250981E-2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1.0333380255853701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6.6674253011381017</v>
      </c>
      <c r="I220" s="6">
        <f>IF('Log_working_3-way'!$D220="","",'True_Odds_Calculator_3-way'!O221/'True_Odds_Calculator_3-way'!B221-1)</f>
        <v>6.4146704949772433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3.4888927284854265E-2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1.0315719668562766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8.7500467665776558</v>
      </c>
      <c r="I221" s="6">
        <f>IF('Log_working_3-way'!$D221="","",'True_Odds_Calculator_3-way'!O222/'True_Odds_Calculator_3-way'!B222-1)</f>
        <v>6.7638725165410838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3.3646869340920205E-2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1.0373824769234139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27.788779387308121</v>
      </c>
      <c r="I222" s="6">
        <f>IF('Log_working_3-way'!$D222="","",'True_Odds_Calculator_3-way'!O223/'True_Odds_Calculator_3-way'!B223-1)</f>
        <v>6.0045076169278166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3.7228804460532672E-2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1.0307620200842551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11.436188399288286</v>
      </c>
      <c r="I223" s="6">
        <f>IF('Log_working_3-way'!$D223="","",'True_Odds_Calculator_3-way'!O224/'True_Odds_Calculator_3-way'!B224-1)</f>
        <v>6.5531767203660891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3.3009465002695304E-2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1.0398304371323317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31.935754967683394</v>
      </c>
      <c r="I224" s="6">
        <f>IF('Log_working_3-way'!$D224="","",'True_Odds_Calculator_3-way'!O225/'True_Odds_Calculator_3-way'!B225-1)</f>
        <v>4.729175556276207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3.8341366531838172E-2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1.032022990450941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10.261223169158535</v>
      </c>
      <c r="I225" s="6">
        <f>IF('Log_working_3-way'!$D225="","",'True_Odds_Calculator_3-way'!O226/'True_Odds_Calculator_3-way'!B226-1)</f>
        <v>7.1223671316873851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3.4377807243026082E-2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1.0340158439356204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21.983682397025291</v>
      </c>
      <c r="I226" s="6">
        <f>IF('Log_working_3-way'!$D226="","",'True_Odds_Calculator_3-way'!O227/'True_Odds_Calculator_3-way'!B227-1)</f>
        <v>7.4048107198422191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3.5315381311496141E-2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1.0322494962718995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22.71511509181866</v>
      </c>
      <c r="I227" s="6">
        <f>IF('Log_working_3-way'!$D227="","",'True_Odds_Calculator_3-way'!O228/'True_Odds_Calculator_3-way'!B228-1)</f>
        <v>6.0304019602194741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3.3408488227311572E-2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1.0305814651333658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11.526699352301648</v>
      </c>
      <c r="I228" s="6">
        <f>IF('Log_working_3-way'!$D228="","",'True_Odds_Calculator_3-way'!O229/'True_Odds_Calculator_3-way'!B229-1)</f>
        <v>7.2288284026492402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3.2936809033177639E-2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1.0368249890931618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3.2773926748493309</v>
      </c>
      <c r="I229" s="6">
        <f>IF('Log_working_3-way'!$D229="","",'True_Odds_Calculator_3-way'!O230/'True_Odds_Calculator_3-way'!B230-1)</f>
        <v>5.718741322205223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3.6176311342525747E-2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1.0302626772156473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11.620780397479237</v>
      </c>
      <c r="I230" s="6">
        <f>IF('Log_working_3-way'!$D230="","",'True_Odds_Calculator_3-way'!O231/'True_Odds_Calculator_3-way'!B231-1)</f>
        <v>7.6289138705117772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3.265262136968583E-2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1.03302643995945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20.918547926880901</v>
      </c>
      <c r="I231" s="6">
        <f>IF('Log_working_3-way'!$D231="","",'True_Odds_Calculator_3-way'!O232/'True_Odds_Calculator_3-way'!B232-1)</f>
        <v>7.2641493414678688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3.4545583817700232E-2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1.0455780818553124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34.228556795402596</v>
      </c>
      <c r="I232" s="6">
        <f>IF('Log_working_3-way'!$D232="","",'True_Odds_Calculator_3-way'!O233/'True_Odds_Calculator_3-way'!B233-1)</f>
        <v>5.2734902228192881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4.2646908165377528E-2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1.0397274966217271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6.410742360575135</v>
      </c>
      <c r="I233" s="6">
        <f>IF('Log_working_3-way'!$D233="","",'True_Odds_Calculator_3-way'!O234/'True_Odds_Calculator_3-way'!B234-1)</f>
        <v>6.1697588008789266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4.1197899924997339E-2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1.0373950586578118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7.1809571503804754</v>
      </c>
      <c r="I234" s="6">
        <f>IF('Log_working_3-way'!$D234="","",'True_Odds_Calculator_3-way'!O235/'True_Odds_Calculator_3-way'!B235-1)</f>
        <v>5.8443123753608015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3.8981086940270693E-2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1.0395489666818407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25.353796009759506</v>
      </c>
      <c r="I235" s="6">
        <f>IF('Log_working_3-way'!$D235="","",'True_Odds_Calculator_3-way'!O236/'True_Odds_Calculator_3-way'!B236-1)</f>
        <v>4.8325416306634263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4.0135898413565796E-2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1.0376948970390898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9.2710883010922487</v>
      </c>
      <c r="I236" s="6">
        <f>IF('Log_working_3-way'!$D236="","",'True_Odds_Calculator_3-way'!O237/'True_Odds_Calculator_3-way'!B237-1)</f>
        <v>5.7309399524164633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3.9778143444722192E-2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1.0409346133551887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5.9767148691768757</v>
      </c>
      <c r="I237" s="6">
        <f>IF('Log_working_3-way'!$D237="","",'True_Odds_Calculator_3-way'!O238/'True_Odds_Calculator_3-way'!B238-1)</f>
        <v>4.6572368467125447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4.1360754678211986E-2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1.0389633920164381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23.7765354010481</v>
      </c>
      <c r="I238" s="6">
        <f>IF('Log_working_3-way'!$D238="","",'True_Odds_Calculator_3-way'!O239/'True_Odds_Calculator_3-way'!B239-1)</f>
        <v>5.4202375817377142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3.9984748754232857E-2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1.0404193473820258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24.25462105241164</v>
      </c>
      <c r="I239" s="6">
        <f>IF('Log_working_3-way'!$D239="","",'True_Odds_Calculator_3-way'!O240/'True_Odds_Calculator_3-way'!B240-1)</f>
        <v>5.5124984098168452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4.1333694232487783E-2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1.0367540103055695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13.914842204956937</v>
      </c>
      <c r="I240" s="6">
        <f>IF('Log_working_3-way'!$D240="","",'True_Odds_Calculator_3-way'!O241/'True_Odds_Calculator_3-way'!B241-1)</f>
        <v>6.0669718913271913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3.9235332634667497E-2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1.0209731832057052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18.494928148774299</v>
      </c>
      <c r="I241" s="6">
        <f>IF('Log_working_3-way'!$D241="","",'True_Odds_Calculator_3-way'!O242/'True_Odds_Calculator_3-way'!B242-1)</f>
        <v>6.1839771652154392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2.2309330236159441E-2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1.0376737258297621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53.185984963200077</v>
      </c>
      <c r="I242" s="6">
        <f>IF('Log_working_3-way'!$D242="","",'True_Odds_Calculator_3-way'!O243/'True_Odds_Calculator_3-way'!B243-1)</f>
        <v>2.2164084165263493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2.7787735842675465E-2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1.0264977548006544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1.1514295701750012</v>
      </c>
      <c r="I243" s="6">
        <f>IF('Log_working_3-way'!$D243="","",'True_Odds_Calculator_3-way'!O244/'True_Odds_Calculator_3-way'!B244-1)</f>
        <v>3.598805856460392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2.3182429060672805E-2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1.0228795444868426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4.4383246206956315</v>
      </c>
      <c r="I244" s="6">
        <f>IF('Log_working_3-way'!$D244="","",'True_Odds_Calculator_3-way'!O245/'True_Odds_Calculator_3-way'!B245-1)</f>
        <v>4.5161065837485568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2.2829297265724247E-2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1.0220032749760275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19.190255900702059</v>
      </c>
      <c r="I245" s="6">
        <f>IF('Log_working_3-way'!$D245="","",'True_Odds_Calculator_3-way'!O246/'True_Odds_Calculator_3-way'!B246-1)</f>
        <v>6.138118229320523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2.3323187502291898E-2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1.035492497559894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8.8940649026265461</v>
      </c>
      <c r="I246" s="6">
        <f>IF('Log_working_3-way'!$D246="","",'True_Odds_Calculator_3-way'!O247/'True_Odds_Calculator_3-way'!B247-1)</f>
        <v>10.067254856435262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3.828375014815677E-2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1.0400612468344854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4.7420007315610269</v>
      </c>
      <c r="I247" s="6">
        <f>IF('Log_working_3-way'!$D247="","",'True_Odds_Calculator_3-way'!O248/'True_Odds_Calculator_3-way'!B248-1)</f>
        <v>7.1643500954216339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4.1094472060990705E-2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1.0353103998948203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10.532968408966937</v>
      </c>
      <c r="I248" s="6">
        <f>IF('Log_working_3-way'!$D248="","",'True_Odds_Calculator_3-way'!O249/'True_Odds_Calculator_3-way'!B249-1)</f>
        <v>9.5614343064484846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3.8157419385154157E-2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1.0362135130447094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12.202018199043778</v>
      </c>
      <c r="I249" s="6">
        <f>IF('Log_working_3-way'!$D249="","",'True_Odds_Calculator_3-way'!O250/'True_Odds_Calculator_3-way'!B250-1)</f>
        <v>11.275856208039434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3.9039707264006296E-2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1.0366516656756639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15.988901380698973</v>
      </c>
      <c r="I250" s="6">
        <f>IF('Log_working_3-way'!$D250="","",'True_Odds_Calculator_3-way'!O251/'True_Odds_Calculator_3-way'!B251-1)</f>
        <v>9.2103929994834193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3.9156098214501389E-2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1.0375703547299535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16.710731751059452</v>
      </c>
      <c r="I251" s="6">
        <f>IF('Log_working_3-way'!$D251="","",'True_Odds_Calculator_3-way'!O252/'True_Odds_Calculator_3-way'!B252-1)</f>
        <v>8.2733489837705569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4.0043855867703648E-2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1.0357360209274051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8.6425829332516066</v>
      </c>
      <c r="I252" s="6">
        <f>IF('Log_working_3-way'!$D252="","",'True_Odds_Calculator_3-way'!O253/'True_Odds_Calculator_3-way'!B253-1)</f>
        <v>11.825267214326448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3.8562056995023797E-2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1.0373881122009059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19.622260367443708</v>
      </c>
      <c r="I253" s="6">
        <f>IF('Log_working_3-way'!$D253="","",'True_Odds_Calculator_3-way'!O254/'True_Odds_Calculator_3-way'!B254-1)</f>
        <v>7.0369556258432784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3.9336625842505857E-2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1.0269642538139907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7.6626746397778867</v>
      </c>
      <c r="I254" s="6">
        <f>IF('Log_working_3-way'!$D254="","",'True_Odds_Calculator_3-way'!O255/'True_Odds_Calculator_3-way'!B255-1)</f>
        <v>6.7140937230634687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2.8628096805180192E-2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1.0269019376619426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20.234457037777368</v>
      </c>
      <c r="I255" s="6">
        <f>IF('Log_working_3-way'!$D255="","",'True_Odds_Calculator_3-way'!O256/'True_Odds_Calculator_3-way'!B256-1)</f>
        <v>6.5453573024887488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2.8327127365809224E-2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1.0249674867524847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15.767317110347424</v>
      </c>
      <c r="I256" s="6">
        <f>IF('Log_working_3-way'!$D256="","",'True_Odds_Calculator_3-way'!O257/'True_Odds_Calculator_3-way'!B257-1)</f>
        <v>7.7298087515336604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2.6838956940890002E-2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1.0316574669773726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26.416217513131851</v>
      </c>
      <c r="I257" s="6">
        <f>IF('Log_working_3-way'!$D257="","",'True_Odds_Calculator_3-way'!O258/'True_Odds_Calculator_3-way'!B258-1)</f>
        <v>5.2105354384498126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3.1993030825960167E-2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1.027171999119121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1.6400611692147362</v>
      </c>
      <c r="I258" s="6">
        <f>IF('Log_working_3-way'!$D258="","",'True_Odds_Calculator_3-way'!O259/'True_Odds_Calculator_3-way'!B259-1)</f>
        <v>4.040989525085724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2.4657803888316732E-2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1.0311767701831132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41.696348554759929</v>
      </c>
      <c r="I259" s="6">
        <f>IF('Log_working_3-way'!$D259="","",'True_Odds_Calculator_3-way'!O260/'True_Odds_Calculator_3-way'!B260-1)</f>
        <v>3.1903524534575887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2.7200850257818709E-2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1.1259170697059671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76.068160412074349</v>
      </c>
      <c r="I260" s="6">
        <f>IF('Log_working_3-way'!$D260="","",'True_Odds_Calculator_3-way'!O261/'True_Odds_Calculator_3-way'!B261-1)</f>
        <v>-4.4720113764394553E-2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5.3122883567488177E-2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1.0233994457965321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5.4210213051997478</v>
      </c>
      <c r="I261" s="6">
        <f>IF('Log_working_3-way'!$D261="","",'True_Odds_Calculator_3-way'!O262/'True_Odds_Calculator_3-way'!B262-1)</f>
        <v>5.0735775307422308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2.3921530039654471E-2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1.0273202557293668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2.7629440349683385</v>
      </c>
      <c r="I262" s="6">
        <f>IF('Log_working_3-way'!$D262="","",'True_Odds_Calculator_3-way'!O263/'True_Odds_Calculator_3-way'!B263-1)</f>
        <v>3.8574383346800856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2.5738545998860385E-2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1.0423126688569075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16.0398414526952</v>
      </c>
      <c r="I263" s="6">
        <f>IF('Log_working_3-way'!$D263="","",'True_Odds_Calculator_3-way'!O264/'True_Odds_Calculator_3-way'!B264-1)</f>
        <v>5.6281915135487299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4.4811053222711505E-2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1.02305727291505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5.1350430592020073</v>
      </c>
      <c r="I264" s="6">
        <f>IF('Log_working_3-way'!$D264="","",'True_Odds_Calculator_3-way'!O265/'True_Odds_Calculator_3-way'!B265-1)</f>
        <v>6.2912373470991891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2.3850610131887162E-2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1.0568454812107422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26.679908181390172</v>
      </c>
      <c r="I265" s="6">
        <f>IF('Log_working_3-way'!$D265="","",'True_Odds_Calculator_3-way'!O266/'True_Odds_Calculator_3-way'!B266-1)</f>
        <v>9.4562295946852561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5.5581810651748054E-2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1.0461252704738393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7.8057627115093116</v>
      </c>
      <c r="I266" s="6">
        <f>IF('Log_working_3-way'!$D266="","",'True_Odds_Calculator_3-way'!O267/'True_Odds_Calculator_3-way'!B267-1)</f>
        <v>9.1792532963441342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4.9158795243074316E-2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1.0705500070355591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43.302717515752583</v>
      </c>
      <c r="I267" s="6">
        <f>IF('Log_working_3-way'!$D267="","",'True_Odds_Calculator_3-way'!O268/'True_Odds_Calculator_3-way'!B268-1)</f>
        <v>4.2282725346202463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5.8921879697483304E-2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1.0519033510481783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3.1882274711479246</v>
      </c>
      <c r="I268" s="6">
        <f>IF('Log_working_3-way'!$D268="","",'True_Odds_Calculator_3-way'!O269/'True_Odds_Calculator_3-way'!B269-1)</f>
        <v>4.6966613559389057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4.9380478614228673E-2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1.0507496953435034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58.004498745978708</v>
      </c>
      <c r="I269" s="6">
        <f>IF('Log_working_3-way'!$D269="","",'True_Odds_Calculator_3-way'!O270/'True_Odds_Calculator_3-way'!B270-1)</f>
        <v>1.5810844852784061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3.4415299632719609E-2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1.0318386926331056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1.222214941096897</v>
      </c>
      <c r="I270" s="6">
        <f>IF('Log_working_3-way'!$D270="","",'True_Odds_Calculator_3-way'!O271/'True_Odds_Calculator_3-way'!B271-1)</f>
        <v>2.5468226088444315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2.682860331849235E-2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1.0263309784976513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17.876983481817017</v>
      </c>
      <c r="I271" s="6">
        <f>IF('Log_working_3-way'!$D271="","",'True_Odds_Calculator_3-way'!O272/'True_Odds_Calculator_3-way'!B272-1)</f>
        <v>7.6675168797910356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2.8053438088263105E-2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1.0257169755030413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14.321629337606097</v>
      </c>
      <c r="I272" s="6">
        <f>IF('Log_working_3-way'!$D272="","",'True_Odds_Calculator_3-way'!O273/'True_Odds_Calculator_3-way'!B273-1)</f>
        <v>8.5614700077174728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2.7765338110165683E-2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1.0358383296038272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38.318556557687288</v>
      </c>
      <c r="I273" s="6">
        <f>IF('Log_working_3-way'!$D273="","",'True_Odds_Calculator_3-way'!O274/'True_Odds_Calculator_3-way'!B274-1)</f>
        <v>5.5384591033255788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3.1818070034630441E-2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1.0259412237927081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8.041855971676874</v>
      </c>
      <c r="I274" s="6">
        <f>IF('Log_working_3-way'!$D274="","",'True_Odds_Calculator_3-way'!O275/'True_Odds_Calculator_3-way'!B275-1)</f>
        <v>9.4569635351452259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2.8003818235551758E-2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1.0341245823490532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37.382793369790456</v>
      </c>
      <c r="I275" s="6">
        <f>IF('Log_working_3-way'!$D275="","",'True_Odds_Calculator_3-way'!O276/'True_Odds_Calculator_3-way'!B276-1)</f>
        <v>5.9003050608474501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3.0550250808443424E-2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1.0262206401424818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9.3869984886164506</v>
      </c>
      <c r="I276" s="6">
        <f>IF('Log_working_3-way'!$D276="","",'True_Odds_Calculator_3-way'!O277/'True_Odds_Calculator_3-way'!B277-1)</f>
        <v>7.1713672798159216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2.8175091829539145E-2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1.0342693513403636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35.02355428153821</v>
      </c>
      <c r="I277" s="6">
        <f>IF('Log_working_3-way'!$D277="","",'True_Odds_Calculator_3-way'!O278/'True_Odds_Calculator_3-way'!B278-1)</f>
        <v>4.1439270103222183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3.2109423759264955E-2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1.0266499808671405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6.5079725606258743</v>
      </c>
      <c r="I278" s="6">
        <f>IF('Log_working_3-way'!$D278="","",'True_Odds_Calculator_3-way'!O279/'True_Odds_Calculator_3-way'!B279-1)</f>
        <v>5.5645690258533538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2.771411594941009E-2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1.0361986681149131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16.434415011905223</v>
      </c>
      <c r="I279" s="6">
        <f>IF('Log_working_3-way'!$D279="","",'True_Odds_Calculator_3-way'!O280/'True_Odds_Calculator_3-way'!B280-1)</f>
        <v>7.1837973041204428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3.8620512758118952E-2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1.0366925531545081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9.983878815320459</v>
      </c>
      <c r="I280" s="6">
        <f>IF('Log_working_3-way'!$D280="","",'True_Odds_Calculator_3-way'!O281/'True_Odds_Calculator_3-way'!B281-1)</f>
        <v>6.5088443422733162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3.910837504642739E-2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1.0357429254083086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13.928086698376829</v>
      </c>
      <c r="I281" s="6">
        <f>IF('Log_working_3-way'!$D281="","",'True_Odds_Calculator_3-way'!O282/'True_Odds_Calculator_3-way'!B282-1)</f>
        <v>6.8173102607322971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3.8313302517686942E-2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1.0369101971433654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17.189519127502756</v>
      </c>
      <c r="I282" s="6">
        <f>IF('Log_working_3-way'!$D282="","",'True_Odds_Calculator_3-way'!O283/'True_Odds_Calculator_3-way'!B283-1)</f>
        <v>7.0375685943808293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3.9257362985326116E-2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1.0478605939349259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15.668154412478529</v>
      </c>
      <c r="I283" s="6">
        <f>IF('Log_working_3-way'!$D283="","",'True_Odds_Calculator_3-way'!O284/'True_Odds_Calculator_3-way'!B284-1)</f>
        <v>4.8915722890224664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5.0308023198584184E-2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1.0489012637064108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20.171695997882704</v>
      </c>
      <c r="I284" s="6">
        <f>IF('Log_working_3-way'!$D284="","",'True_Odds_Calculator_3-way'!O285/'True_Odds_Calculator_3-way'!B285-1)</f>
        <v>5.4195696065362817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5.0927190839180625E-2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1.0512851334175257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4.7991008354170699</v>
      </c>
      <c r="I285" s="6">
        <f>IF('Log_working_3-way'!$D285="","",'True_Odds_Calculator_3-way'!O286/'True_Odds_Calculator_3-way'!B286-1)</f>
        <v>5.6220474274704628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5.1306363531517407E-2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1.0587215362630622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33.812766862433953</v>
      </c>
      <c r="I286" s="6">
        <f>IF('Log_working_3-way'!$D286="","",'True_Odds_Calculator_3-way'!O287/'True_Odds_Calculator_3-way'!B287-1)</f>
        <v>4.9533393498141605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5.5099870889344649E-2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1.0488421150991316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17.789657390596037</v>
      </c>
      <c r="I287" s="6">
        <f>IF('Log_working_3-way'!$D287="","",'True_Odds_Calculator_3-way'!O288/'True_Odds_Calculator_3-way'!B288-1)</f>
        <v>5.3512903564751344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5.1274433010110698E-2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1.0565872938061249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31.434379118041967</v>
      </c>
      <c r="I288" s="6">
        <f>IF('Log_working_3-way'!$D288="","",'True_Odds_Calculator_3-way'!O289/'True_Odds_Calculator_3-way'!B289-1)</f>
        <v>3.5213367393388051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5.4392214398173877E-2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1.0510054943095668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23.494636353235375</v>
      </c>
      <c r="I289" s="6">
        <f>IF('Log_working_3-way'!$D289="","",'True_Odds_Calculator_3-way'!O290/'True_Odds_Calculator_3-way'!B290-1)</f>
        <v>4.2382262240335464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5.1953520455342517E-2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1.1167930312968291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69.062316855882003</v>
      </c>
      <c r="I290" s="6">
        <f>IF('Log_working_3-way'!$D290="","",'True_Odds_Calculator_3-way'!O291/'True_Odds_Calculator_3-way'!B291-1)</f>
        <v>0.63219968076999322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6.0716994039250682E-2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1.0496471147702171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23.030949007752071</v>
      </c>
      <c r="I291" s="6">
        <f>IF('Log_working_3-way'!$D291="","",'True_Odds_Calculator_3-way'!O292/'True_Odds_Calculator_3-way'!B292-1)</f>
        <v>4.5523443467524896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5.080692279154575E-2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1.0472929476195627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12.157779189125728</v>
      </c>
      <c r="I292" s="6">
        <f>IF('Log_working_3-way'!$D292="","",'True_Odds_Calculator_3-way'!O293/'True_Odds_Calculator_3-way'!B293-1)</f>
        <v>6.3875129763450511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5.0298743929336975E-2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1.0312464819288196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30.686620946181566</v>
      </c>
      <c r="I293" s="6">
        <f>IF('Log_working_3-way'!$D293="","",'True_Odds_Calculator_3-way'!O294/'True_Odds_Calculator_3-way'!B294-1)</f>
        <v>4.8870802887525215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3.0499947594591736E-2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1.036855697916973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1.2515320012389197</v>
      </c>
      <c r="I294" s="6">
        <f>IF('Log_working_3-way'!$D294="","",'True_Odds_Calculator_3-way'!O295/'True_Odds_Calculator_3-way'!B295-1)</f>
        <v>3.5789946847124385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3.2081984367209104E-2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1.0307665003983324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29.291235665623866</v>
      </c>
      <c r="I295" s="6">
        <f>IF('Log_working_3-way'!$D295="","",'True_Odds_Calculator_3-way'!O296/'True_Odds_Calculator_3-way'!B296-1)</f>
        <v>5.6861035812804692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3.033143039864683E-2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1.0299903712630398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29.317059223070874</v>
      </c>
      <c r="I296" s="6">
        <f>IF('Log_working_3-way'!$D296="","",'True_Odds_Calculator_3-way'!O297/'True_Odds_Calculator_3-way'!B297-1)</f>
        <v>6.3719076153451413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2.9453811541006791E-2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1.026315089111155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17.070662799361131</v>
      </c>
      <c r="I297" s="6">
        <f>IF('Log_working_3-way'!$D297="","",'True_Odds_Calculator_3-way'!O298/'True_Odds_Calculator_3-way'!B298-1)</f>
        <v>7.4635128002089548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2.8134537121461412E-2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1.0213553589767683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10.867168451663401</v>
      </c>
      <c r="I298" s="6">
        <f>IF('Log_working_3-way'!$D298="","",'True_Odds_Calculator_3-way'!O299/'True_Odds_Calculator_3-way'!B299-1)</f>
        <v>6.712779306551119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2.3031719555198116E-2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1.0395092637349932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36.695482624322935</v>
      </c>
      <c r="I299" s="6">
        <f>IF('Log_working_3-way'!$D299="","",'True_Odds_Calculator_3-way'!O300/'True_Odds_Calculator_3-way'!B300-1)</f>
        <v>4.2679511048053715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3.6264753241148195E-2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1.0404152321479447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31.929755724286537</v>
      </c>
      <c r="I300" s="6">
        <f>IF('Log_working_3-way'!$D300="","",'True_Odds_Calculator_3-way'!O301/'True_Odds_Calculator_3-way'!B301-1)</f>
        <v>6.3074773818869581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3.8530534730928823E-2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1.0214007936018004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9.5794537712904653</v>
      </c>
      <c r="I301" s="6">
        <f>IF('Log_working_3-way'!$D301="","",'True_Odds_Calculator_3-way'!O302/'True_Odds_Calculator_3-way'!B302-1)</f>
        <v>5.5619936087383524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2.2797334629658383E-2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1.0302846469569027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7.577925581844811</v>
      </c>
      <c r="I302" s="6">
        <f>IF('Log_working_3-way'!$D302="","",'True_Odds_Calculator_3-way'!O303/'True_Odds_Calculator_3-way'!B303-1)</f>
        <v>10.280428269262913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3.2616763348267463E-2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1.0310587454406741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14.991249147095852</v>
      </c>
      <c r="I303" s="6">
        <f>IF('Log_working_3-way'!$D303="","",'True_Odds_Calculator_3-way'!O304/'True_Odds_Calculator_3-way'!B304-1)</f>
        <v>9.8245593828441766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3.3349886394480777E-2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1.0310218306077485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16.832581209832782</v>
      </c>
      <c r="I304" s="6">
        <f>IF('Log_working_3-way'!$D304="","",'True_Odds_Calculator_3-way'!O305/'True_Odds_Calculator_3-way'!B305-1)</f>
        <v>10.591252514943687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3.2937269364784472E-2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1.0404356029849944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33.965010538183435</v>
      </c>
      <c r="I305" s="6">
        <f>IF('Log_working_3-way'!$D305="","",'True_Odds_Calculator_3-way'!O306/'True_Odds_Calculator_3-way'!B306-1)</f>
        <v>5.6374289953236936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3.7887210778104086E-2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1.0367766490625243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6.4703439337737541</v>
      </c>
      <c r="I306" s="6">
        <f>IF('Log_working_3-way'!$D306="","",'True_Odds_Calculator_3-way'!O307/'True_Odds_Calculator_3-way'!B307-1)</f>
        <v>7.3778021121352495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3.8653061840656644E-2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1.0350616940657644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12.619557684835424</v>
      </c>
      <c r="I307" s="6">
        <f>IF('Log_working_3-way'!$D307="","",'True_Odds_Calculator_3-way'!O308/'True_Odds_Calculator_3-way'!B308-1)</f>
        <v>7.336206086057226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3.7704555506413051E-2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1.0521484226180411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1.7381924454552991</v>
      </c>
      <c r="I308" s="6">
        <f>IF('Log_working_3-way'!$D308="","",'True_Odds_Calculator_3-way'!O309/'True_Odds_Calculator_3-way'!B309-1)</f>
        <v>3.3853591677758725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4.5589155674429449E-2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1.0357128733658159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12.924936854279403</v>
      </c>
      <c r="I309" s="6">
        <f>IF('Log_working_3-way'!$D309="","",'True_Odds_Calculator_3-way'!O310/'True_Odds_Calculator_3-way'!B310-1)</f>
        <v>6.4318978184695368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3.8234051542036518E-2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1.0258556546462907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10.260228782925042</v>
      </c>
      <c r="I310" s="6">
        <f>IF('Log_working_3-way'!$D310="","",'True_Odds_Calculator_3-way'!O311/'True_Odds_Calculator_3-way'!B311-1)</f>
        <v>5.2065677933432104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2.7443915642673566E-2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1.0276349687097992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21.683460857280096</v>
      </c>
      <c r="I311" s="6">
        <f>IF('Log_working_3-way'!$D311="","",'True_Odds_Calculator_3-way'!O312/'True_Odds_Calculator_3-way'!B312-1)</f>
        <v>6.8001076509208369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2.884509802083346E-2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1.0476231213569602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46.748321365655585</v>
      </c>
      <c r="I312" s="6">
        <f>IF('Log_working_3-way'!$D312="","",'True_Odds_Calculator_3-way'!O313/'True_Odds_Calculator_3-way'!B313-1)</f>
        <v>2.9135550208810774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3.8640380172479949E-2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1.025267390231019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11.157886420106102</v>
      </c>
      <c r="I313" s="6">
        <f>IF('Log_working_3-way'!$D313="","",'True_Odds_Calculator_3-way'!O314/'True_Odds_Calculator_3-way'!B314-1)</f>
        <v>5.6034136657706552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2.6996697621898491E-2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1.0229952675244898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4.9272999766593379</v>
      </c>
      <c r="I314" s="6">
        <f>IF('Log_working_3-way'!$D314="","",'True_Odds_Calculator_3-way'!O315/'True_Odds_Calculator_3-way'!B315-1)</f>
        <v>5.557440595402686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2.3507491258071944E-2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1.0181655408724068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8.7013558857519815</v>
      </c>
      <c r="I315" s="6">
        <f>IF('Log_working_3-way'!$D315="","",'True_Odds_Calculator_3-way'!O316/'True_Odds_Calculator_3-way'!B316-1)</f>
        <v>5.6531027058294248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1.9326519916142537E-2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1.037078374070852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26.27254496961919</v>
      </c>
      <c r="I316" s="6">
        <f>IF('Log_working_3-way'!$D316="","",'True_Odds_Calculator_3-way'!O317/'True_Odds_Calculator_3-way'!B317-1)</f>
        <v>4.7905663050642815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3.74295994993743E-2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1.0173462140911582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8.5858320839580191</v>
      </c>
      <c r="I317" s="6">
        <f>IF('Log_working_3-way'!$D317="","",'True_Odds_Calculator_3-way'!O318/'True_Odds_Calculator_3-way'!B318-1)</f>
        <v>8.0136749806914729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1.8756109481915972E-2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1.024373300257106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2.6146234940031303</v>
      </c>
      <c r="I318" s="6">
        <f>IF('Log_working_3-way'!$D318="","",'True_Odds_Calculator_3-way'!O319/'True_Odds_Calculator_3-way'!B319-1)</f>
        <v>4.2615683204679486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2.3128649002192025E-2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1.0203842723681953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6.7235067926943763</v>
      </c>
      <c r="I319" s="6">
        <f>IF('Log_working_3-way'!$D319="","",'True_Odds_Calculator_3-way'!O320/'True_Odds_Calculator_3-way'!B320-1)</f>
        <v>6.9000383916492982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2.1610790061613594E-2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1.0292777387404806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37.5319574226558</v>
      </c>
      <c r="I320" s="6">
        <f>IF('Log_working_3-way'!$D320="","",'True_Odds_Calculator_3-way'!O321/'True_Odds_Calculator_3-way'!B321-1)</f>
        <v>4.7667573339144411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2.6560807697473932E-2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1.0217028100440042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20.347456051579037</v>
      </c>
      <c r="I321" s="6">
        <f>IF('Log_working_3-way'!$D321="","",'True_Odds_Calculator_3-way'!O322/'True_Odds_Calculator_3-way'!B322-1)</f>
        <v>6.6707396475304916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2.2883858108007082E-2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1.0202082744301924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17.503620017351373</v>
      </c>
      <c r="I322" s="6">
        <f>IF('Log_working_3-way'!$D322="","",'True_Odds_Calculator_3-way'!O323/'True_Odds_Calculator_3-way'!B323-1)</f>
        <v>7.8272191012443759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2.1615860285350674E-2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1.0233049291945537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26.060426502740899</v>
      </c>
      <c r="I323" s="6">
        <f>IF('Log_working_3-way'!$D323="","",'True_Odds_Calculator_3-way'!O324/'True_Odds_Calculator_3-way'!B324-1)</f>
        <v>5.7651066256852248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2.3665721681252361E-2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1.0256912135106866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10.490363126098869</v>
      </c>
      <c r="I324" s="6">
        <f>IF('Log_working_3-way'!$D324="","",'True_Odds_Calculator_3-way'!O325/'True_Odds_Calculator_3-way'!B325-1)</f>
        <v>7.4668201623826675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2.7732920787070681E-2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1.0284499188113103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25.08828743446329</v>
      </c>
      <c r="I325" s="6">
        <f>IF('Log_working_3-way'!$D325="","",'True_Odds_Calculator_3-way'!O326/'True_Odds_Calculator_3-way'!B326-1)</f>
        <v>5.4884096084391505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2.9057900367696732E-2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1.0323213317251534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36.461833259997839</v>
      </c>
      <c r="I326" s="6">
        <f>IF('Log_working_3-way'!$D326="","",'True_Odds_Calculator_3-way'!O327/'True_Odds_Calculator_3-way'!B327-1)</f>
        <v>4.2274060751848035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2.9815019136961052E-2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1.0291328454510404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4.4564618505324329</v>
      </c>
      <c r="I327" s="6">
        <f>IF('Log_working_3-way'!$D327="","",'True_Odds_Calculator_3-way'!O328/'True_Odds_Calculator_3-way'!B328-1)</f>
        <v>4.866069533714164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2.9115157776489431E-2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1.020278077893735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11.661110927367222</v>
      </c>
      <c r="I328" s="6">
        <f>IF('Log_working_3-way'!$D328="","",'True_Odds_Calculator_3-way'!O329/'True_Odds_Calculator_3-way'!B329-1)</f>
        <v>7.4149714649052569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2.1971052217537146E-2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1.0216307214810021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21.17233969997649</v>
      </c>
      <c r="I329" s="6">
        <f>IF('Log_working_3-way'!$D329="","",'True_Odds_Calculator_3-way'!O330/'True_Odds_Calculator_3-way'!B330-1)</f>
        <v>6.142441057479644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2.2703840383398344E-2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1.088499101028755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60.600452888703835</v>
      </c>
      <c r="I330" s="6">
        <f>IF('Log_working_3-way'!$D330="","",'True_Odds_Calculator_3-way'!O331/'True_Odds_Calculator_3-way'!B331-1)</f>
        <v>1.7582399434376348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5.5778283203948398E-2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1.0469562861019908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8.2419559557486686</v>
      </c>
      <c r="I331" s="6">
        <f>IF('Log_working_3-way'!$D331="","",'True_Odds_Calculator_3-way'!O332/'True_Odds_Calculator_3-way'!B332-1)</f>
        <v>8.9737160653564434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5.008883455613411E-2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1.0935936030101785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60.372624152981444</v>
      </c>
      <c r="I332" s="6">
        <f>IF('Log_working_3-way'!$D332="","",'True_Odds_Calculator_3-way'!O333/'True_Odds_Calculator_3-way'!B333-1)</f>
        <v>1.5195049686451867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5.9697565372263783E-2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1.0276381599188968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41.254826404387849</v>
      </c>
      <c r="I333" s="6">
        <f>IF('Log_working_3-way'!$D333="","",'True_Odds_Calculator_3-way'!O334/'True_Odds_Calculator_3-way'!B334-1)</f>
        <v>2.8739683070386852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2.432200436066001E-2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1.0284192166811492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39.590153255339096</v>
      </c>
      <c r="I334" s="6">
        <f>IF('Log_working_3-way'!$D334="","",'True_Odds_Calculator_3-way'!O335/'True_Odds_Calculator_3-way'!B335-1)</f>
        <v>3.2859522608525591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2.5453360356423982E-2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1.0311439670871136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51.029590436532914</v>
      </c>
      <c r="I335" s="6">
        <f>IF('Log_working_3-way'!$D335="","",'True_Odds_Calculator_3-way'!O336/'True_Odds_Calculator_3-way'!B336-1)</f>
        <v>1.9433816276743543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2.4020046121224548E-2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1.0217009987749941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17.002152397319929</v>
      </c>
      <c r="I336" s="6">
        <f>IF('Log_working_3-way'!$D336="","",'True_Odds_Calculator_3-way'!O337/'True_Odds_Calculator_3-way'!B337-1)</f>
        <v>6.2561148386141543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2.3207521749049498E-2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1.0203643855389148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14.409247015982388</v>
      </c>
      <c r="I337" s="6">
        <f>IF('Log_working_3-way'!$D337="","",'True_Odds_Calculator_3-way'!O338/'True_Odds_Calculator_3-way'!B338-1)</f>
        <v>6.2258153835579026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2.1921417719543479E-2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1.0247877449849971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28.139169297682017</v>
      </c>
      <c r="I338" s="6">
        <f>IF('Log_working_3-way'!$D338="","",'True_Odds_Calculator_3-way'!O339/'True_Odds_Calculator_3-way'!B339-1)</f>
        <v>5.4488183438522944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2.4756434225151169E-2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1.0215708113221482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7.8707892579767282</v>
      </c>
      <c r="I339" s="6">
        <f>IF('Log_working_3-way'!$D339="","",'True_Odds_Calculator_3-way'!O340/'True_Odds_Calculator_3-way'!B340-1)</f>
        <v>5.4284935908693406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2.2731354757132394E-2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1.0259975946871354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15.339575889249996</v>
      </c>
      <c r="I340" s="6">
        <f>IF('Log_working_3-way'!$D340="","",'True_Odds_Calculator_3-way'!O341/'True_Odds_Calculator_3-way'!B341-1)</f>
        <v>8.9933533668473409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2.7967933705638659E-2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1.0261336240322372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19.858912631240898</v>
      </c>
      <c r="I341" s="6">
        <f>IF('Log_working_3-way'!$D341="","",'True_Odds_Calculator_3-way'!O342/'True_Odds_Calculator_3-way'!B342-1)</f>
        <v>7.882662879338227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2.7544958189390512E-2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1.0730132929030327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73.370961608830811</v>
      </c>
      <c r="I342" s="6">
        <f>IF('Log_working_3-way'!$D342="","",'True_Odds_Calculator_3-way'!O343/'True_Odds_Calculator_3-way'!B343-1)</f>
        <v>-2.9597253556848391E-2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3.4634367802677701E-2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1.059673029994169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59.604911764180088</v>
      </c>
      <c r="I343" s="6">
        <f>IF('Log_working_3-way'!$D343="","",'True_Odds_Calculator_3-way'!O344/'True_Odds_Calculator_3-way'!B344-1)</f>
        <v>1.2773102465517705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3.9324312051584709E-2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1.0324597038247501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2.2927856731940954</v>
      </c>
      <c r="I344" s="6">
        <f>IF('Log_working_3-way'!$D344="","",'True_Odds_Calculator_3-way'!O345/'True_Odds_Calculator_3-way'!B345-1)</f>
        <v>3.9027878447448838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2.9999176161056962E-2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1.0317585789389947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33.806997136417408</v>
      </c>
      <c r="I345" s="6">
        <f>IF('Log_working_3-way'!$D345="","",'True_Odds_Calculator_3-way'!O346/'True_Odds_Calculator_3-way'!B346-1)</f>
        <v>4.1775429125844452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3.0150079029877208E-2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1.0316940860467192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2.269774572346249</v>
      </c>
      <c r="I346" s="6">
        <f>IF('Log_working_3-way'!$D346="","",'True_Odds_Calculator_3-way'!O347/'True_Odds_Calculator_3-way'!B347-1)</f>
        <v>4.427878054150777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2.9648955478428496E-2</v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1.0314593071546045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4.6046464281284107</v>
      </c>
      <c r="I347" s="6">
        <f>IF('Log_working_3-way'!$D347="","",'True_Odds_Calculator_3-way'!O348/'True_Odds_Calculator_3-way'!B348-1)</f>
        <v>4.0789274294057689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3.1015320138684244E-2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1.0494131656957382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56.196326307730729</v>
      </c>
      <c r="I348" s="6">
        <f>IF('Log_working_3-way'!$D348="","",'True_Odds_Calculator_3-way'!O349/'True_Odds_Calculator_3-way'!B349-1)</f>
        <v>1.8833523184832686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3.4534933498663989E-2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1.0299421733737164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12.189291423395705</v>
      </c>
      <c r="I349" s="6">
        <f>IF('Log_working_3-way'!$D349="","",'True_Odds_Calculator_3-way'!O350/'True_Odds_Calculator_3-way'!B350-1)</f>
        <v>8.4593237443906641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3.2380883019356599E-2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1.0241319236822768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3.9978252355229973</v>
      </c>
      <c r="I350" s="6">
        <f>IF('Log_working_3-way'!$D350="","",'True_Odds_Calculator_3-way'!O351/'True_Odds_Calculator_3-way'!B351-1)</f>
        <v>5.3217963814120832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2.4175530969619441E-2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1.0193761644076658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7.1348724156826968</v>
      </c>
      <c r="I351" s="6">
        <f>IF('Log_working_3-way'!$D351="","",'True_Odds_Calculator_3-way'!O352/'True_Odds_Calculator_3-way'!B352-1)</f>
        <v>9.7397904993195255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2.0916691557726574E-2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1.0202091190188682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19.41428807216408</v>
      </c>
      <c r="I352" s="6">
        <f>IF('Log_working_3-way'!$D352="","",'True_Odds_Calculator_3-way'!O353/'True_Odds_Calculator_3-way'!B353-1)</f>
        <v>8.6214627433796966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2.1356909797696666E-2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1.0338688093718638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24.164207911903762</v>
      </c>
      <c r="I353" s="6">
        <f>IF('Log_working_3-way'!$D353="","",'True_Odds_Calculator_3-way'!O354/'True_Odds_Calculator_3-way'!B354-1)</f>
        <v>8.323600663011602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3.443830151904681E-2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1.0299824586758228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12.897691085917263</v>
      </c>
      <c r="I354" s="6">
        <f>IF('Log_working_3-way'!$D354="","",'True_Odds_Calculator_3-way'!O355/'True_Odds_Calculator_3-way'!B355-1)</f>
        <v>10.206134919756696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3.2403557034099029E-2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1.0317780683597231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10.655403623165469</v>
      </c>
      <c r="I355" s="6">
        <f>IF('Log_working_3-way'!$D355="","",'True_Odds_Calculator_3-way'!O356/'True_Odds_Calculator_3-way'!B356-1)</f>
        <v>9.5299676297512974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3.4398082665409335E-2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1.0350464912664179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24.139825351830265</v>
      </c>
      <c r="I356" s="6">
        <f>IF('Log_working_3-way'!$D356="","",'True_Odds_Calculator_3-way'!O357/'True_Odds_Calculator_3-way'!B357-1)</f>
        <v>9.1148032667851364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3.5441580327715272E-2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1.041297625771167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4.1484782459006802</v>
      </c>
      <c r="I357" s="6">
        <f>IF('Log_working_3-way'!$D357="","",'True_Odds_Calculator_3-way'!O358/'True_Odds_Calculator_3-way'!B358-1)</f>
        <v>5.035323924868365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4.0767265774616535E-2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1.0372695123948932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22.135071994294442</v>
      </c>
      <c r="I358" s="6">
        <f>IF('Log_working_3-way'!$D358="","",'True_Odds_Calculator_3-way'!O359/'True_Odds_Calculator_3-way'!B359-1)</f>
        <v>6.9501020289549285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3.8649006014578324E-2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1.036597190595963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15.031881388014416</v>
      </c>
      <c r="I359" s="6">
        <f>IF('Log_working_3-way'!$D359="","",'True_Odds_Calculator_3-way'!O360/'True_Odds_Calculator_3-way'!B360-1)</f>
        <v>6.9461758514629199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3.9162198829051587E-2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1.0358192653083425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14.657337173450216</v>
      </c>
      <c r="I360" s="6">
        <f>IF('Log_working_3-way'!$D360="","",'True_Odds_Calculator_3-way'!O361/'True_Odds_Calculator_3-way'!B361-1)</f>
        <v>7.5808765027033367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3.8433605838516849E-2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1.0418928024356646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27.988268476237366</v>
      </c>
      <c r="I361" s="6">
        <f>IF('Log_working_3-way'!$D361="","",'True_Odds_Calculator_3-way'!O362/'True_Odds_Calculator_3-way'!B362-1)</f>
        <v>6.7496078012565102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4.1441666441666358E-2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1.0329580790674469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22.698409128067972</v>
      </c>
      <c r="I362" s="6">
        <f>IF('Log_working_3-way'!$D362="","",'True_Odds_Calculator_3-way'!O363/'True_Odds_Calculator_3-way'!B363-1)</f>
        <v>6.0634761582299861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3.4136979521840471E-2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1.0172878167919452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10.751648495136124</v>
      </c>
      <c r="I363" s="6">
        <f>IF('Log_working_3-way'!$D363="","",'True_Odds_Calculator_3-way'!O364/'True_Odds_Calculator_3-way'!B364-1)</f>
        <v>9.4821802935010489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1.8838908112264408E-2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1.0186430887860698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16.90462528974323</v>
      </c>
      <c r="I364" s="6">
        <f>IF('Log_working_3-way'!$D364="","",'True_Odds_Calculator_3-way'!O365/'True_Odds_Calculator_3-way'!B365-1)</f>
        <v>7.7882826774461282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2.0006756920027069E-2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1.036396144862626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17.685450572998064</v>
      </c>
      <c r="I365" s="6">
        <f>IF('Log_working_3-way'!$D365="","",'True_Odds_Calculator_3-way'!O366/'True_Odds_Calculator_3-way'!B366-1)</f>
        <v>9.0191735960043413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3.8591373186435796E-2</v>
      </c>
    </row>
    <row r="366" spans="4:11" x14ac:dyDescent="0.25">
      <c r="D366">
        <f>solve_for_c('True_Odds_Calculator_3-way'!A367,'True_Odds_Calculator_3-way'!B367,'True_Odds_Calculator_3-way'!C367,'Log_working_3-way'!B$1,'Log_working_3-way'!B$2)</f>
        <v>1.0316526323457806</v>
      </c>
      <c r="F366" s="6" t="e">
        <f>IF('Log_working_3-way'!D366="","",1/'True_Odds_Calculator_3-way'!N367+1/'True_Odds_Calculator_3-way'!O367+1/'True_Odds_Calculator_3-way'!#REF!-1)</f>
        <v>#REF!</v>
      </c>
      <c r="H366" s="6">
        <f>IF('Log_working_3-way'!$D366="","",'True_Odds_Calculator_3-way'!N367/'True_Odds_Calculator_3-way'!A367-1)</f>
        <v>15.515257820259329</v>
      </c>
      <c r="I366" s="6">
        <f>IF('Log_working_3-way'!$D366="","",'True_Odds_Calculator_3-way'!O367/'True_Odds_Calculator_3-way'!B367-1)</f>
        <v>6.9865203377730483</v>
      </c>
      <c r="J366" s="6" t="e">
        <f>IF('Log_working_3-way'!$D366="","",'True_Odds_Calculator_3-way'!#REF!/'True_Odds_Calculator_3-way'!C367-1)</f>
        <v>#REF!</v>
      </c>
      <c r="K366" s="6">
        <f>IF('Log_working_3-way'!$D366="","",1/'True_Odds_Calculator_3-way'!A367+1/'True_Odds_Calculator_3-way'!B367+1/'True_Odds_Calculator_3-way'!C367-1)</f>
        <v>3.3912795668281426E-2</v>
      </c>
    </row>
    <row r="367" spans="4:11" x14ac:dyDescent="0.25">
      <c r="D367">
        <f>solve_for_c('True_Odds_Calculator_3-way'!A368,'True_Odds_Calculator_3-way'!B368,'True_Odds_Calculator_3-way'!C368,'Log_working_3-way'!B$1,'Log_working_3-way'!B$2)</f>
        <v>1.0454593293756032</v>
      </c>
      <c r="F367" s="6" t="e">
        <f>IF('Log_working_3-way'!D367="","",1/'True_Odds_Calculator_3-way'!N368+1/'True_Odds_Calculator_3-way'!O368+1/'True_Odds_Calculator_3-way'!#REF!-1)</f>
        <v>#REF!</v>
      </c>
      <c r="H367" s="6">
        <f>IF('Log_working_3-way'!$D367="","",'True_Odds_Calculator_3-way'!N368/'True_Odds_Calculator_3-way'!A368-1)</f>
        <v>12.784698444054314</v>
      </c>
      <c r="I367" s="6">
        <f>IF('Log_working_3-way'!$D367="","",'True_Odds_Calculator_3-way'!O368/'True_Odds_Calculator_3-way'!B368-1)</f>
        <v>10.82148639502074</v>
      </c>
      <c r="J367" s="6" t="e">
        <f>IF('Log_working_3-way'!$D367="","",'True_Odds_Calculator_3-way'!#REF!/'True_Odds_Calculator_3-way'!C368-1)</f>
        <v>#REF!</v>
      </c>
      <c r="K367" s="6">
        <f>IF('Log_working_3-way'!$D367="","",1/'True_Odds_Calculator_3-way'!A368+1/'True_Odds_Calculator_3-way'!B368+1/'True_Odds_Calculator_3-way'!C368-1)</f>
        <v>4.8796509140998978E-2</v>
      </c>
    </row>
    <row r="368" spans="4:11" x14ac:dyDescent="0.25">
      <c r="D368">
        <f>solve_for_c('True_Odds_Calculator_3-way'!A369,'True_Odds_Calculator_3-way'!B369,'True_Odds_Calculator_3-way'!C369,'Log_working_3-way'!B$1,'Log_working_3-way'!B$2)</f>
        <v>1.0318782093052206</v>
      </c>
      <c r="F368" s="6" t="e">
        <f>IF('Log_working_3-way'!D368="","",1/'True_Odds_Calculator_3-way'!N369+1/'True_Odds_Calculator_3-way'!O369+1/'True_Odds_Calculator_3-way'!#REF!-1)</f>
        <v>#REF!</v>
      </c>
      <c r="H368" s="6">
        <f>IF('Log_working_3-way'!$D368="","",'True_Odds_Calculator_3-way'!N369/'True_Odds_Calculator_3-way'!A369-1)</f>
        <v>20.128625817091471</v>
      </c>
      <c r="I368" s="6">
        <f>IF('Log_working_3-way'!$D368="","",'True_Odds_Calculator_3-way'!O369/'True_Odds_Calculator_3-way'!B369-1)</f>
        <v>7.8852759221260005</v>
      </c>
      <c r="J368" s="6" t="e">
        <f>IF('Log_working_3-way'!$D368="","",'True_Odds_Calculator_3-way'!#REF!/'True_Odds_Calculator_3-way'!C369-1)</f>
        <v>#REF!</v>
      </c>
      <c r="K368" s="6">
        <f>IF('Log_working_3-way'!$D368="","",1/'True_Odds_Calculator_3-way'!A369+1/'True_Odds_Calculator_3-way'!B369+1/'True_Odds_Calculator_3-way'!C369-1)</f>
        <v>3.3477917393313295E-2</v>
      </c>
    </row>
    <row r="369" spans="4:11" x14ac:dyDescent="0.25">
      <c r="D369">
        <f>solve_for_c('True_Odds_Calculator_3-way'!A370,'True_Odds_Calculator_3-way'!B370,'True_Odds_Calculator_3-way'!C370,'Log_working_3-way'!B$1,'Log_working_3-way'!B$2)</f>
        <v>1.0206934814019419</v>
      </c>
      <c r="F369" s="6" t="e">
        <f>IF('Log_working_3-way'!D369="","",1/'True_Odds_Calculator_3-way'!N370+1/'True_Odds_Calculator_3-way'!O370+1/'True_Odds_Calculator_3-way'!#REF!-1)</f>
        <v>#REF!</v>
      </c>
      <c r="H369" s="6">
        <f>IF('Log_working_3-way'!$D369="","",'True_Odds_Calculator_3-way'!N370/'True_Odds_Calculator_3-way'!A370-1)</f>
        <v>18.853861959125112</v>
      </c>
      <c r="I369" s="6">
        <f>IF('Log_working_3-way'!$D369="","",'True_Odds_Calculator_3-way'!O370/'True_Odds_Calculator_3-way'!B370-1)</f>
        <v>7.220774902697098</v>
      </c>
      <c r="J369" s="6" t="e">
        <f>IF('Log_working_3-way'!$D369="","",'True_Odds_Calculator_3-way'!#REF!/'True_Odds_Calculator_3-way'!C370-1)</f>
        <v>#REF!</v>
      </c>
      <c r="K369" s="6">
        <f>IF('Log_working_3-way'!$D369="","",1/'True_Odds_Calculator_3-way'!A370+1/'True_Odds_Calculator_3-way'!B370+1/'True_Odds_Calculator_3-way'!C370-1)</f>
        <v>2.1995663759289075E-2</v>
      </c>
    </row>
    <row r="370" spans="4:11" x14ac:dyDescent="0.25">
      <c r="D370">
        <f>solve_for_c('True_Odds_Calculator_3-way'!A371,'True_Odds_Calculator_3-way'!B371,'True_Odds_Calculator_3-way'!C371,'Log_working_3-way'!B$1,'Log_working_3-way'!B$2)</f>
        <v>1.0303666073359319</v>
      </c>
      <c r="F370" s="6" t="e">
        <f>IF('Log_working_3-way'!D370="","",1/'True_Odds_Calculator_3-way'!N371+1/'True_Odds_Calculator_3-way'!O371+1/'True_Odds_Calculator_3-way'!#REF!-1)</f>
        <v>#REF!</v>
      </c>
      <c r="H370" s="6">
        <f>IF('Log_working_3-way'!$D370="","",'True_Odds_Calculator_3-way'!N371/'True_Odds_Calculator_3-way'!A371-1)</f>
        <v>9.2062231727487607</v>
      </c>
      <c r="I370" s="6">
        <f>IF('Log_working_3-way'!$D370="","",'True_Odds_Calculator_3-way'!O371/'True_Odds_Calculator_3-way'!B371-1)</f>
        <v>9.6864510883945965</v>
      </c>
      <c r="J370" s="6" t="e">
        <f>IF('Log_working_3-way'!$D370="","",'True_Odds_Calculator_3-way'!#REF!/'True_Odds_Calculator_3-way'!C371-1)</f>
        <v>#REF!</v>
      </c>
      <c r="K370" s="6">
        <f>IF('Log_working_3-way'!$D370="","",1/'True_Odds_Calculator_3-way'!A371+1/'True_Odds_Calculator_3-way'!B371+1/'True_Odds_Calculator_3-way'!C371-1)</f>
        <v>3.2841087920647105E-2</v>
      </c>
    </row>
    <row r="371" spans="4:11" x14ac:dyDescent="0.25">
      <c r="D371">
        <f>solve_for_c('True_Odds_Calculator_3-way'!A372,'True_Odds_Calculator_3-way'!B372,'True_Odds_Calculator_3-way'!C372,'Log_working_3-way'!B$1,'Log_working_3-way'!B$2)</f>
        <v>1.1341439463020482</v>
      </c>
      <c r="F371" s="6" t="e">
        <f>IF('Log_working_3-way'!D371="","",1/'True_Odds_Calculator_3-way'!N372+1/'True_Odds_Calculator_3-way'!O372+1/'True_Odds_Calculator_3-way'!#REF!-1)</f>
        <v>#REF!</v>
      </c>
      <c r="H371" s="6">
        <f>IF('Log_working_3-way'!$D371="","",'True_Odds_Calculator_3-way'!N372/'True_Odds_Calculator_3-way'!A372-1)</f>
        <v>41.744534446167926</v>
      </c>
      <c r="I371" s="6">
        <f>IF('Log_working_3-way'!$D371="","",'True_Odds_Calculator_3-way'!O372/'True_Odds_Calculator_3-way'!B372-1)</f>
        <v>4.0705188795520248</v>
      </c>
      <c r="J371" s="6" t="e">
        <f>IF('Log_working_3-way'!$D371="","",'True_Odds_Calculator_3-way'!#REF!/'True_Odds_Calculator_3-way'!C372-1)</f>
        <v>#REF!</v>
      </c>
      <c r="K371" s="6">
        <f>IF('Log_working_3-way'!$D371="","",1/'True_Odds_Calculator_3-way'!A372+1/'True_Odds_Calculator_3-way'!B372+1/'True_Odds_Calculator_3-way'!C372-1)</f>
        <v>0.11271362058252299</v>
      </c>
    </row>
    <row r="372" spans="4:11" x14ac:dyDescent="0.25">
      <c r="D372">
        <f>solve_for_c('True_Odds_Calculator_3-way'!A373,'True_Odds_Calculator_3-way'!B373,'True_Odds_Calculator_3-way'!C373,'Log_working_3-way'!B$1,'Log_working_3-way'!B$2)</f>
        <v>1.0366982884652165</v>
      </c>
      <c r="F372" s="6" t="e">
        <f>IF('Log_working_3-way'!D372="","",1/'True_Odds_Calculator_3-way'!N373+1/'True_Odds_Calculator_3-way'!O373+1/'True_Odds_Calculator_3-way'!#REF!-1)</f>
        <v>#REF!</v>
      </c>
      <c r="H372" s="6">
        <f>IF('Log_working_3-way'!$D372="","",'True_Odds_Calculator_3-way'!N373/'True_Odds_Calculator_3-way'!A373-1)</f>
        <v>2.0318326547967462</v>
      </c>
      <c r="I372" s="6">
        <f>IF('Log_working_3-way'!$D372="","",'True_Odds_Calculator_3-way'!O373/'True_Odds_Calculator_3-way'!B373-1)</f>
        <v>3.6544935904676992</v>
      </c>
      <c r="J372" s="6" t="e">
        <f>IF('Log_working_3-way'!$D372="","",'True_Odds_Calculator_3-way'!#REF!/'True_Odds_Calculator_3-way'!C373-1)</f>
        <v>#REF!</v>
      </c>
      <c r="K372" s="6">
        <f>IF('Log_working_3-way'!$D372="","",1/'True_Odds_Calculator_3-way'!A373+1/'True_Odds_Calculator_3-way'!B373+1/'True_Odds_Calculator_3-way'!C373-1)</f>
        <v>3.323207121574856E-2</v>
      </c>
    </row>
    <row r="373" spans="4:11" x14ac:dyDescent="0.25">
      <c r="D373">
        <f>solve_for_c('True_Odds_Calculator_3-way'!A374,'True_Odds_Calculator_3-way'!B374,'True_Odds_Calculator_3-way'!C374,'Log_working_3-way'!B$1,'Log_working_3-way'!B$2)</f>
        <v>1.0249372391058744</v>
      </c>
      <c r="F373" s="6" t="e">
        <f>IF('Log_working_3-way'!D373="","",1/'True_Odds_Calculator_3-way'!N374+1/'True_Odds_Calculator_3-way'!O374+1/'True_Odds_Calculator_3-way'!#REF!-1)</f>
        <v>#REF!</v>
      </c>
      <c r="H373" s="6">
        <f>IF('Log_working_3-way'!$D373="","",'True_Odds_Calculator_3-way'!N374/'True_Odds_Calculator_3-way'!A374-1)</f>
        <v>11.330740498910473</v>
      </c>
      <c r="I373" s="6">
        <f>IF('Log_working_3-way'!$D373="","",'True_Odds_Calculator_3-way'!O374/'True_Odds_Calculator_3-way'!B374-1)</f>
        <v>9.0665584571548052</v>
      </c>
      <c r="J373" s="6" t="e">
        <f>IF('Log_working_3-way'!$D373="","",'True_Odds_Calculator_3-way'!#REF!/'True_Odds_Calculator_3-way'!C374-1)</f>
        <v>#REF!</v>
      </c>
      <c r="K373" s="6">
        <f>IF('Log_working_3-way'!$D373="","",1/'True_Odds_Calculator_3-way'!A374+1/'True_Odds_Calculator_3-way'!B374+1/'True_Odds_Calculator_3-way'!C374-1)</f>
        <v>2.706564413147472E-2</v>
      </c>
    </row>
    <row r="374" spans="4:11" x14ac:dyDescent="0.25">
      <c r="D374">
        <f>solve_for_c('True_Odds_Calculator_3-way'!A375,'True_Odds_Calculator_3-way'!B375,'True_Odds_Calculator_3-way'!C375,'Log_working_3-way'!B$1,'Log_working_3-way'!B$2)</f>
        <v>1.0267573898047981</v>
      </c>
      <c r="F374" s="6" t="e">
        <f>IF('Log_working_3-way'!D374="","",1/'True_Odds_Calculator_3-way'!N375+1/'True_Odds_Calculator_3-way'!O375+1/'True_Odds_Calculator_3-way'!#REF!-1)</f>
        <v>#REF!</v>
      </c>
      <c r="H374" s="6">
        <f>IF('Log_working_3-way'!$D374="","",'True_Odds_Calculator_3-way'!N375/'True_Odds_Calculator_3-way'!A375-1)</f>
        <v>20.641492284226853</v>
      </c>
      <c r="I374" s="6">
        <f>IF('Log_working_3-way'!$D374="","",'True_Odds_Calculator_3-way'!O375/'True_Odds_Calculator_3-way'!B375-1)</f>
        <v>6.7179546060090614</v>
      </c>
      <c r="J374" s="6" t="e">
        <f>IF('Log_working_3-way'!$D374="","",'True_Odds_Calculator_3-way'!#REF!/'True_Odds_Calculator_3-way'!C375-1)</f>
        <v>#REF!</v>
      </c>
      <c r="K374" s="6">
        <f>IF('Log_working_3-way'!$D374="","",1/'True_Odds_Calculator_3-way'!A375+1/'True_Odds_Calculator_3-way'!B375+1/'True_Odds_Calculator_3-way'!C375-1)</f>
        <v>2.8113528777892194E-2</v>
      </c>
    </row>
    <row r="375" spans="4:11" x14ac:dyDescent="0.25">
      <c r="D375">
        <f>solve_for_c('True_Odds_Calculator_3-way'!A376,'True_Odds_Calculator_3-way'!B376,'True_Odds_Calculator_3-way'!C376,'Log_working_3-way'!B$1,'Log_working_3-way'!B$2)</f>
        <v>1.0245766529396405</v>
      </c>
      <c r="F375" s="6" t="e">
        <f>IF('Log_working_3-way'!D375="","",1/'True_Odds_Calculator_3-way'!N376+1/'True_Odds_Calculator_3-way'!O376+1/'True_Odds_Calculator_3-way'!#REF!-1)</f>
        <v>#REF!</v>
      </c>
      <c r="H375" s="6">
        <f>IF('Log_working_3-way'!$D375="","",'True_Odds_Calculator_3-way'!N376/'True_Odds_Calculator_3-way'!A376-1)</f>
        <v>8.5137609013699151</v>
      </c>
      <c r="I375" s="6">
        <f>IF('Log_working_3-way'!$D375="","",'True_Odds_Calculator_3-way'!O376/'True_Odds_Calculator_3-way'!B376-1)</f>
        <v>8.1108035827537854</v>
      </c>
      <c r="J375" s="6" t="e">
        <f>IF('Log_working_3-way'!$D375="","",'True_Odds_Calculator_3-way'!#REF!/'True_Odds_Calculator_3-way'!C376-1)</f>
        <v>#REF!</v>
      </c>
      <c r="K375" s="6">
        <f>IF('Log_working_3-way'!$D375="","",1/'True_Odds_Calculator_3-way'!A376+1/'True_Odds_Calculator_3-way'!B376+1/'True_Odds_Calculator_3-way'!C376-1)</f>
        <v>2.6473662859639147E-2</v>
      </c>
    </row>
    <row r="376" spans="4:11" x14ac:dyDescent="0.25">
      <c r="D376">
        <f>solve_for_c('True_Odds_Calculator_3-way'!A377,'True_Odds_Calculator_3-way'!B377,'True_Odds_Calculator_3-way'!C377,'Log_working_3-way'!B$1,'Log_working_3-way'!B$2)</f>
        <v>1.0263893007968206</v>
      </c>
      <c r="F376" s="6" t="e">
        <f>IF('Log_working_3-way'!D376="","",1/'True_Odds_Calculator_3-way'!N377+1/'True_Odds_Calculator_3-way'!O377+1/'True_Odds_Calculator_3-way'!#REF!-1)</f>
        <v>#REF!</v>
      </c>
      <c r="H376" s="6">
        <f>IF('Log_working_3-way'!$D376="","",'True_Odds_Calculator_3-way'!N377/'True_Odds_Calculator_3-way'!A377-1)</f>
        <v>7.7189799560536585</v>
      </c>
      <c r="I376" s="6">
        <f>IF('Log_working_3-way'!$D376="","",'True_Odds_Calculator_3-way'!O377/'True_Odds_Calculator_3-way'!B377-1)</f>
        <v>7.0779221484899129</v>
      </c>
      <c r="J376" s="6" t="e">
        <f>IF('Log_working_3-way'!$D376="","",'True_Odds_Calculator_3-way'!#REF!/'True_Odds_Calculator_3-way'!C377-1)</f>
        <v>#REF!</v>
      </c>
      <c r="K376" s="6">
        <f>IF('Log_working_3-way'!$D376="","",1/'True_Odds_Calculator_3-way'!A377+1/'True_Odds_Calculator_3-way'!B377+1/'True_Odds_Calculator_3-way'!C377-1)</f>
        <v>2.8114270006369679E-2</v>
      </c>
    </row>
    <row r="377" spans="4:11" x14ac:dyDescent="0.25">
      <c r="D377">
        <f>solve_for_c('True_Odds_Calculator_3-way'!A378,'True_Odds_Calculator_3-way'!B378,'True_Odds_Calculator_3-way'!C378,'Log_working_3-way'!B$1,'Log_working_3-way'!B$2)</f>
        <v>1.0264276653269067</v>
      </c>
      <c r="F377" s="6" t="e">
        <f>IF('Log_working_3-way'!D377="","",1/'True_Odds_Calculator_3-way'!N378+1/'True_Odds_Calculator_3-way'!O378+1/'True_Odds_Calculator_3-way'!#REF!-1)</f>
        <v>#REF!</v>
      </c>
      <c r="H377" s="6">
        <f>IF('Log_working_3-way'!$D377="","",'True_Odds_Calculator_3-way'!N378/'True_Odds_Calculator_3-way'!A378-1)</f>
        <v>6.3826125262714211</v>
      </c>
      <c r="I377" s="6">
        <f>IF('Log_working_3-way'!$D377="","",'True_Odds_Calculator_3-way'!O378/'True_Odds_Calculator_3-way'!B378-1)</f>
        <v>7.5151033750066425</v>
      </c>
      <c r="J377" s="6" t="e">
        <f>IF('Log_working_3-way'!$D377="","",'True_Odds_Calculator_3-way'!#REF!/'True_Odds_Calculator_3-way'!C378-1)</f>
        <v>#REF!</v>
      </c>
      <c r="K377" s="6">
        <f>IF('Log_working_3-way'!$D377="","",1/'True_Odds_Calculator_3-way'!A378+1/'True_Odds_Calculator_3-way'!B378+1/'True_Odds_Calculator_3-way'!C378-1)</f>
        <v>2.7961086395802415E-2</v>
      </c>
    </row>
    <row r="378" spans="4:11" x14ac:dyDescent="0.25">
      <c r="D378">
        <f>solve_for_c('True_Odds_Calculator_3-way'!A379,'True_Odds_Calculator_3-way'!B379,'True_Odds_Calculator_3-way'!C379,'Log_working_3-way'!B$1,'Log_working_3-way'!B$2)</f>
        <v>1.024388708839566</v>
      </c>
      <c r="F378" s="6" t="e">
        <f>IF('Log_working_3-way'!D378="","",1/'True_Odds_Calculator_3-way'!N379+1/'True_Odds_Calculator_3-way'!O379+1/'True_Odds_Calculator_3-way'!#REF!-1)</f>
        <v>#REF!</v>
      </c>
      <c r="H378" s="6">
        <f>IF('Log_working_3-way'!$D378="","",'True_Odds_Calculator_3-way'!N379/'True_Odds_Calculator_3-way'!A379-1)</f>
        <v>11.977025126294487</v>
      </c>
      <c r="I378" s="6">
        <f>IF('Log_working_3-way'!$D378="","",'True_Odds_Calculator_3-way'!O379/'True_Odds_Calculator_3-way'!B379-1)</f>
        <v>7.9464016380320022</v>
      </c>
      <c r="J378" s="6" t="e">
        <f>IF('Log_working_3-way'!$D378="","",'True_Odds_Calculator_3-way'!#REF!/'True_Odds_Calculator_3-way'!C379-1)</f>
        <v>#REF!</v>
      </c>
      <c r="K378" s="6">
        <f>IF('Log_working_3-way'!$D378="","",1/'True_Odds_Calculator_3-way'!A379+1/'True_Odds_Calculator_3-way'!B379+1/'True_Odds_Calculator_3-way'!C379-1)</f>
        <v>2.6416745748038428E-2</v>
      </c>
    </row>
    <row r="379" spans="4:11" x14ac:dyDescent="0.25">
      <c r="D379">
        <f>solve_for_c('True_Odds_Calculator_3-way'!A380,'True_Odds_Calculator_3-way'!B380,'True_Odds_Calculator_3-way'!C380,'Log_working_3-way'!B$1,'Log_working_3-way'!B$2)</f>
        <v>1.0346196808401953</v>
      </c>
      <c r="F379" s="6" t="e">
        <f>IF('Log_working_3-way'!D379="","",1/'True_Odds_Calculator_3-way'!N380+1/'True_Odds_Calculator_3-way'!O380+1/'True_Odds_Calculator_3-way'!#REF!-1)</f>
        <v>#REF!</v>
      </c>
      <c r="H379" s="6">
        <f>IF('Log_working_3-way'!$D379="","",'True_Odds_Calculator_3-way'!N380/'True_Odds_Calculator_3-way'!A380-1)</f>
        <v>34.145511979949674</v>
      </c>
      <c r="I379" s="6">
        <f>IF('Log_working_3-way'!$D379="","",'True_Odds_Calculator_3-way'!O380/'True_Odds_Calculator_3-way'!B380-1)</f>
        <v>5.1139221744368397</v>
      </c>
      <c r="J379" s="6" t="e">
        <f>IF('Log_working_3-way'!$D379="","",'True_Odds_Calculator_3-way'!#REF!/'True_Odds_Calculator_3-way'!C380-1)</f>
        <v>#REF!</v>
      </c>
      <c r="K379" s="6">
        <f>IF('Log_working_3-way'!$D379="","",1/'True_Odds_Calculator_3-way'!A380+1/'True_Odds_Calculator_3-way'!B380+1/'True_Odds_Calculator_3-way'!C380-1)</f>
        <v>3.2556796526547194E-2</v>
      </c>
    </row>
    <row r="380" spans="4:11" x14ac:dyDescent="0.25">
      <c r="D380">
        <f>solve_for_c('True_Odds_Calculator_3-way'!A381,'True_Odds_Calculator_3-way'!B381,'True_Odds_Calculator_3-way'!C381,'Log_working_3-way'!B$1,'Log_working_3-way'!B$2)</f>
        <v>1.0267027147576997</v>
      </c>
      <c r="F380" s="6" t="e">
        <f>IF('Log_working_3-way'!D380="","",1/'True_Odds_Calculator_3-way'!N381+1/'True_Odds_Calculator_3-way'!O381+1/'True_Odds_Calculator_3-way'!#REF!-1)</f>
        <v>#REF!</v>
      </c>
      <c r="H380" s="6">
        <f>IF('Log_working_3-way'!$D380="","",'True_Odds_Calculator_3-way'!N381/'True_Odds_Calculator_3-way'!A381-1)</f>
        <v>12.531989344875688</v>
      </c>
      <c r="I380" s="6">
        <f>IF('Log_working_3-way'!$D380="","",'True_Odds_Calculator_3-way'!O381/'True_Odds_Calculator_3-way'!B381-1)</f>
        <v>8.0340720061194197</v>
      </c>
      <c r="J380" s="6" t="e">
        <f>IF('Log_working_3-way'!$D380="","",'True_Odds_Calculator_3-way'!#REF!/'True_Odds_Calculator_3-way'!C381-1)</f>
        <v>#REF!</v>
      </c>
      <c r="K380" s="6">
        <f>IF('Log_working_3-way'!$D380="","",1/'True_Odds_Calculator_3-way'!A381+1/'True_Odds_Calculator_3-way'!B381+1/'True_Odds_Calculator_3-way'!C381-1)</f>
        <v>2.8889570121152897E-2</v>
      </c>
    </row>
    <row r="381" spans="4:11" x14ac:dyDescent="0.25">
      <c r="D381">
        <f>solve_for_c('True_Odds_Calculator_3-way'!A382,'True_Odds_Calculator_3-way'!B382,'True_Odds_Calculator_3-way'!C382,'Log_working_3-way'!B$1,'Log_working_3-way'!B$2)</f>
        <v>1.0257765248646595</v>
      </c>
      <c r="F381" s="6" t="e">
        <f>IF('Log_working_3-way'!D381="","",1/'True_Odds_Calculator_3-way'!N382+1/'True_Odds_Calculator_3-way'!O382+1/'True_Odds_Calculator_3-way'!#REF!-1)</f>
        <v>#REF!</v>
      </c>
      <c r="H381" s="6">
        <f>IF('Log_working_3-way'!$D381="","",'True_Odds_Calculator_3-way'!N382/'True_Odds_Calculator_3-way'!A382-1)</f>
        <v>8.5633391930121743</v>
      </c>
      <c r="I381" s="6">
        <f>IF('Log_working_3-way'!$D381="","",'True_Odds_Calculator_3-way'!O382/'True_Odds_Calculator_3-way'!B382-1)</f>
        <v>6.899083283578153</v>
      </c>
      <c r="J381" s="6" t="e">
        <f>IF('Log_working_3-way'!$D381="","",'True_Odds_Calculator_3-way'!#REF!/'True_Odds_Calculator_3-way'!C382-1)</f>
        <v>#REF!</v>
      </c>
      <c r="K381" s="6">
        <f>IF('Log_working_3-way'!$D381="","",1/'True_Odds_Calculator_3-way'!A382+1/'True_Odds_Calculator_3-way'!B382+1/'True_Odds_Calculator_3-way'!C382-1)</f>
        <v>2.7564458080959531E-2</v>
      </c>
    </row>
    <row r="382" spans="4:11" x14ac:dyDescent="0.25">
      <c r="D382">
        <f>solve_for_c('True_Odds_Calculator_3-way'!A383,'True_Odds_Calculator_3-way'!B383,'True_Odds_Calculator_3-way'!C383,'Log_working_3-way'!B$1,'Log_working_3-way'!B$2)</f>
        <v>1.0261583755600039</v>
      </c>
      <c r="F382" s="6" t="e">
        <f>IF('Log_working_3-way'!D382="","",1/'True_Odds_Calculator_3-way'!N383+1/'True_Odds_Calculator_3-way'!O383+1/'True_Odds_Calculator_3-way'!#REF!-1)</f>
        <v>#REF!</v>
      </c>
      <c r="H382" s="6">
        <f>IF('Log_working_3-way'!$D382="","",'True_Odds_Calculator_3-way'!N383/'True_Odds_Calculator_3-way'!A383-1)</f>
        <v>6.071363335611883</v>
      </c>
      <c r="I382" s="6">
        <f>IF('Log_working_3-way'!$D382="","",'True_Odds_Calculator_3-way'!O383/'True_Odds_Calculator_3-way'!B383-1)</f>
        <v>6.7231463668078195</v>
      </c>
      <c r="J382" s="6" t="e">
        <f>IF('Log_working_3-way'!$D382="","",'True_Odds_Calculator_3-way'!#REF!/'True_Odds_Calculator_3-way'!C383-1)</f>
        <v>#REF!</v>
      </c>
      <c r="K382" s="6">
        <f>IF('Log_working_3-way'!$D382="","",1/'True_Odds_Calculator_3-way'!A383+1/'True_Odds_Calculator_3-way'!B383+1/'True_Odds_Calculator_3-way'!C383-1)</f>
        <v>2.742239601128782E-2</v>
      </c>
    </row>
    <row r="383" spans="4:11" x14ac:dyDescent="0.25">
      <c r="D383">
        <f>solve_for_c('True_Odds_Calculator_3-way'!A384,'True_Odds_Calculator_3-way'!B384,'True_Odds_Calculator_3-way'!C384,'Log_working_3-way'!B$1,'Log_working_3-way'!B$2)</f>
        <v>1.0257453253793956</v>
      </c>
      <c r="F383" s="6" t="e">
        <f>IF('Log_working_3-way'!D383="","",1/'True_Odds_Calculator_3-way'!N384+1/'True_Odds_Calculator_3-way'!O384+1/'True_Odds_Calculator_3-way'!#REF!-1)</f>
        <v>#REF!</v>
      </c>
      <c r="H383" s="6">
        <f>IF('Log_working_3-way'!$D383="","",'True_Odds_Calculator_3-way'!N384/'True_Odds_Calculator_3-way'!A384-1)</f>
        <v>15.753773281542287</v>
      </c>
      <c r="I383" s="6">
        <f>IF('Log_working_3-way'!$D383="","",'True_Odds_Calculator_3-way'!O384/'True_Odds_Calculator_3-way'!B384-1)</f>
        <v>7.8281672409389778</v>
      </c>
      <c r="J383" s="6" t="e">
        <f>IF('Log_working_3-way'!$D383="","",'True_Odds_Calculator_3-way'!#REF!/'True_Odds_Calculator_3-way'!C384-1)</f>
        <v>#REF!</v>
      </c>
      <c r="K383" s="6">
        <f>IF('Log_working_3-way'!$D383="","",1/'True_Odds_Calculator_3-way'!A384+1/'True_Odds_Calculator_3-way'!B384+1/'True_Odds_Calculator_3-way'!C384-1)</f>
        <v>2.766905836398692E-2</v>
      </c>
    </row>
    <row r="384" spans="4:11" x14ac:dyDescent="0.25">
      <c r="D384">
        <f>solve_for_c('True_Odds_Calculator_3-way'!A385,'True_Odds_Calculator_3-way'!B385,'True_Odds_Calculator_3-way'!C385,'Log_working_3-way'!B$1,'Log_working_3-way'!B$2)</f>
        <v>1.0264497084296806</v>
      </c>
      <c r="F384" s="6" t="e">
        <f>IF('Log_working_3-way'!D384="","",1/'True_Odds_Calculator_3-way'!N385+1/'True_Odds_Calculator_3-way'!O385+1/'True_Odds_Calculator_3-way'!#REF!-1)</f>
        <v>#REF!</v>
      </c>
      <c r="H384" s="6">
        <f>IF('Log_working_3-way'!$D384="","",'True_Odds_Calculator_3-way'!N385/'True_Odds_Calculator_3-way'!A385-1)</f>
        <v>8.3787283799622987</v>
      </c>
      <c r="I384" s="6">
        <f>IF('Log_working_3-way'!$D384="","",'True_Odds_Calculator_3-way'!O385/'True_Odds_Calculator_3-way'!B385-1)</f>
        <v>7.5118174551662342</v>
      </c>
      <c r="J384" s="6" t="e">
        <f>IF('Log_working_3-way'!$D384="","",'True_Odds_Calculator_3-way'!#REF!/'True_Odds_Calculator_3-way'!C385-1)</f>
        <v>#REF!</v>
      </c>
      <c r="K384" s="6">
        <f>IF('Log_working_3-way'!$D384="","",1/'True_Odds_Calculator_3-way'!A385+1/'True_Odds_Calculator_3-way'!B385+1/'True_Odds_Calculator_3-way'!C385-1)</f>
        <v>2.8357922646902622E-2</v>
      </c>
    </row>
    <row r="385" spans="4:11" x14ac:dyDescent="0.25">
      <c r="D385">
        <f>solve_for_c('True_Odds_Calculator_3-way'!A386,'True_Odds_Calculator_3-way'!B386,'True_Odds_Calculator_3-way'!C386,'Log_working_3-way'!B$1,'Log_working_3-way'!B$2)</f>
        <v>1.027908357848498</v>
      </c>
      <c r="F385" s="6" t="e">
        <f>IF('Log_working_3-way'!D385="","",1/'True_Odds_Calculator_3-way'!N386+1/'True_Odds_Calculator_3-way'!O386+1/'True_Odds_Calculator_3-way'!#REF!-1)</f>
        <v>#REF!</v>
      </c>
      <c r="H385" s="6">
        <f>IF('Log_working_3-way'!$D385="","",'True_Odds_Calculator_3-way'!N386/'True_Odds_Calculator_3-way'!A386-1)</f>
        <v>22.818967605393489</v>
      </c>
      <c r="I385" s="6">
        <f>IF('Log_working_3-way'!$D385="","",'True_Odds_Calculator_3-way'!O386/'True_Odds_Calculator_3-way'!B386-1)</f>
        <v>6.9339522789426606</v>
      </c>
      <c r="J385" s="6" t="e">
        <f>IF('Log_working_3-way'!$D385="","",'True_Odds_Calculator_3-way'!#REF!/'True_Odds_Calculator_3-way'!C386-1)</f>
        <v>#REF!</v>
      </c>
      <c r="K385" s="6">
        <f>IF('Log_working_3-way'!$D385="","",1/'True_Odds_Calculator_3-way'!A386+1/'True_Odds_Calculator_3-way'!B386+1/'True_Odds_Calculator_3-way'!C386-1)</f>
        <v>2.8902748481157925E-2</v>
      </c>
    </row>
    <row r="386" spans="4:11" x14ac:dyDescent="0.25">
      <c r="D386">
        <f>solve_for_c('True_Odds_Calculator_3-way'!A387,'True_Odds_Calculator_3-way'!B387,'True_Odds_Calculator_3-way'!C387,'Log_working_3-way'!B$1,'Log_working_3-way'!B$2)</f>
        <v>1.0294103314881009</v>
      </c>
      <c r="F386" s="6" t="e">
        <f>IF('Log_working_3-way'!D386="","",1/'True_Odds_Calculator_3-way'!N387+1/'True_Odds_Calculator_3-way'!O387+1/'True_Odds_Calculator_3-way'!#REF!-1)</f>
        <v>#REF!</v>
      </c>
      <c r="H386" s="6">
        <f>IF('Log_working_3-way'!$D386="","",'True_Odds_Calculator_3-way'!N387/'True_Odds_Calculator_3-way'!A387-1)</f>
        <v>25.615240377675203</v>
      </c>
      <c r="I386" s="6">
        <f>IF('Log_working_3-way'!$D386="","",'True_Odds_Calculator_3-way'!O387/'True_Odds_Calculator_3-way'!B387-1)</f>
        <v>5.1295837492611858</v>
      </c>
      <c r="J386" s="6" t="e">
        <f>IF('Log_working_3-way'!$D386="","",'True_Odds_Calculator_3-way'!#REF!/'True_Odds_Calculator_3-way'!C387-1)</f>
        <v>#REF!</v>
      </c>
      <c r="K386" s="6">
        <f>IF('Log_working_3-way'!$D386="","",1/'True_Odds_Calculator_3-way'!A387+1/'True_Odds_Calculator_3-way'!B387+1/'True_Odds_Calculator_3-way'!C387-1)</f>
        <v>2.9918531647445512E-2</v>
      </c>
    </row>
    <row r="387" spans="4:11" x14ac:dyDescent="0.25">
      <c r="D387">
        <f>solve_for_c('True_Odds_Calculator_3-way'!A388,'True_Odds_Calculator_3-way'!B388,'True_Odds_Calculator_3-way'!C388,'Log_working_3-way'!B$1,'Log_working_3-way'!B$2)</f>
        <v>1.0274571889657684</v>
      </c>
      <c r="F387" s="6" t="e">
        <f>IF('Log_working_3-way'!D387="","",1/'True_Odds_Calculator_3-way'!N388+1/'True_Odds_Calculator_3-way'!O388+1/'True_Odds_Calculator_3-way'!#REF!-1)</f>
        <v>#REF!</v>
      </c>
      <c r="H387" s="6">
        <f>IF('Log_working_3-way'!$D387="","",'True_Odds_Calculator_3-way'!N388/'True_Odds_Calculator_3-way'!A388-1)</f>
        <v>23.5559466039659</v>
      </c>
      <c r="I387" s="6">
        <f>IF('Log_working_3-way'!$D387="","",'True_Odds_Calculator_3-way'!O388/'True_Odds_Calculator_3-way'!B388-1)</f>
        <v>5.9894848770828055</v>
      </c>
      <c r="J387" s="6" t="e">
        <f>IF('Log_working_3-way'!$D387="","",'True_Odds_Calculator_3-way'!#REF!/'True_Odds_Calculator_3-way'!C388-1)</f>
        <v>#REF!</v>
      </c>
      <c r="K387" s="6">
        <f>IF('Log_working_3-way'!$D387="","",1/'True_Odds_Calculator_3-way'!A388+1/'True_Odds_Calculator_3-way'!B388+1/'True_Odds_Calculator_3-way'!C388-1)</f>
        <v>2.8341036322265145E-2</v>
      </c>
    </row>
    <row r="388" spans="4:11" x14ac:dyDescent="0.25">
      <c r="D388">
        <f>solve_for_c('True_Odds_Calculator_3-way'!A389,'True_Odds_Calculator_3-way'!B389,'True_Odds_Calculator_3-way'!C389,'Log_working_3-way'!B$1,'Log_working_3-way'!B$2)</f>
        <v>1.0254989038250653</v>
      </c>
      <c r="F388" s="6" t="e">
        <f>IF('Log_working_3-way'!D388="","",1/'True_Odds_Calculator_3-way'!N389+1/'True_Odds_Calculator_3-way'!O389+1/'True_Odds_Calculator_3-way'!#REF!-1)</f>
        <v>#REF!</v>
      </c>
      <c r="H388" s="6">
        <f>IF('Log_working_3-way'!$D388="","",'True_Odds_Calculator_3-way'!N389/'True_Odds_Calculator_3-way'!A389-1)</f>
        <v>16.184481186655951</v>
      </c>
      <c r="I388" s="6">
        <f>IF('Log_working_3-way'!$D388="","",'True_Odds_Calculator_3-way'!O389/'True_Odds_Calculator_3-way'!B389-1)</f>
        <v>6.7675456632587974</v>
      </c>
      <c r="J388" s="6" t="e">
        <f>IF('Log_working_3-way'!$D388="","",'True_Odds_Calculator_3-way'!#REF!/'True_Odds_Calculator_3-way'!C389-1)</f>
        <v>#REF!</v>
      </c>
      <c r="K388" s="6">
        <f>IF('Log_working_3-way'!$D388="","",1/'True_Odds_Calculator_3-way'!A389+1/'True_Odds_Calculator_3-way'!B389+1/'True_Odds_Calculator_3-way'!C389-1)</f>
        <v>2.7329267608430019E-2</v>
      </c>
    </row>
    <row r="389" spans="4:11" x14ac:dyDescent="0.25">
      <c r="D389">
        <f>solve_for_c('True_Odds_Calculator_3-way'!A390,'True_Odds_Calculator_3-way'!B390,'True_Odds_Calculator_3-way'!C390,'Log_working_3-way'!B$1,'Log_working_3-way'!B$2)</f>
        <v>1.0287077771309838</v>
      </c>
      <c r="F389" s="6" t="e">
        <f>IF('Log_working_3-way'!D389="","",1/'True_Odds_Calculator_3-way'!N390+1/'True_Odds_Calculator_3-way'!O390+1/'True_Odds_Calculator_3-way'!#REF!-1)</f>
        <v>#REF!</v>
      </c>
      <c r="H389" s="6">
        <f>IF('Log_working_3-way'!$D389="","",'True_Odds_Calculator_3-way'!N390/'True_Odds_Calculator_3-way'!A390-1)</f>
        <v>5.4172825421091932</v>
      </c>
      <c r="I389" s="6">
        <f>IF('Log_working_3-way'!$D389="","",'True_Odds_Calculator_3-way'!O390/'True_Odds_Calculator_3-way'!B390-1)</f>
        <v>6.6192799594701048</v>
      </c>
      <c r="J389" s="6" t="e">
        <f>IF('Log_working_3-way'!$D389="","",'True_Odds_Calculator_3-way'!#REF!/'True_Odds_Calculator_3-way'!C390-1)</f>
        <v>#REF!</v>
      </c>
      <c r="K389" s="6">
        <f>IF('Log_working_3-way'!$D389="","",1/'True_Odds_Calculator_3-way'!A390+1/'True_Odds_Calculator_3-way'!B390+1/'True_Odds_Calculator_3-way'!C390-1)</f>
        <v>2.9792290996710769E-2</v>
      </c>
    </row>
    <row r="390" spans="4:11" x14ac:dyDescent="0.25">
      <c r="D390">
        <f>solve_for_c('True_Odds_Calculator_3-way'!A391,'True_Odds_Calculator_3-way'!B391,'True_Odds_Calculator_3-way'!C391,'Log_working_3-way'!B$1,'Log_working_3-way'!B$2)</f>
        <v>1.0251276250436308</v>
      </c>
      <c r="F390" s="6" t="e">
        <f>IF('Log_working_3-way'!D390="","",1/'True_Odds_Calculator_3-way'!N391+1/'True_Odds_Calculator_3-way'!O391+1/'True_Odds_Calculator_3-way'!#REF!-1)</f>
        <v>#REF!</v>
      </c>
      <c r="H390" s="6">
        <f>IF('Log_working_3-way'!$D390="","",'True_Odds_Calculator_3-way'!N391/'True_Odds_Calculator_3-way'!A391-1)</f>
        <v>10.340599370625476</v>
      </c>
      <c r="I390" s="6">
        <f>IF('Log_working_3-way'!$D390="","",'True_Odds_Calculator_3-way'!O391/'True_Odds_Calculator_3-way'!B391-1)</f>
        <v>7.5725780395074924</v>
      </c>
      <c r="J390" s="6" t="e">
        <f>IF('Log_working_3-way'!$D390="","",'True_Odds_Calculator_3-way'!#REF!/'True_Odds_Calculator_3-way'!C391-1)</f>
        <v>#REF!</v>
      </c>
      <c r="K390" s="6">
        <f>IF('Log_working_3-way'!$D390="","",1/'True_Odds_Calculator_3-way'!A391+1/'True_Odds_Calculator_3-way'!B391+1/'True_Odds_Calculator_3-way'!C391-1)</f>
        <v>2.7137891737914144E-2</v>
      </c>
    </row>
    <row r="391" spans="4:11" x14ac:dyDescent="0.25">
      <c r="D391">
        <f>solve_for_c('True_Odds_Calculator_3-way'!A392,'True_Odds_Calculator_3-way'!B392,'True_Odds_Calculator_3-way'!C392,'Log_working_3-way'!B$1,'Log_working_3-way'!B$2)</f>
        <v>1.0273760527452218</v>
      </c>
      <c r="F391" s="6" t="e">
        <f>IF('Log_working_3-way'!D391="","",1/'True_Odds_Calculator_3-way'!N392+1/'True_Odds_Calculator_3-way'!O392+1/'True_Odds_Calculator_3-way'!#REF!-1)</f>
        <v>#REF!</v>
      </c>
      <c r="H391" s="6">
        <f>IF('Log_working_3-way'!$D391="","",'True_Odds_Calculator_3-way'!N392/'True_Odds_Calculator_3-way'!A392-1)</f>
        <v>21.043238660449344</v>
      </c>
      <c r="I391" s="6">
        <f>IF('Log_working_3-way'!$D391="","",'True_Odds_Calculator_3-way'!O392/'True_Odds_Calculator_3-way'!B392-1)</f>
        <v>6.5008242664029012</v>
      </c>
      <c r="J391" s="6" t="e">
        <f>IF('Log_working_3-way'!$D391="","",'True_Odds_Calculator_3-way'!#REF!/'True_Odds_Calculator_3-way'!C392-1)</f>
        <v>#REF!</v>
      </c>
      <c r="K391" s="6">
        <f>IF('Log_working_3-way'!$D391="","",1/'True_Odds_Calculator_3-way'!A392+1/'True_Odds_Calculator_3-way'!B392+1/'True_Odds_Calculator_3-way'!C392-1)</f>
        <v>2.8693528693528592E-2</v>
      </c>
    </row>
    <row r="392" spans="4:11" x14ac:dyDescent="0.25">
      <c r="D392">
        <f>solve_for_c('True_Odds_Calculator_3-way'!A393,'True_Odds_Calculator_3-way'!B393,'True_Odds_Calculator_3-way'!C393,'Log_working_3-way'!B$1,'Log_working_3-way'!B$2)</f>
        <v>1.0274364540748544</v>
      </c>
      <c r="F392" s="6" t="e">
        <f>IF('Log_working_3-way'!D392="","",1/'True_Odds_Calculator_3-way'!N393+1/'True_Odds_Calculator_3-way'!O393+1/'True_Odds_Calculator_3-way'!#REF!-1)</f>
        <v>#REF!</v>
      </c>
      <c r="H392" s="6">
        <f>IF('Log_working_3-way'!$D392="","",'True_Odds_Calculator_3-way'!N393/'True_Odds_Calculator_3-way'!A393-1)</f>
        <v>18.539795894521728</v>
      </c>
      <c r="I392" s="6">
        <f>IF('Log_working_3-way'!$D392="","",'True_Odds_Calculator_3-way'!O393/'True_Odds_Calculator_3-way'!B393-1)</f>
        <v>7.4553259198812309</v>
      </c>
      <c r="J392" s="6" t="e">
        <f>IF('Log_working_3-way'!$D392="","",'True_Odds_Calculator_3-way'!#REF!/'True_Odds_Calculator_3-way'!C393-1)</f>
        <v>#REF!</v>
      </c>
      <c r="K392" s="6">
        <f>IF('Log_working_3-way'!$D392="","",1/'True_Odds_Calculator_3-way'!A393+1/'True_Odds_Calculator_3-way'!B393+1/'True_Odds_Calculator_3-way'!C393-1)</f>
        <v>2.913002972529144E-2</v>
      </c>
    </row>
    <row r="393" spans="4:11" x14ac:dyDescent="0.25">
      <c r="D393">
        <f>solve_for_c('True_Odds_Calculator_3-way'!A394,'True_Odds_Calculator_3-way'!B394,'True_Odds_Calculator_3-way'!C394,'Log_working_3-way'!B$1,'Log_working_3-way'!B$2)</f>
        <v>1.0277039612737542</v>
      </c>
      <c r="F393" s="6" t="e">
        <f>IF('Log_working_3-way'!D393="","",1/'True_Odds_Calculator_3-way'!N394+1/'True_Odds_Calculator_3-way'!O394+1/'True_Odds_Calculator_3-way'!#REF!-1)</f>
        <v>#REF!</v>
      </c>
      <c r="H393" s="6">
        <f>IF('Log_working_3-way'!$D393="","",'True_Odds_Calculator_3-way'!N394/'True_Odds_Calculator_3-way'!A394-1)</f>
        <v>21.463569094064049</v>
      </c>
      <c r="I393" s="6">
        <f>IF('Log_working_3-way'!$D393="","",'True_Odds_Calculator_3-way'!O394/'True_Odds_Calculator_3-way'!B394-1)</f>
        <v>6.9335824758007112</v>
      </c>
      <c r="J393" s="6" t="e">
        <f>IF('Log_working_3-way'!$D393="","",'True_Odds_Calculator_3-way'!#REF!/'True_Odds_Calculator_3-way'!C394-1)</f>
        <v>#REF!</v>
      </c>
      <c r="K393" s="6">
        <f>IF('Log_working_3-way'!$D393="","",1/'True_Odds_Calculator_3-way'!A394+1/'True_Odds_Calculator_3-way'!B394+1/'True_Odds_Calculator_3-way'!C394-1)</f>
        <v>2.8950708084566346E-2</v>
      </c>
    </row>
    <row r="394" spans="4:11" x14ac:dyDescent="0.25">
      <c r="D394">
        <f>solve_for_c('True_Odds_Calculator_3-way'!A395,'True_Odds_Calculator_3-way'!B395,'True_Odds_Calculator_3-way'!C395,'Log_working_3-way'!B$1,'Log_working_3-way'!B$2)</f>
        <v>1.0273896094115105</v>
      </c>
      <c r="F394" s="6" t="e">
        <f>IF('Log_working_3-way'!D394="","",1/'True_Odds_Calculator_3-way'!N395+1/'True_Odds_Calculator_3-way'!O395+1/'True_Odds_Calculator_3-way'!#REF!-1)</f>
        <v>#REF!</v>
      </c>
      <c r="H394" s="6">
        <f>IF('Log_working_3-way'!$D394="","",'True_Odds_Calculator_3-way'!N395/'True_Odds_Calculator_3-way'!A395-1)</f>
        <v>22.595896223496968</v>
      </c>
      <c r="I394" s="6">
        <f>IF('Log_working_3-way'!$D394="","",'True_Odds_Calculator_3-way'!O395/'True_Odds_Calculator_3-way'!B395-1)</f>
        <v>6.8033150693295559</v>
      </c>
      <c r="J394" s="6" t="e">
        <f>IF('Log_working_3-way'!$D394="","",'True_Odds_Calculator_3-way'!#REF!/'True_Odds_Calculator_3-way'!C395-1)</f>
        <v>#REF!</v>
      </c>
      <c r="K394" s="6">
        <f>IF('Log_working_3-way'!$D394="","",1/'True_Odds_Calculator_3-way'!A395+1/'True_Odds_Calculator_3-way'!B395+1/'True_Odds_Calculator_3-way'!C395-1)</f>
        <v>2.8422208943846172E-2</v>
      </c>
    </row>
    <row r="395" spans="4:11" x14ac:dyDescent="0.25">
      <c r="D395">
        <f>solve_for_c('True_Odds_Calculator_3-way'!A396,'True_Odds_Calculator_3-way'!B396,'True_Odds_Calculator_3-way'!C396,'Log_working_3-way'!B$1,'Log_working_3-way'!B$2)</f>
        <v>1.0246093812858323</v>
      </c>
      <c r="F395" s="6" t="e">
        <f>IF('Log_working_3-way'!D395="","",1/'True_Odds_Calculator_3-way'!N396+1/'True_Odds_Calculator_3-way'!O396+1/'True_Odds_Calculator_3-way'!#REF!-1)</f>
        <v>#REF!</v>
      </c>
      <c r="H395" s="6">
        <f>IF('Log_working_3-way'!$D395="","",'True_Odds_Calculator_3-way'!N396/'True_Odds_Calculator_3-way'!A396-1)</f>
        <v>15.774582228764622</v>
      </c>
      <c r="I395" s="6">
        <f>IF('Log_working_3-way'!$D395="","",'True_Odds_Calculator_3-way'!O396/'True_Odds_Calculator_3-way'!B396-1)</f>
        <v>6.476036175511835</v>
      </c>
      <c r="J395" s="6" t="e">
        <f>IF('Log_working_3-way'!$D395="","",'True_Odds_Calculator_3-way'!#REF!/'True_Odds_Calculator_3-way'!C396-1)</f>
        <v>#REF!</v>
      </c>
      <c r="K395" s="6">
        <f>IF('Log_working_3-way'!$D395="","",1/'True_Odds_Calculator_3-way'!A396+1/'True_Odds_Calculator_3-way'!B396+1/'True_Odds_Calculator_3-way'!C396-1)</f>
        <v>2.639423012052422E-2</v>
      </c>
    </row>
    <row r="396" spans="4:11" x14ac:dyDescent="0.25">
      <c r="D396">
        <f>solve_for_c('True_Odds_Calculator_3-way'!A397,'True_Odds_Calculator_3-way'!B397,'True_Odds_Calculator_3-way'!C397,'Log_working_3-way'!B$1,'Log_working_3-way'!B$2)</f>
        <v>1.0266410590791586</v>
      </c>
      <c r="F396" s="6" t="e">
        <f>IF('Log_working_3-way'!D396="","",1/'True_Odds_Calculator_3-way'!N397+1/'True_Odds_Calculator_3-way'!O397+1/'True_Odds_Calculator_3-way'!#REF!-1)</f>
        <v>#REF!</v>
      </c>
      <c r="H396" s="6">
        <f>IF('Log_working_3-way'!$D396="","",'True_Odds_Calculator_3-way'!N397/'True_Odds_Calculator_3-way'!A397-1)</f>
        <v>16.309091695867803</v>
      </c>
      <c r="I396" s="6">
        <f>IF('Log_working_3-way'!$D396="","",'True_Odds_Calculator_3-way'!O397/'True_Odds_Calculator_3-way'!B397-1)</f>
        <v>7.4103319330899549</v>
      </c>
      <c r="J396" s="6" t="e">
        <f>IF('Log_working_3-way'!$D396="","",'True_Odds_Calculator_3-way'!#REF!/'True_Odds_Calculator_3-way'!C397-1)</f>
        <v>#REF!</v>
      </c>
      <c r="K396" s="6">
        <f>IF('Log_working_3-way'!$D396="","",1/'True_Odds_Calculator_3-way'!A397+1/'True_Odds_Calculator_3-way'!B397+1/'True_Odds_Calculator_3-way'!C397-1)</f>
        <v>2.8558575328865743E-2</v>
      </c>
    </row>
    <row r="397" spans="4:11" x14ac:dyDescent="0.25">
      <c r="D397">
        <f>solve_for_c('True_Odds_Calculator_3-way'!A398,'True_Odds_Calculator_3-way'!B398,'True_Odds_Calculator_3-way'!C398,'Log_working_3-way'!B$1,'Log_working_3-way'!B$2)</f>
        <v>1.0290691691968044</v>
      </c>
      <c r="F397" s="6" t="e">
        <f>IF('Log_working_3-way'!D397="","",1/'True_Odds_Calculator_3-way'!N398+1/'True_Odds_Calculator_3-way'!O398+1/'True_Odds_Calculator_3-way'!#REF!-1)</f>
        <v>#REF!</v>
      </c>
      <c r="H397" s="6">
        <f>IF('Log_working_3-way'!$D397="","",'True_Odds_Calculator_3-way'!N398/'True_Odds_Calculator_3-way'!A398-1)</f>
        <v>29.001587368004376</v>
      </c>
      <c r="I397" s="6">
        <f>IF('Log_working_3-way'!$D397="","",'True_Odds_Calculator_3-way'!O398/'True_Odds_Calculator_3-way'!B398-1)</f>
        <v>5.6613540659750416</v>
      </c>
      <c r="J397" s="6" t="e">
        <f>IF('Log_working_3-way'!$D397="","",'True_Odds_Calculator_3-way'!#REF!/'True_Odds_Calculator_3-way'!C398-1)</f>
        <v>#REF!</v>
      </c>
      <c r="K397" s="6">
        <f>IF('Log_working_3-way'!$D397="","",1/'True_Odds_Calculator_3-way'!A398+1/'True_Odds_Calculator_3-way'!B398+1/'True_Odds_Calculator_3-way'!C398-1)</f>
        <v>2.8752150753855288E-2</v>
      </c>
    </row>
    <row r="398" spans="4:11" x14ac:dyDescent="0.25">
      <c r="D398">
        <f>solve_for_c('True_Odds_Calculator_3-way'!A399,'True_Odds_Calculator_3-way'!B399,'True_Odds_Calculator_3-way'!C399,'Log_working_3-way'!B$1,'Log_working_3-way'!B$2)</f>
        <v>1.0301532342278936</v>
      </c>
      <c r="F398" s="6" t="e">
        <f>IF('Log_working_3-way'!D398="","",1/'True_Odds_Calculator_3-way'!N399+1/'True_Odds_Calculator_3-way'!O399+1/'True_Odds_Calculator_3-way'!#REF!-1)</f>
        <v>#REF!</v>
      </c>
      <c r="H398" s="6">
        <f>IF('Log_working_3-way'!$D398="","",'True_Odds_Calculator_3-way'!N399/'True_Odds_Calculator_3-way'!A399-1)</f>
        <v>28.310750698477936</v>
      </c>
      <c r="I398" s="6">
        <f>IF('Log_working_3-way'!$D398="","",'True_Odds_Calculator_3-way'!O399/'True_Odds_Calculator_3-way'!B399-1)</f>
        <v>5.7949476927884387</v>
      </c>
      <c r="J398" s="6" t="e">
        <f>IF('Log_working_3-way'!$D398="","",'True_Odds_Calculator_3-way'!#REF!/'True_Odds_Calculator_3-way'!C399-1)</f>
        <v>#REF!</v>
      </c>
      <c r="K398" s="6">
        <f>IF('Log_working_3-way'!$D398="","",1/'True_Odds_Calculator_3-way'!A399+1/'True_Odds_Calculator_3-way'!B399+1/'True_Odds_Calculator_3-way'!C399-1)</f>
        <v>2.9983535383103277E-2</v>
      </c>
    </row>
    <row r="399" spans="4:11" x14ac:dyDescent="0.25">
      <c r="D399">
        <f>solve_for_c('True_Odds_Calculator_3-way'!A400,'True_Odds_Calculator_3-way'!B400,'True_Odds_Calculator_3-way'!C400,'Log_working_3-way'!B$1,'Log_working_3-way'!B$2)</f>
        <v>1.0256141592356809</v>
      </c>
      <c r="F399" s="6" t="e">
        <f>IF('Log_working_3-way'!D399="","",1/'True_Odds_Calculator_3-way'!N400+1/'True_Odds_Calculator_3-way'!O400+1/'True_Odds_Calculator_3-way'!#REF!-1)</f>
        <v>#REF!</v>
      </c>
      <c r="H399" s="6">
        <f>IF('Log_working_3-way'!$D399="","",'True_Odds_Calculator_3-way'!N400/'True_Odds_Calculator_3-way'!A400-1)</f>
        <v>8.2707528460716659</v>
      </c>
      <c r="I399" s="6">
        <f>IF('Log_working_3-way'!$D399="","",'True_Odds_Calculator_3-way'!O400/'True_Odds_Calculator_3-way'!B400-1)</f>
        <v>7.9911082747685196</v>
      </c>
      <c r="J399" s="6" t="e">
        <f>IF('Log_working_3-way'!$D399="","",'True_Odds_Calculator_3-way'!#REF!/'True_Odds_Calculator_3-way'!C400-1)</f>
        <v>#REF!</v>
      </c>
      <c r="K399" s="6">
        <f>IF('Log_working_3-way'!$D399="","",1/'True_Odds_Calculator_3-way'!A400+1/'True_Odds_Calculator_3-way'!B400+1/'True_Odds_Calculator_3-way'!C400-1)</f>
        <v>2.7531102425896403E-2</v>
      </c>
    </row>
    <row r="400" spans="4:11" x14ac:dyDescent="0.25">
      <c r="D400">
        <f>solve_for_c('True_Odds_Calculator_3-way'!A401,'True_Odds_Calculator_3-way'!B401,'True_Odds_Calculator_3-way'!C401,'Log_working_3-way'!B$1,'Log_working_3-way'!B$2)</f>
        <v>1.0377077810517701</v>
      </c>
      <c r="F400" s="6" t="e">
        <f>IF('Log_working_3-way'!D400="","",1/'True_Odds_Calculator_3-way'!N401+1/'True_Odds_Calculator_3-way'!O401+1/'True_Odds_Calculator_3-way'!#REF!-1)</f>
        <v>#REF!</v>
      </c>
      <c r="H400" s="6">
        <f>IF('Log_working_3-way'!$D400="","",'True_Odds_Calculator_3-way'!N401/'True_Odds_Calculator_3-way'!A401-1)</f>
        <v>0.59703519554924367</v>
      </c>
      <c r="I400" s="6">
        <f>IF('Log_working_3-way'!$D400="","",'True_Odds_Calculator_3-way'!O401/'True_Odds_Calculator_3-way'!B401-1)</f>
        <v>4.0287536651548033</v>
      </c>
      <c r="J400" s="6" t="e">
        <f>IF('Log_working_3-way'!$D400="","",'True_Odds_Calculator_3-way'!#REF!/'True_Odds_Calculator_3-way'!C401-1)</f>
        <v>#REF!</v>
      </c>
      <c r="K400" s="6">
        <f>IF('Log_working_3-way'!$D400="","",1/'True_Odds_Calculator_3-way'!A401+1/'True_Odds_Calculator_3-way'!B401+1/'True_Odds_Calculator_3-way'!C401-1)</f>
        <v>3.1835813227177212E-2</v>
      </c>
    </row>
    <row r="401" spans="4:11" x14ac:dyDescent="0.25">
      <c r="D401">
        <f>solve_for_c('True_Odds_Calculator_3-way'!A402,'True_Odds_Calculator_3-way'!B402,'True_Odds_Calculator_3-way'!C402,'Log_working_3-way'!B$1,'Log_working_3-way'!B$2)</f>
        <v>1.0268705746499815</v>
      </c>
      <c r="F401" s="6" t="e">
        <f>IF('Log_working_3-way'!D401="","",1/'True_Odds_Calculator_3-way'!N402+1/'True_Odds_Calculator_3-way'!O402+1/'True_Odds_Calculator_3-way'!#REF!-1)</f>
        <v>#REF!</v>
      </c>
      <c r="H401" s="6">
        <f>IF('Log_working_3-way'!$D401="","",'True_Odds_Calculator_3-way'!N402/'True_Odds_Calculator_3-way'!A402-1)</f>
        <v>6.8013098411887825</v>
      </c>
      <c r="I401" s="6">
        <f>IF('Log_working_3-way'!$D401="","",'True_Odds_Calculator_3-way'!O402/'True_Odds_Calculator_3-way'!B402-1)</f>
        <v>8.4932950976630135</v>
      </c>
      <c r="J401" s="6" t="e">
        <f>IF('Log_working_3-way'!$D401="","",'True_Odds_Calculator_3-way'!#REF!/'True_Odds_Calculator_3-way'!C402-1)</f>
        <v>#REF!</v>
      </c>
      <c r="K401" s="6">
        <f>IF('Log_working_3-way'!$D401="","",1/'True_Odds_Calculator_3-way'!A402+1/'True_Odds_Calculator_3-way'!B402+1/'True_Odds_Calculator_3-way'!C402-1)</f>
        <v>2.8686551880602984E-2</v>
      </c>
    </row>
    <row r="402" spans="4:11" x14ac:dyDescent="0.25">
      <c r="D402">
        <f>solve_for_c('True_Odds_Calculator_3-way'!A403,'True_Odds_Calculator_3-way'!B403,'True_Odds_Calculator_3-way'!C403,'Log_working_3-way'!B$1,'Log_working_3-way'!B$2)</f>
        <v>1.0255966149028415</v>
      </c>
      <c r="F402" s="6" t="e">
        <f>IF('Log_working_3-way'!D402="","",1/'True_Odds_Calculator_3-way'!N403+1/'True_Odds_Calculator_3-way'!O403+1/'True_Odds_Calculator_3-way'!#REF!-1)</f>
        <v>#REF!</v>
      </c>
      <c r="H402" s="6">
        <f>IF('Log_working_3-way'!$D402="","",'True_Odds_Calculator_3-way'!N403/'True_Odds_Calculator_3-way'!A403-1)</f>
        <v>8.9332262118379671</v>
      </c>
      <c r="I402" s="6">
        <f>IF('Log_working_3-way'!$D402="","",'True_Odds_Calculator_3-way'!O403/'True_Odds_Calculator_3-way'!B403-1)</f>
        <v>8.0454736647415412</v>
      </c>
      <c r="J402" s="6" t="e">
        <f>IF('Log_working_3-way'!$D402="","",'True_Odds_Calculator_3-way'!#REF!/'True_Odds_Calculator_3-way'!C403-1)</f>
        <v>#REF!</v>
      </c>
      <c r="K402" s="6">
        <f>IF('Log_working_3-way'!$D402="","",1/'True_Odds_Calculator_3-way'!A403+1/'True_Odds_Calculator_3-way'!B403+1/'True_Odds_Calculator_3-way'!C403-1)</f>
        <v>2.7592673123474576E-2</v>
      </c>
    </row>
    <row r="403" spans="4:11" x14ac:dyDescent="0.25">
      <c r="D403">
        <f>solve_for_c('True_Odds_Calculator_3-way'!A404,'True_Odds_Calculator_3-way'!B404,'True_Odds_Calculator_3-way'!C404,'Log_working_3-way'!B$1,'Log_working_3-way'!B$2)</f>
        <v>1.0309964376826886</v>
      </c>
      <c r="F403" s="6" t="e">
        <f>IF('Log_working_3-way'!D403="","",1/'True_Odds_Calculator_3-way'!N404+1/'True_Odds_Calculator_3-way'!O404+1/'True_Odds_Calculator_3-way'!#REF!-1)</f>
        <v>#REF!</v>
      </c>
      <c r="H403" s="6">
        <f>IF('Log_working_3-way'!$D403="","",'True_Odds_Calculator_3-way'!N404/'True_Odds_Calculator_3-way'!A404-1)</f>
        <v>8.5132481779166813</v>
      </c>
      <c r="I403" s="6">
        <f>IF('Log_working_3-way'!$D403="","",'True_Odds_Calculator_3-way'!O404/'True_Odds_Calculator_3-way'!B404-1)</f>
        <v>6.6385371783311706</v>
      </c>
      <c r="J403" s="6" t="e">
        <f>IF('Log_working_3-way'!$D403="","",'True_Odds_Calculator_3-way'!#REF!/'True_Odds_Calculator_3-way'!C404-1)</f>
        <v>#REF!</v>
      </c>
      <c r="K403" s="6">
        <f>IF('Log_working_3-way'!$D403="","",1/'True_Odds_Calculator_3-way'!A404+1/'True_Odds_Calculator_3-way'!B404+1/'True_Odds_Calculator_3-way'!C404-1)</f>
        <v>3.2974991457016101E-2</v>
      </c>
    </row>
    <row r="404" spans="4:11" x14ac:dyDescent="0.25">
      <c r="D404">
        <f>solve_for_c('True_Odds_Calculator_3-way'!A405,'True_Odds_Calculator_3-way'!B405,'True_Odds_Calculator_3-way'!C405,'Log_working_3-way'!B$1,'Log_working_3-way'!B$2)</f>
        <v>1.0342893840057372</v>
      </c>
      <c r="F404" s="6" t="e">
        <f>IF('Log_working_3-way'!D404="","",1/'True_Odds_Calculator_3-way'!N405+1/'True_Odds_Calculator_3-way'!O405+1/'True_Odds_Calculator_3-way'!#REF!-1)</f>
        <v>#REF!</v>
      </c>
      <c r="H404" s="6">
        <f>IF('Log_working_3-way'!$D404="","",'True_Odds_Calculator_3-way'!N405/'True_Odds_Calculator_3-way'!A405-1)</f>
        <v>5.7608966639200521</v>
      </c>
      <c r="I404" s="6">
        <f>IF('Log_working_3-way'!$D404="","",'True_Odds_Calculator_3-way'!O405/'True_Odds_Calculator_3-way'!B405-1)</f>
        <v>5.5512692527096394</v>
      </c>
      <c r="J404" s="6" t="e">
        <f>IF('Log_working_3-way'!$D404="","",'True_Odds_Calculator_3-way'!#REF!/'True_Odds_Calculator_3-way'!C405-1)</f>
        <v>#REF!</v>
      </c>
      <c r="K404" s="6">
        <f>IF('Log_working_3-way'!$D404="","",1/'True_Odds_Calculator_3-way'!A405+1/'True_Odds_Calculator_3-way'!B405+1/'True_Odds_Calculator_3-way'!C405-1)</f>
        <v>3.5171012849584349E-2</v>
      </c>
    </row>
    <row r="405" spans="4:11" x14ac:dyDescent="0.25">
      <c r="D405">
        <f>solve_for_c('True_Odds_Calculator_3-way'!A406,'True_Odds_Calculator_3-way'!B406,'True_Odds_Calculator_3-way'!C406,'Log_working_3-way'!B$1,'Log_working_3-way'!B$2)</f>
        <v>1.0311008078702582</v>
      </c>
      <c r="F405" s="6" t="e">
        <f>IF('Log_working_3-way'!D405="","",1/'True_Odds_Calculator_3-way'!N406+1/'True_Odds_Calculator_3-way'!O406+1/'True_Odds_Calculator_3-way'!#REF!-1)</f>
        <v>#REF!</v>
      </c>
      <c r="H405" s="6">
        <f>IF('Log_working_3-way'!$D405="","",'True_Odds_Calculator_3-way'!N406/'True_Odds_Calculator_3-way'!A406-1)</f>
        <v>10.995922848009808</v>
      </c>
      <c r="I405" s="6">
        <f>IF('Log_working_3-way'!$D405="","",'True_Odds_Calculator_3-way'!O406/'True_Odds_Calculator_3-way'!B406-1)</f>
        <v>7.7779717051556734</v>
      </c>
      <c r="J405" s="6" t="e">
        <f>IF('Log_working_3-way'!$D405="","",'True_Odds_Calculator_3-way'!#REF!/'True_Odds_Calculator_3-way'!C406-1)</f>
        <v>#REF!</v>
      </c>
      <c r="K405" s="6">
        <f>IF('Log_working_3-way'!$D405="","",1/'True_Odds_Calculator_3-way'!A406+1/'True_Odds_Calculator_3-way'!B406+1/'True_Odds_Calculator_3-way'!C406-1)</f>
        <v>3.3545632215575827E-2</v>
      </c>
    </row>
    <row r="406" spans="4:11" x14ac:dyDescent="0.25">
      <c r="D406">
        <f>solve_for_c('True_Odds_Calculator_3-way'!A407,'True_Odds_Calculator_3-way'!B407,'True_Odds_Calculator_3-way'!C407,'Log_working_3-way'!B$1,'Log_working_3-way'!B$2)</f>
        <v>1.0342162237870651</v>
      </c>
      <c r="F406" s="6" t="e">
        <f>IF('Log_working_3-way'!D406="","",1/'True_Odds_Calculator_3-way'!N407+1/'True_Odds_Calculator_3-way'!O407+1/'True_Odds_Calculator_3-way'!#REF!-1)</f>
        <v>#REF!</v>
      </c>
      <c r="H406" s="6">
        <f>IF('Log_working_3-way'!$D406="","",'True_Odds_Calculator_3-way'!N407/'True_Odds_Calculator_3-way'!A407-1)</f>
        <v>21.982458401340928</v>
      </c>
      <c r="I406" s="6">
        <f>IF('Log_working_3-way'!$D406="","",'True_Odds_Calculator_3-way'!O407/'True_Odds_Calculator_3-way'!B407-1)</f>
        <v>8.5510246263631995</v>
      </c>
      <c r="J406" s="6" t="e">
        <f>IF('Log_working_3-way'!$D406="","",'True_Odds_Calculator_3-way'!#REF!/'True_Odds_Calculator_3-way'!C407-1)</f>
        <v>#REF!</v>
      </c>
      <c r="K406" s="6">
        <f>IF('Log_working_3-way'!$D406="","",1/'True_Odds_Calculator_3-way'!A407+1/'True_Odds_Calculator_3-way'!B407+1/'True_Odds_Calculator_3-way'!C407-1)</f>
        <v>3.5370519954045054E-2</v>
      </c>
    </row>
    <row r="407" spans="4:11" x14ac:dyDescent="0.25">
      <c r="D407">
        <f>solve_for_c('True_Odds_Calculator_3-way'!A408,'True_Odds_Calculator_3-way'!B408,'True_Odds_Calculator_3-way'!C408,'Log_working_3-way'!B$1,'Log_working_3-way'!B$2)</f>
        <v>1.027183962518007</v>
      </c>
      <c r="F407" s="6" t="e">
        <f>IF('Log_working_3-way'!D407="","",1/'True_Odds_Calculator_3-way'!N408+1/'True_Odds_Calculator_3-way'!O408+1/'True_Odds_Calculator_3-way'!#REF!-1)</f>
        <v>#REF!</v>
      </c>
      <c r="H407" s="6">
        <f>IF('Log_working_3-way'!$D407="","",'True_Odds_Calculator_3-way'!N408/'True_Odds_Calculator_3-way'!A408-1)</f>
        <v>17.211462491041949</v>
      </c>
      <c r="I407" s="6">
        <f>IF('Log_working_3-way'!$D407="","",'True_Odds_Calculator_3-way'!O408/'True_Odds_Calculator_3-way'!B408-1)</f>
        <v>7.7111571765255977</v>
      </c>
      <c r="J407" s="6" t="e">
        <f>IF('Log_working_3-way'!$D407="","",'True_Odds_Calculator_3-way'!#REF!/'True_Odds_Calculator_3-way'!C408-1)</f>
        <v>#REF!</v>
      </c>
      <c r="K407" s="6">
        <f>IF('Log_working_3-way'!$D407="","",1/'True_Odds_Calculator_3-way'!A408+1/'True_Odds_Calculator_3-way'!B408+1/'True_Odds_Calculator_3-way'!C408-1)</f>
        <v>2.9037535549733651E-2</v>
      </c>
    </row>
    <row r="408" spans="4:11" x14ac:dyDescent="0.25">
      <c r="D408">
        <f>solve_for_c('True_Odds_Calculator_3-way'!A409,'True_Odds_Calculator_3-way'!B409,'True_Odds_Calculator_3-way'!C409,'Log_working_3-way'!B$1,'Log_working_3-way'!B$2)</f>
        <v>1.0731777023242683</v>
      </c>
      <c r="F408" s="6" t="e">
        <f>IF('Log_working_3-way'!D408="","",1/'True_Odds_Calculator_3-way'!N409+1/'True_Odds_Calculator_3-way'!O409+1/'True_Odds_Calculator_3-way'!#REF!-1)</f>
        <v>#REF!</v>
      </c>
      <c r="H408" s="6">
        <f>IF('Log_working_3-way'!$D408="","",'True_Odds_Calculator_3-way'!N409/'True_Odds_Calculator_3-way'!A409-1)</f>
        <v>69.376957840509462</v>
      </c>
      <c r="I408" s="6">
        <f>IF('Log_working_3-way'!$D408="","",'True_Odds_Calculator_3-way'!O409/'True_Odds_Calculator_3-way'!B409-1)</f>
        <v>0.66353866614875612</v>
      </c>
      <c r="J408" s="6" t="e">
        <f>IF('Log_working_3-way'!$D408="","",'True_Odds_Calculator_3-way'!#REF!/'True_Odds_Calculator_3-way'!C409-1)</f>
        <v>#REF!</v>
      </c>
      <c r="K408" s="6">
        <f>IF('Log_working_3-way'!$D408="","",1/'True_Odds_Calculator_3-way'!A409+1/'True_Odds_Calculator_3-way'!B409+1/'True_Odds_Calculator_3-way'!C409-1)</f>
        <v>3.8001035341546086E-2</v>
      </c>
    </row>
    <row r="409" spans="4:11" x14ac:dyDescent="0.25">
      <c r="D409">
        <f>solve_for_c('True_Odds_Calculator_3-way'!A410,'True_Odds_Calculator_3-way'!B410,'True_Odds_Calculator_3-way'!C410,'Log_working_3-way'!B$1,'Log_working_3-way'!B$2)</f>
        <v>1.0614087109573995</v>
      </c>
      <c r="F409" s="6" t="e">
        <f>IF('Log_working_3-way'!D409="","",1/'True_Odds_Calculator_3-way'!N410+1/'True_Odds_Calculator_3-way'!O410+1/'True_Odds_Calculator_3-way'!#REF!-1)</f>
        <v>#REF!</v>
      </c>
      <c r="H409" s="6">
        <f>IF('Log_working_3-way'!$D409="","",'True_Odds_Calculator_3-way'!N410/'True_Odds_Calculator_3-way'!A410-1)</f>
        <v>0.89861866305398364</v>
      </c>
      <c r="I409" s="6">
        <f>IF('Log_working_3-way'!$D409="","",'True_Odds_Calculator_3-way'!O410/'True_Odds_Calculator_3-way'!B410-1)</f>
        <v>3.4014761730470191</v>
      </c>
      <c r="J409" s="6" t="e">
        <f>IF('Log_working_3-way'!$D409="","",'True_Odds_Calculator_3-way'!#REF!/'True_Odds_Calculator_3-way'!C410-1)</f>
        <v>#REF!</v>
      </c>
      <c r="K409" s="6">
        <f>IF('Log_working_3-way'!$D409="","",1/'True_Odds_Calculator_3-way'!A410+1/'True_Odds_Calculator_3-way'!B410+1/'True_Odds_Calculator_3-way'!C410-1)</f>
        <v>5.074114573841193E-2</v>
      </c>
    </row>
    <row r="410" spans="4:11" x14ac:dyDescent="0.25">
      <c r="D410">
        <f>solve_for_c('True_Odds_Calculator_3-way'!A411,'True_Odds_Calculator_3-way'!B411,'True_Odds_Calculator_3-way'!C411,'Log_working_3-way'!B$1,'Log_working_3-way'!B$2)</f>
        <v>1.0260145356987891</v>
      </c>
      <c r="F410" s="6" t="e">
        <f>IF('Log_working_3-way'!D410="","",1/'True_Odds_Calculator_3-way'!N411+1/'True_Odds_Calculator_3-way'!O411+1/'True_Odds_Calculator_3-way'!#REF!-1)</f>
        <v>#REF!</v>
      </c>
      <c r="H410" s="6">
        <f>IF('Log_working_3-way'!$D410="","",'True_Odds_Calculator_3-way'!N411/'True_Odds_Calculator_3-way'!A411-1)</f>
        <v>14.319013203730288</v>
      </c>
      <c r="I410" s="6">
        <f>IF('Log_working_3-way'!$D410="","",'True_Odds_Calculator_3-way'!O411/'True_Odds_Calculator_3-way'!B411-1)</f>
        <v>11.408400695021534</v>
      </c>
      <c r="J410" s="6" t="e">
        <f>IF('Log_working_3-way'!$D410="","",'True_Odds_Calculator_3-way'!#REF!/'True_Odds_Calculator_3-way'!C411-1)</f>
        <v>#REF!</v>
      </c>
      <c r="K410" s="6">
        <f>IF('Log_working_3-way'!$D410="","",1/'True_Odds_Calculator_3-way'!A411+1/'True_Odds_Calculator_3-way'!B411+1/'True_Odds_Calculator_3-way'!C411-1)</f>
        <v>2.7940856707979966E-2</v>
      </c>
    </row>
    <row r="411" spans="4:11" x14ac:dyDescent="0.25">
      <c r="D411">
        <f>solve_for_c('True_Odds_Calculator_3-way'!A412,'True_Odds_Calculator_3-way'!B412,'True_Odds_Calculator_3-way'!C412,'Log_working_3-way'!B$1,'Log_working_3-way'!B$2)</f>
        <v>1.0279128595701004</v>
      </c>
      <c r="F411" s="6" t="e">
        <f>IF('Log_working_3-way'!D411="","",1/'True_Odds_Calculator_3-way'!N412+1/'True_Odds_Calculator_3-way'!O412+1/'True_Odds_Calculator_3-way'!#REF!-1)</f>
        <v>#REF!</v>
      </c>
      <c r="H411" s="6">
        <f>IF('Log_working_3-way'!$D411="","",'True_Odds_Calculator_3-way'!N412/'True_Odds_Calculator_3-way'!A412-1)</f>
        <v>20.827408885860184</v>
      </c>
      <c r="I411" s="6">
        <f>IF('Log_working_3-way'!$D411="","",'True_Odds_Calculator_3-way'!O412/'True_Odds_Calculator_3-way'!B412-1)</f>
        <v>9.3782527127107205</v>
      </c>
      <c r="J411" s="6" t="e">
        <f>IF('Log_working_3-way'!$D411="","",'True_Odds_Calculator_3-way'!#REF!/'True_Odds_Calculator_3-way'!C412-1)</f>
        <v>#REF!</v>
      </c>
      <c r="K411" s="6">
        <f>IF('Log_working_3-way'!$D411="","",1/'True_Odds_Calculator_3-way'!A412+1/'True_Odds_Calculator_3-way'!B412+1/'True_Odds_Calculator_3-way'!C412-1)</f>
        <v>2.9041537193119638E-2</v>
      </c>
    </row>
    <row r="412" spans="4:11" x14ac:dyDescent="0.25">
      <c r="D412">
        <f>solve_for_c('True_Odds_Calculator_3-way'!A413,'True_Odds_Calculator_3-way'!B413,'True_Odds_Calculator_3-way'!C413,'Log_working_3-way'!B$1,'Log_working_3-way'!B$2)</f>
        <v>1.0258012036511868</v>
      </c>
      <c r="F412" s="6" t="e">
        <f>IF('Log_working_3-way'!D412="","",1/'True_Odds_Calculator_3-way'!N413+1/'True_Odds_Calculator_3-way'!O413+1/'True_Odds_Calculator_3-way'!#REF!-1)</f>
        <v>#REF!</v>
      </c>
      <c r="H412" s="6">
        <f>IF('Log_working_3-way'!$D412="","",'True_Odds_Calculator_3-way'!N413/'True_Odds_Calculator_3-way'!A413-1)</f>
        <v>7.6173190105774395</v>
      </c>
      <c r="I412" s="6">
        <f>IF('Log_working_3-way'!$D412="","",'True_Odds_Calculator_3-way'!O413/'True_Odds_Calculator_3-way'!B413-1)</f>
        <v>11.408939375231514</v>
      </c>
      <c r="J412" s="6" t="e">
        <f>IF('Log_working_3-way'!$D412="","",'True_Odds_Calculator_3-way'!#REF!/'True_Odds_Calculator_3-way'!C413-1)</f>
        <v>#REF!</v>
      </c>
      <c r="K412" s="6">
        <f>IF('Log_working_3-way'!$D412="","",1/'True_Odds_Calculator_3-way'!A413+1/'True_Odds_Calculator_3-way'!B413+1/'True_Odds_Calculator_3-way'!C413-1)</f>
        <v>2.7896233120113578E-2</v>
      </c>
    </row>
    <row r="413" spans="4:11" x14ac:dyDescent="0.25">
      <c r="D413">
        <f>solve_for_c('True_Odds_Calculator_3-way'!A414,'True_Odds_Calculator_3-way'!B414,'True_Odds_Calculator_3-way'!C414,'Log_working_3-way'!B$1,'Log_working_3-way'!B$2)</f>
        <v>1.0308236561096662</v>
      </c>
      <c r="F413" s="6" t="e">
        <f>IF('Log_working_3-way'!D413="","",1/'True_Odds_Calculator_3-way'!N414+1/'True_Odds_Calculator_3-way'!O414+1/'True_Odds_Calculator_3-way'!#REF!-1)</f>
        <v>#REF!</v>
      </c>
      <c r="H413" s="6">
        <f>IF('Log_working_3-way'!$D413="","",'True_Odds_Calculator_3-way'!N414/'True_Odds_Calculator_3-way'!A414-1)</f>
        <v>31.825421214099549</v>
      </c>
      <c r="I413" s="6">
        <f>IF('Log_working_3-way'!$D413="","",'True_Odds_Calculator_3-way'!O414/'True_Odds_Calculator_3-way'!B414-1)</f>
        <v>5.0091783693344292</v>
      </c>
      <c r="J413" s="6" t="e">
        <f>IF('Log_working_3-way'!$D413="","",'True_Odds_Calculator_3-way'!#REF!/'True_Odds_Calculator_3-way'!C414-1)</f>
        <v>#REF!</v>
      </c>
      <c r="K413" s="6">
        <f>IF('Log_working_3-way'!$D413="","",1/'True_Odds_Calculator_3-way'!A414+1/'True_Odds_Calculator_3-way'!B414+1/'True_Odds_Calculator_3-way'!C414-1)</f>
        <v>2.9752366145875619E-2</v>
      </c>
    </row>
    <row r="414" spans="4:11" x14ac:dyDescent="0.25">
      <c r="D414">
        <f>solve_for_c('True_Odds_Calculator_3-way'!A415,'True_Odds_Calculator_3-way'!B415,'True_Odds_Calculator_3-way'!C415,'Log_working_3-way'!B$1,'Log_working_3-way'!B$2)</f>
        <v>1.0286688127335475</v>
      </c>
      <c r="F414" s="6" t="e">
        <f>IF('Log_working_3-way'!D414="","",1/'True_Odds_Calculator_3-way'!N415+1/'True_Odds_Calculator_3-way'!O415+1/'True_Odds_Calculator_3-way'!#REF!-1)</f>
        <v>#REF!</v>
      </c>
      <c r="H414" s="6">
        <f>IF('Log_working_3-way'!$D414="","",'True_Odds_Calculator_3-way'!N415/'True_Odds_Calculator_3-way'!A415-1)</f>
        <v>24.291336586417575</v>
      </c>
      <c r="I414" s="6">
        <f>IF('Log_working_3-way'!$D414="","",'True_Odds_Calculator_3-way'!O415/'True_Odds_Calculator_3-way'!B415-1)</f>
        <v>7.8680459862890757</v>
      </c>
      <c r="J414" s="6" t="e">
        <f>IF('Log_working_3-way'!$D414="","",'True_Odds_Calculator_3-way'!#REF!/'True_Odds_Calculator_3-way'!C415-1)</f>
        <v>#REF!</v>
      </c>
      <c r="K414" s="6">
        <f>IF('Log_working_3-way'!$D414="","",1/'True_Odds_Calculator_3-way'!A415+1/'True_Odds_Calculator_3-way'!B415+1/'True_Odds_Calculator_3-way'!C415-1)</f>
        <v>2.923862495434304E-2</v>
      </c>
    </row>
    <row r="415" spans="4:11" x14ac:dyDescent="0.25">
      <c r="D415">
        <f>solve_for_c('True_Odds_Calculator_3-way'!A416,'True_Odds_Calculator_3-way'!B416,'True_Odds_Calculator_3-way'!C416,'Log_working_3-way'!B$1,'Log_working_3-way'!B$2)</f>
        <v>1.0254156236479017</v>
      </c>
      <c r="F415" s="6" t="e">
        <f>IF('Log_working_3-way'!D415="","",1/'True_Odds_Calculator_3-way'!N416+1/'True_Odds_Calculator_3-way'!O416+1/'True_Odds_Calculator_3-way'!#REF!-1)</f>
        <v>#REF!</v>
      </c>
      <c r="H415" s="6">
        <f>IF('Log_working_3-way'!$D415="","",'True_Odds_Calculator_3-way'!N416/'True_Odds_Calculator_3-way'!A416-1)</f>
        <v>16.779005768679134</v>
      </c>
      <c r="I415" s="6">
        <f>IF('Log_working_3-way'!$D415="","",'True_Odds_Calculator_3-way'!O416/'True_Odds_Calculator_3-way'!B416-1)</f>
        <v>8.0488106025969923</v>
      </c>
      <c r="J415" s="6" t="e">
        <f>IF('Log_working_3-way'!$D415="","",'True_Odds_Calculator_3-way'!#REF!/'True_Odds_Calculator_3-way'!C416-1)</f>
        <v>#REF!</v>
      </c>
      <c r="K415" s="6">
        <f>IF('Log_working_3-way'!$D415="","",1/'True_Odds_Calculator_3-way'!A416+1/'True_Odds_Calculator_3-way'!B416+1/'True_Odds_Calculator_3-way'!C416-1)</f>
        <v>2.7213726868378307E-2</v>
      </c>
    </row>
    <row r="416" spans="4:11" x14ac:dyDescent="0.25">
      <c r="D416">
        <f>solve_for_c('True_Odds_Calculator_3-way'!A417,'True_Odds_Calculator_3-way'!B417,'True_Odds_Calculator_3-way'!C417,'Log_working_3-way'!B$1,'Log_working_3-way'!B$2)</f>
        <v>1.0273850364999595</v>
      </c>
      <c r="F416" s="6" t="e">
        <f>IF('Log_working_3-way'!D416="","",1/'True_Odds_Calculator_3-way'!N417+1/'True_Odds_Calculator_3-way'!O417+1/'True_Odds_Calculator_3-way'!#REF!-1)</f>
        <v>#REF!</v>
      </c>
      <c r="H416" s="6">
        <f>IF('Log_working_3-way'!$D416="","",'True_Odds_Calculator_3-way'!N417/'True_Odds_Calculator_3-way'!A417-1)</f>
        <v>6.4979752854194439</v>
      </c>
      <c r="I416" s="6">
        <f>IF('Log_working_3-way'!$D416="","",'True_Odds_Calculator_3-way'!O417/'True_Odds_Calculator_3-way'!B417-1)</f>
        <v>8.0323616614957611</v>
      </c>
      <c r="J416" s="6" t="e">
        <f>IF('Log_working_3-way'!$D416="","",'True_Odds_Calculator_3-way'!#REF!/'True_Odds_Calculator_3-way'!C417-1)</f>
        <v>#REF!</v>
      </c>
      <c r="K416" s="6">
        <f>IF('Log_working_3-way'!$D416="","",1/'True_Odds_Calculator_3-way'!A417+1/'True_Odds_Calculator_3-way'!B417+1/'True_Odds_Calculator_3-way'!C417-1)</f>
        <v>2.908439798683693E-2</v>
      </c>
    </row>
    <row r="417" spans="4:11" x14ac:dyDescent="0.25">
      <c r="D417">
        <f>solve_for_c('True_Odds_Calculator_3-way'!A418,'True_Odds_Calculator_3-way'!B418,'True_Odds_Calculator_3-way'!C418,'Log_working_3-way'!B$1,'Log_working_3-way'!B$2)</f>
        <v>1.0259405161226482</v>
      </c>
      <c r="F417" s="6" t="e">
        <f>IF('Log_working_3-way'!D417="","",1/'True_Odds_Calculator_3-way'!N418+1/'True_Odds_Calculator_3-way'!O418+1/'True_Odds_Calculator_3-way'!#REF!-1)</f>
        <v>#REF!</v>
      </c>
      <c r="H417" s="6">
        <f>IF('Log_working_3-way'!$D417="","",'True_Odds_Calculator_3-way'!N418/'True_Odds_Calculator_3-way'!A418-1)</f>
        <v>6.7669634390207332</v>
      </c>
      <c r="I417" s="6">
        <f>IF('Log_working_3-way'!$D417="","",'True_Odds_Calculator_3-way'!O418/'True_Odds_Calculator_3-way'!B418-1)</f>
        <v>6.8554751285214524</v>
      </c>
      <c r="J417" s="6" t="e">
        <f>IF('Log_working_3-way'!$D417="","",'True_Odds_Calculator_3-way'!#REF!/'True_Odds_Calculator_3-way'!C418-1)</f>
        <v>#REF!</v>
      </c>
      <c r="K417" s="6">
        <f>IF('Log_working_3-way'!$D417="","",1/'True_Odds_Calculator_3-way'!A418+1/'True_Odds_Calculator_3-way'!B418+1/'True_Odds_Calculator_3-way'!C418-1)</f>
        <v>2.7406277884681529E-2</v>
      </c>
    </row>
    <row r="418" spans="4:11" x14ac:dyDescent="0.25">
      <c r="D418">
        <f>solve_for_c('True_Odds_Calculator_3-way'!A419,'True_Odds_Calculator_3-way'!B419,'True_Odds_Calculator_3-way'!C419,'Log_working_3-way'!B$1,'Log_working_3-way'!B$2)</f>
        <v>1.0269163229436544</v>
      </c>
      <c r="F418" s="6" t="e">
        <f>IF('Log_working_3-way'!D418="","",1/'True_Odds_Calculator_3-way'!N419+1/'True_Odds_Calculator_3-way'!O419+1/'True_Odds_Calculator_3-way'!#REF!-1)</f>
        <v>#REF!</v>
      </c>
      <c r="H418" s="6">
        <f>IF('Log_working_3-way'!$D418="","",'True_Odds_Calculator_3-way'!N419/'True_Odds_Calculator_3-way'!A419-1)</f>
        <v>23.571201124245764</v>
      </c>
      <c r="I418" s="6">
        <f>IF('Log_working_3-way'!$D418="","",'True_Odds_Calculator_3-way'!O419/'True_Odds_Calculator_3-way'!B419-1)</f>
        <v>7.2707386864423551</v>
      </c>
      <c r="J418" s="6" t="e">
        <f>IF('Log_working_3-way'!$D418="","",'True_Odds_Calculator_3-way'!#REF!/'True_Odds_Calculator_3-way'!C419-1)</f>
        <v>#REF!</v>
      </c>
      <c r="K418" s="6">
        <f>IF('Log_working_3-way'!$D418="","",1/'True_Odds_Calculator_3-way'!A419+1/'True_Odds_Calculator_3-way'!B419+1/'True_Odds_Calculator_3-way'!C419-1)</f>
        <v>2.7702612131527582E-2</v>
      </c>
    </row>
    <row r="419" spans="4:11" x14ac:dyDescent="0.25">
      <c r="D419">
        <f>solve_for_c('True_Odds_Calculator_3-way'!A420,'True_Odds_Calculator_3-way'!B420,'True_Odds_Calculator_3-way'!C420,'Log_working_3-way'!B$1,'Log_working_3-way'!B$2)</f>
        <v>1.0235400323822603</v>
      </c>
      <c r="F419" s="6" t="e">
        <f>IF('Log_working_3-way'!D419="","",1/'True_Odds_Calculator_3-way'!N420+1/'True_Odds_Calculator_3-way'!O420+1/'True_Odds_Calculator_3-way'!#REF!-1)</f>
        <v>#REF!</v>
      </c>
      <c r="H419" s="6">
        <f>IF('Log_working_3-way'!$D419="","",'True_Odds_Calculator_3-way'!N420/'True_Odds_Calculator_3-way'!A420-1)</f>
        <v>23.16272465359242</v>
      </c>
      <c r="I419" s="6">
        <f>IF('Log_working_3-way'!$D419="","",'True_Odds_Calculator_3-way'!O420/'True_Odds_Calculator_3-way'!B420-1)</f>
        <v>6.4493928659823192</v>
      </c>
      <c r="J419" s="6" t="e">
        <f>IF('Log_working_3-way'!$D419="","",'True_Odds_Calculator_3-way'!#REF!/'True_Odds_Calculator_3-way'!C420-1)</f>
        <v>#REF!</v>
      </c>
      <c r="K419" s="6">
        <f>IF('Log_working_3-way'!$D419="","",1/'True_Odds_Calculator_3-way'!A420+1/'True_Odds_Calculator_3-way'!B420+1/'True_Odds_Calculator_3-way'!C420-1)</f>
        <v>2.4382098149637432E-2</v>
      </c>
    </row>
    <row r="420" spans="4:11" x14ac:dyDescent="0.25">
      <c r="D420">
        <f>solve_for_c('True_Odds_Calculator_3-way'!A421,'True_Odds_Calculator_3-way'!B421,'True_Odds_Calculator_3-way'!C421,'Log_working_3-way'!B$1,'Log_working_3-way'!B$2)</f>
        <v>1.0635174925585305</v>
      </c>
      <c r="F420" s="6" t="e">
        <f>IF('Log_working_3-way'!D420="","",1/'True_Odds_Calculator_3-way'!N421+1/'True_Odds_Calculator_3-way'!O421+1/'True_Odds_Calculator_3-way'!#REF!-1)</f>
        <v>#REF!</v>
      </c>
      <c r="H420" s="6">
        <f>IF('Log_working_3-way'!$D420="","",'True_Odds_Calculator_3-way'!N421/'True_Odds_Calculator_3-way'!A421-1)</f>
        <v>40.010291000211659</v>
      </c>
      <c r="I420" s="6">
        <f>IF('Log_working_3-way'!$D420="","",'True_Odds_Calculator_3-way'!O421/'True_Odds_Calculator_3-way'!B421-1)</f>
        <v>4.6365363668583601</v>
      </c>
      <c r="J420" s="6" t="e">
        <f>IF('Log_working_3-way'!$D420="","",'True_Odds_Calculator_3-way'!#REF!/'True_Odds_Calculator_3-way'!C421-1)</f>
        <v>#REF!</v>
      </c>
      <c r="K420" s="6">
        <f>IF('Log_working_3-way'!$D420="","",1/'True_Odds_Calculator_3-way'!A421+1/'True_Odds_Calculator_3-way'!B421+1/'True_Odds_Calculator_3-way'!C421-1)</f>
        <v>5.5407006895681343E-2</v>
      </c>
    </row>
    <row r="421" spans="4:11" x14ac:dyDescent="0.25">
      <c r="D421">
        <f>solve_for_c('True_Odds_Calculator_3-way'!A422,'True_Odds_Calculator_3-way'!B422,'True_Odds_Calculator_3-way'!C422,'Log_working_3-way'!B$1,'Log_working_3-way'!B$2)</f>
        <v>1.0348217115316833</v>
      </c>
      <c r="F421" s="6" t="e">
        <f>IF('Log_working_3-way'!D421="","",1/'True_Odds_Calculator_3-way'!N422+1/'True_Odds_Calculator_3-way'!O422+1/'True_Odds_Calculator_3-way'!#REF!-1)</f>
        <v>#REF!</v>
      </c>
      <c r="H421" s="6">
        <f>IF('Log_working_3-way'!$D421="","",'True_Odds_Calculator_3-way'!N422/'True_Odds_Calculator_3-way'!A422-1)</f>
        <v>1.6834057691703932</v>
      </c>
      <c r="I421" s="6">
        <f>IF('Log_working_3-way'!$D421="","",'True_Odds_Calculator_3-way'!O422/'True_Odds_Calculator_3-way'!B422-1)</f>
        <v>4.4169466505156514</v>
      </c>
      <c r="J421" s="6" t="e">
        <f>IF('Log_working_3-way'!$D421="","",'True_Odds_Calculator_3-way'!#REF!/'True_Odds_Calculator_3-way'!C422-1)</f>
        <v>#REF!</v>
      </c>
      <c r="K421" s="6">
        <f>IF('Log_working_3-way'!$D421="","",1/'True_Odds_Calculator_3-way'!A422+1/'True_Odds_Calculator_3-way'!B422+1/'True_Odds_Calculator_3-way'!C422-1)</f>
        <v>3.1726788076936518E-2</v>
      </c>
    </row>
    <row r="422" spans="4:11" x14ac:dyDescent="0.25">
      <c r="D422">
        <f>solve_for_c('True_Odds_Calculator_3-way'!A423,'True_Odds_Calculator_3-way'!B423,'True_Odds_Calculator_3-way'!C423,'Log_working_3-way'!B$1,'Log_working_3-way'!B$2)</f>
        <v>1.0326237478038509</v>
      </c>
      <c r="F422" s="6" t="e">
        <f>IF('Log_working_3-way'!D422="","",1/'True_Odds_Calculator_3-way'!N423+1/'True_Odds_Calculator_3-way'!O423+1/'True_Odds_Calculator_3-way'!#REF!-1)</f>
        <v>#REF!</v>
      </c>
      <c r="H422" s="6">
        <f>IF('Log_working_3-way'!$D422="","",'True_Odds_Calculator_3-way'!N423/'True_Odds_Calculator_3-way'!A423-1)</f>
        <v>18.976055804955998</v>
      </c>
      <c r="I422" s="6">
        <f>IF('Log_working_3-way'!$D422="","",'True_Odds_Calculator_3-way'!O423/'True_Odds_Calculator_3-way'!B423-1)</f>
        <v>9.6714175446172845</v>
      </c>
      <c r="J422" s="6" t="e">
        <f>IF('Log_working_3-way'!$D422="","",'True_Odds_Calculator_3-way'!#REF!/'True_Odds_Calculator_3-way'!C423-1)</f>
        <v>#REF!</v>
      </c>
      <c r="K422" s="6">
        <f>IF('Log_working_3-way'!$D422="","",1/'True_Odds_Calculator_3-way'!A423+1/'True_Odds_Calculator_3-way'!B423+1/'True_Odds_Calculator_3-way'!C423-1)</f>
        <v>3.4296120641964523E-2</v>
      </c>
    </row>
    <row r="423" spans="4:11" x14ac:dyDescent="0.25">
      <c r="D423">
        <f>solve_for_c('True_Odds_Calculator_3-way'!A424,'True_Odds_Calculator_3-way'!B424,'True_Odds_Calculator_3-way'!C424,'Log_working_3-way'!B$1,'Log_working_3-way'!B$2)</f>
        <v>1.0364763150915766</v>
      </c>
      <c r="F423" s="6" t="e">
        <f>IF('Log_working_3-way'!D423="","",1/'True_Odds_Calculator_3-way'!N424+1/'True_Odds_Calculator_3-way'!O424+1/'True_Odds_Calculator_3-way'!#REF!-1)</f>
        <v>#REF!</v>
      </c>
      <c r="H423" s="6">
        <f>IF('Log_working_3-way'!$D423="","",'True_Odds_Calculator_3-way'!N424/'True_Odds_Calculator_3-way'!A424-1)</f>
        <v>29.144157783480953</v>
      </c>
      <c r="I423" s="6">
        <f>IF('Log_working_3-way'!$D423="","",'True_Odds_Calculator_3-way'!O424/'True_Odds_Calculator_3-way'!B424-1)</f>
        <v>7.9776264085785371</v>
      </c>
      <c r="J423" s="6" t="e">
        <f>IF('Log_working_3-way'!$D423="","",'True_Odds_Calculator_3-way'!#REF!/'True_Odds_Calculator_3-way'!C424-1)</f>
        <v>#REF!</v>
      </c>
      <c r="K423" s="6">
        <f>IF('Log_working_3-way'!$D423="","",1/'True_Odds_Calculator_3-way'!A424+1/'True_Odds_Calculator_3-way'!B424+1/'True_Odds_Calculator_3-way'!C424-1)</f>
        <v>3.5358572499507135E-2</v>
      </c>
    </row>
    <row r="424" spans="4:11" x14ac:dyDescent="0.25">
      <c r="D424">
        <f>solve_for_c('True_Odds_Calculator_3-way'!A425,'True_Odds_Calculator_3-way'!B425,'True_Odds_Calculator_3-way'!C425,'Log_working_3-way'!B$1,'Log_working_3-way'!B$2)</f>
        <v>1.0305235217936359</v>
      </c>
      <c r="F424" s="6" t="e">
        <f>IF('Log_working_3-way'!D424="","",1/'True_Odds_Calculator_3-way'!N425+1/'True_Odds_Calculator_3-way'!O425+1/'True_Odds_Calculator_3-way'!#REF!-1)</f>
        <v>#REF!</v>
      </c>
      <c r="H424" s="6">
        <f>IF('Log_working_3-way'!$D424="","",'True_Odds_Calculator_3-way'!N425/'True_Odds_Calculator_3-way'!A425-1)</f>
        <v>7.5766837562975891</v>
      </c>
      <c r="I424" s="6">
        <f>IF('Log_working_3-way'!$D424="","",'True_Odds_Calculator_3-way'!O425/'True_Odds_Calculator_3-way'!B425-1)</f>
        <v>9.1410049051745634</v>
      </c>
      <c r="J424" s="6" t="e">
        <f>IF('Log_working_3-way'!$D424="","",'True_Odds_Calculator_3-way'!#REF!/'True_Odds_Calculator_3-way'!C425-1)</f>
        <v>#REF!</v>
      </c>
      <c r="K424" s="6">
        <f>IF('Log_working_3-way'!$D424="","",1/'True_Odds_Calculator_3-way'!A425+1/'True_Odds_Calculator_3-way'!B425+1/'True_Odds_Calculator_3-way'!C425-1)</f>
        <v>3.2766276833159136E-2</v>
      </c>
    </row>
    <row r="425" spans="4:11" x14ac:dyDescent="0.25">
      <c r="D425">
        <f>solve_for_c('True_Odds_Calculator_3-way'!A426,'True_Odds_Calculator_3-way'!B426,'True_Odds_Calculator_3-way'!C426,'Log_working_3-way'!B$1,'Log_working_3-way'!B$2)</f>
        <v>1.0312121844222588</v>
      </c>
      <c r="F425" s="6" t="e">
        <f>IF('Log_working_3-way'!D425="","",1/'True_Odds_Calculator_3-way'!N426+1/'True_Odds_Calculator_3-way'!O426+1/'True_Odds_Calculator_3-way'!#REF!-1)</f>
        <v>#REF!</v>
      </c>
      <c r="H425" s="6">
        <f>IF('Log_working_3-way'!$D425="","",'True_Odds_Calculator_3-way'!N426/'True_Odds_Calculator_3-way'!A426-1)</f>
        <v>9.4672026095683872</v>
      </c>
      <c r="I425" s="6">
        <f>IF('Log_working_3-way'!$D425="","",'True_Odds_Calculator_3-way'!O426/'True_Odds_Calculator_3-way'!B426-1)</f>
        <v>9.8202033127803041</v>
      </c>
      <c r="J425" s="6" t="e">
        <f>IF('Log_working_3-way'!$D425="","",'True_Odds_Calculator_3-way'!#REF!/'True_Odds_Calculator_3-way'!C426-1)</f>
        <v>#REF!</v>
      </c>
      <c r="K425" s="6">
        <f>IF('Log_working_3-way'!$D425="","",1/'True_Odds_Calculator_3-way'!A426+1/'True_Odds_Calculator_3-way'!B426+1/'True_Odds_Calculator_3-way'!C426-1)</f>
        <v>3.3765899326540172E-2</v>
      </c>
    </row>
    <row r="426" spans="4:11" x14ac:dyDescent="0.25">
      <c r="D426">
        <f>solve_for_c('True_Odds_Calculator_3-way'!A427,'True_Odds_Calculator_3-way'!B427,'True_Odds_Calculator_3-way'!C427,'Log_working_3-way'!B$1,'Log_working_3-way'!B$2)</f>
        <v>1.0325798347768322</v>
      </c>
      <c r="F426" s="6" t="e">
        <f>IF('Log_working_3-way'!D426="","",1/'True_Odds_Calculator_3-way'!N427+1/'True_Odds_Calculator_3-way'!O427+1/'True_Odds_Calculator_3-way'!#REF!-1)</f>
        <v>#REF!</v>
      </c>
      <c r="H426" s="6">
        <f>IF('Log_working_3-way'!$D426="","",'True_Odds_Calculator_3-way'!N427/'True_Odds_Calculator_3-way'!A427-1)</f>
        <v>20.319043847448139</v>
      </c>
      <c r="I426" s="6">
        <f>IF('Log_working_3-way'!$D426="","",'True_Odds_Calculator_3-way'!O427/'True_Odds_Calculator_3-way'!B427-1)</f>
        <v>9.8916681716462591</v>
      </c>
      <c r="J426" s="6" t="e">
        <f>IF('Log_working_3-way'!$D426="","",'True_Odds_Calculator_3-way'!#REF!/'True_Odds_Calculator_3-way'!C427-1)</f>
        <v>#REF!</v>
      </c>
      <c r="K426" s="6">
        <f>IF('Log_working_3-way'!$D426="","",1/'True_Odds_Calculator_3-way'!A427+1/'True_Odds_Calculator_3-way'!B427+1/'True_Odds_Calculator_3-way'!C427-1)</f>
        <v>3.3886989818855184E-2</v>
      </c>
    </row>
    <row r="427" spans="4:11" x14ac:dyDescent="0.25">
      <c r="D427">
        <f>solve_for_c('True_Odds_Calculator_3-way'!A428,'True_Odds_Calculator_3-way'!B428,'True_Odds_Calculator_3-way'!C428,'Log_working_3-way'!B$1,'Log_working_3-way'!B$2)</f>
        <v>1.0306486409363615</v>
      </c>
      <c r="F427" s="6" t="e">
        <f>IF('Log_working_3-way'!D427="","",1/'True_Odds_Calculator_3-way'!N428+1/'True_Odds_Calculator_3-way'!O428+1/'True_Odds_Calculator_3-way'!#REF!-1)</f>
        <v>#REF!</v>
      </c>
      <c r="H427" s="6">
        <f>IF('Log_working_3-way'!$D427="","",'True_Odds_Calculator_3-way'!N428/'True_Odds_Calculator_3-way'!A428-1)</f>
        <v>8.5718226449069395</v>
      </c>
      <c r="I427" s="6">
        <f>IF('Log_working_3-way'!$D427="","",'True_Odds_Calculator_3-way'!O428/'True_Odds_Calculator_3-way'!B428-1)</f>
        <v>10.274924497007181</v>
      </c>
      <c r="J427" s="6" t="e">
        <f>IF('Log_working_3-way'!$D427="","",'True_Odds_Calculator_3-way'!#REF!/'True_Odds_Calculator_3-way'!C428-1)</f>
        <v>#REF!</v>
      </c>
      <c r="K427" s="6">
        <f>IF('Log_working_3-way'!$D427="","",1/'True_Odds_Calculator_3-way'!A428+1/'True_Odds_Calculator_3-way'!B428+1/'True_Odds_Calculator_3-way'!C428-1)</f>
        <v>3.3120827698714272E-2</v>
      </c>
    </row>
    <row r="428" spans="4:11" x14ac:dyDescent="0.25">
      <c r="D428">
        <f>solve_for_c('True_Odds_Calculator_3-way'!A429,'True_Odds_Calculator_3-way'!B429,'True_Odds_Calculator_3-way'!C429,'Log_working_3-way'!B$1,'Log_working_3-way'!B$2)</f>
        <v>1.0484494087367833</v>
      </c>
      <c r="F428" s="6" t="e">
        <f>IF('Log_working_3-way'!D428="","",1/'True_Odds_Calculator_3-way'!N429+1/'True_Odds_Calculator_3-way'!O429+1/'True_Odds_Calculator_3-way'!#REF!-1)</f>
        <v>#REF!</v>
      </c>
      <c r="H428" s="6">
        <f>IF('Log_working_3-way'!$D428="","",'True_Odds_Calculator_3-way'!N429/'True_Odds_Calculator_3-way'!A429-1)</f>
        <v>21.224215251996032</v>
      </c>
      <c r="I428" s="6">
        <f>IF('Log_working_3-way'!$D428="","",'True_Odds_Calculator_3-way'!O429/'True_Odds_Calculator_3-way'!B429-1)</f>
        <v>8.7202727325253697</v>
      </c>
      <c r="J428" s="6" t="e">
        <f>IF('Log_working_3-way'!$D428="","",'True_Odds_Calculator_3-way'!#REF!/'True_Odds_Calculator_3-way'!C429-1)</f>
        <v>#REF!</v>
      </c>
      <c r="K428" s="6">
        <f>IF('Log_working_3-way'!$D428="","",1/'True_Odds_Calculator_3-way'!A429+1/'True_Odds_Calculator_3-way'!B429+1/'True_Odds_Calculator_3-way'!C429-1)</f>
        <v>5.0105357806234929E-2</v>
      </c>
    </row>
    <row r="429" spans="4:11" x14ac:dyDescent="0.25">
      <c r="D429">
        <f>solve_for_c('True_Odds_Calculator_3-way'!A430,'True_Odds_Calculator_3-way'!B430,'True_Odds_Calculator_3-way'!C430,'Log_working_3-way'!B$1,'Log_working_3-way'!B$2)</f>
        <v>1.0333974391345606</v>
      </c>
      <c r="F429" s="6" t="e">
        <f>IF('Log_working_3-way'!D429="","",1/'True_Odds_Calculator_3-way'!N430+1/'True_Odds_Calculator_3-way'!O430+1/'True_Odds_Calculator_3-way'!#REF!-1)</f>
        <v>#REF!</v>
      </c>
      <c r="H429" s="6">
        <f>IF('Log_working_3-way'!$D429="","",'True_Odds_Calculator_3-way'!N430/'True_Odds_Calculator_3-way'!A430-1)</f>
        <v>22.930663020806854</v>
      </c>
      <c r="I429" s="6">
        <f>IF('Log_working_3-way'!$D429="","",'True_Odds_Calculator_3-way'!O430/'True_Odds_Calculator_3-way'!B430-1)</f>
        <v>8.3247050335984074</v>
      </c>
      <c r="J429" s="6" t="e">
        <f>IF('Log_working_3-way'!$D429="","",'True_Odds_Calculator_3-way'!#REF!/'True_Odds_Calculator_3-way'!C430-1)</f>
        <v>#REF!</v>
      </c>
      <c r="K429" s="6">
        <f>IF('Log_working_3-way'!$D429="","",1/'True_Odds_Calculator_3-way'!A430+1/'True_Odds_Calculator_3-way'!B430+1/'True_Odds_Calculator_3-way'!C430-1)</f>
        <v>3.4315787913528295E-2</v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IF('Log_working_3-way'!D430="","",1/'True_Odds_Calculator_3-way'!N431+1/'True_Odds_Calculator_3-way'!O431+1/'True_Odds_Calculator_3-way'!#REF!-1)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IF('Log_working_3-way'!$D430="","",'True_Odds_Calculator_3-way'!#REF!/'True_Odds_Calculator_3-way'!C431-1)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IF('Log_working_3-way'!D431="","",1/'True_Odds_Calculator_3-way'!N432+1/'True_Odds_Calculator_3-way'!O432+1/'True_Odds_Calculator_3-way'!#REF!-1)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IF('Log_working_3-way'!$D431="","",'True_Odds_Calculator_3-way'!#REF!/'True_Odds_Calculator_3-way'!C432-1)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IF('Log_working_3-way'!D432="","",1/'True_Odds_Calculator_3-way'!N433+1/'True_Odds_Calculator_3-way'!O433+1/'True_Odds_Calculator_3-way'!#REF!-1)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IF('Log_working_3-way'!$D432="","",'True_Odds_Calculator_3-way'!#REF!/'True_Odds_Calculator_3-way'!C433-1)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IF('Log_working_3-way'!D433="","",1/'True_Odds_Calculator_3-way'!N434+1/'True_Odds_Calculator_3-way'!O434+1/'True_Odds_Calculator_3-way'!#REF!-1)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IF('Log_working_3-way'!$D433="","",'True_Odds_Calculator_3-way'!#REF!/'True_Odds_Calculator_3-way'!C434-1)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IF('Log_working_3-way'!D434="","",1/'True_Odds_Calculator_3-way'!N435+1/'True_Odds_Calculator_3-way'!O435+1/'True_Odds_Calculator_3-way'!#REF!-1)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IF('Log_working_3-way'!$D434="","",'True_Odds_Calculator_3-way'!#REF!/'True_Odds_Calculator_3-way'!C435-1)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IF('Log_working_3-way'!D435="","",1/'True_Odds_Calculator_3-way'!N436+1/'True_Odds_Calculator_3-way'!O436+1/'True_Odds_Calculator_3-way'!#REF!-1)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IF('Log_working_3-way'!$D435="","",'True_Odds_Calculator_3-way'!#REF!/'True_Odds_Calculator_3-way'!C436-1)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IF('Log_working_3-way'!D436="","",1/'True_Odds_Calculator_3-way'!N437+1/'True_Odds_Calculator_3-way'!O437+1/'True_Odds_Calculator_3-way'!#REF!-1)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IF('Log_working_3-way'!$D436="","",'True_Odds_Calculator_3-way'!#REF!/'True_Odds_Calculator_3-way'!C437-1)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IF('Log_working_3-way'!D437="","",1/'True_Odds_Calculator_3-way'!N438+1/'True_Odds_Calculator_3-way'!O438+1/'True_Odds_Calculator_3-way'!#REF!-1)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IF('Log_working_3-way'!$D437="","",'True_Odds_Calculator_3-way'!#REF!/'True_Odds_Calculator_3-way'!C438-1)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IF('Log_working_3-way'!D438="","",1/'True_Odds_Calculator_3-way'!N439+1/'True_Odds_Calculator_3-way'!O439+1/'True_Odds_Calculator_3-way'!#REF!-1)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IF('Log_working_3-way'!$D438="","",'True_Odds_Calculator_3-way'!#REF!/'True_Odds_Calculator_3-way'!C439-1)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IF('Log_working_3-way'!D439="","",1/'True_Odds_Calculator_3-way'!N440+1/'True_Odds_Calculator_3-way'!O440+1/'True_Odds_Calculator_3-way'!#REF!-1)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IF('Log_working_3-way'!$D439="","",'True_Odds_Calculator_3-way'!#REF!/'True_Odds_Calculator_3-way'!C440-1)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IF('Log_working_3-way'!D440="","",1/'True_Odds_Calculator_3-way'!N441+1/'True_Odds_Calculator_3-way'!O441+1/'True_Odds_Calculator_3-way'!#REF!-1)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IF('Log_working_3-way'!$D440="","",'True_Odds_Calculator_3-way'!#REF!/'True_Odds_Calculator_3-way'!C441-1)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IF('Log_working_3-way'!D441="","",1/'True_Odds_Calculator_3-way'!N442+1/'True_Odds_Calculator_3-way'!O442+1/'True_Odds_Calculator_3-way'!#REF!-1)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IF('Log_working_3-way'!$D441="","",'True_Odds_Calculator_3-way'!#REF!/'True_Odds_Calculator_3-way'!C442-1)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IF('Log_working_3-way'!D442="","",1/'True_Odds_Calculator_3-way'!N443+1/'True_Odds_Calculator_3-way'!O443+1/'True_Odds_Calculator_3-way'!#REF!-1)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IF('Log_working_3-way'!$D442="","",'True_Odds_Calculator_3-way'!#REF!/'True_Odds_Calculator_3-way'!C443-1)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IF('Log_working_3-way'!D443="","",1/'True_Odds_Calculator_3-way'!N444+1/'True_Odds_Calculator_3-way'!O444+1/'True_Odds_Calculator_3-way'!#REF!-1)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IF('Log_working_3-way'!$D443="","",'True_Odds_Calculator_3-way'!#REF!/'True_Odds_Calculator_3-way'!C444-1)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IF('Log_working_3-way'!D444="","",1/'True_Odds_Calculator_3-way'!N445+1/'True_Odds_Calculator_3-way'!O445+1/'True_Odds_Calculator_3-way'!#REF!-1)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IF('Log_working_3-way'!$D444="","",'True_Odds_Calculator_3-way'!#REF!/'True_Odds_Calculator_3-way'!C445-1)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IF('Log_working_3-way'!D445="","",1/'True_Odds_Calculator_3-way'!N446+1/'True_Odds_Calculator_3-way'!O446+1/'True_Odds_Calculator_3-way'!#REF!-1)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IF('Log_working_3-way'!$D445="","",'True_Odds_Calculator_3-way'!#REF!/'True_Odds_Calculator_3-way'!C446-1)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IF('Log_working_3-way'!D446="","",1/'True_Odds_Calculator_3-way'!N447+1/'True_Odds_Calculator_3-way'!O447+1/'True_Odds_Calculator_3-way'!#REF!-1)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IF('Log_working_3-way'!$D446="","",'True_Odds_Calculator_3-way'!#REF!/'True_Odds_Calculator_3-way'!C447-1)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IF('Log_working_3-way'!D447="","",1/'True_Odds_Calculator_3-way'!N448+1/'True_Odds_Calculator_3-way'!O448+1/'True_Odds_Calculator_3-way'!#REF!-1)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IF('Log_working_3-way'!$D447="","",'True_Odds_Calculator_3-way'!#REF!/'True_Odds_Calculator_3-way'!C448-1)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IF('Log_working_3-way'!D448="","",1/'True_Odds_Calculator_3-way'!N449+1/'True_Odds_Calculator_3-way'!O449+1/'True_Odds_Calculator_3-way'!#REF!-1)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IF('Log_working_3-way'!$D448="","",'True_Odds_Calculator_3-way'!#REF!/'True_Odds_Calculator_3-way'!C449-1)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IF('Log_working_3-way'!D449="","",1/'True_Odds_Calculator_3-way'!N450+1/'True_Odds_Calculator_3-way'!O450+1/'True_Odds_Calculator_3-way'!#REF!-1)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IF('Log_working_3-way'!$D449="","",'True_Odds_Calculator_3-way'!#REF!/'True_Odds_Calculator_3-way'!C450-1)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IF('Log_working_3-way'!D450="","",1/'True_Odds_Calculator_3-way'!N451+1/'True_Odds_Calculator_3-way'!O451+1/'True_Odds_Calculator_3-way'!#REF!-1)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IF('Log_working_3-way'!$D450="","",'True_Odds_Calculator_3-way'!#REF!/'True_Odds_Calculator_3-way'!C451-1)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IF('Log_working_3-way'!D451="","",1/'True_Odds_Calculator_3-way'!N452+1/'True_Odds_Calculator_3-way'!O452+1/'True_Odds_Calculator_3-way'!#REF!-1)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IF('Log_working_3-way'!$D451="","",'True_Odds_Calculator_3-way'!#REF!/'True_Odds_Calculator_3-way'!C452-1)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IF('Log_working_3-way'!D452="","",1/'True_Odds_Calculator_3-way'!N453+1/'True_Odds_Calculator_3-way'!O453+1/'True_Odds_Calculator_3-way'!#REF!-1)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IF('Log_working_3-way'!$D452="","",'True_Odds_Calculator_3-way'!#REF!/'True_Odds_Calculator_3-way'!C453-1)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IF('Log_working_3-way'!D453="","",1/'True_Odds_Calculator_3-way'!N454+1/'True_Odds_Calculator_3-way'!O454+1/'True_Odds_Calculator_3-way'!#REF!-1)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IF('Log_working_3-way'!$D453="","",'True_Odds_Calculator_3-way'!#REF!/'True_Odds_Calculator_3-way'!C454-1)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IF('Log_working_3-way'!D454="","",1/'True_Odds_Calculator_3-way'!N455+1/'True_Odds_Calculator_3-way'!O455+1/'True_Odds_Calculator_3-way'!#REF!-1)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IF('Log_working_3-way'!$D454="","",'True_Odds_Calculator_3-way'!#REF!/'True_Odds_Calculator_3-way'!C455-1)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IF('Log_working_3-way'!D455="","",1/'True_Odds_Calculator_3-way'!N456+1/'True_Odds_Calculator_3-way'!O456+1/'True_Odds_Calculator_3-way'!#REF!-1)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IF('Log_working_3-way'!$D455="","",'True_Odds_Calculator_3-way'!#REF!/'True_Odds_Calculator_3-way'!C456-1)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IF('Log_working_3-way'!D456="","",1/'True_Odds_Calculator_3-way'!N457+1/'True_Odds_Calculator_3-way'!O457+1/'True_Odds_Calculator_3-way'!#REF!-1)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IF('Log_working_3-way'!$D456="","",'True_Odds_Calculator_3-way'!#REF!/'True_Odds_Calculator_3-way'!C457-1)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IF('Log_working_3-way'!D457="","",1/'True_Odds_Calculator_3-way'!N458+1/'True_Odds_Calculator_3-way'!O458+1/'True_Odds_Calculator_3-way'!#REF!-1)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IF('Log_working_3-way'!$D457="","",'True_Odds_Calculator_3-way'!#REF!/'True_Odds_Calculator_3-way'!C458-1)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IF('Log_working_3-way'!D458="","",1/'True_Odds_Calculator_3-way'!N459+1/'True_Odds_Calculator_3-way'!O459+1/'True_Odds_Calculator_3-way'!#REF!-1)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IF('Log_working_3-way'!$D458="","",'True_Odds_Calculator_3-way'!#REF!/'True_Odds_Calculator_3-way'!C459-1)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IF('Log_working_3-way'!D459="","",1/'True_Odds_Calculator_3-way'!N460+1/'True_Odds_Calculator_3-way'!O460+1/'True_Odds_Calculator_3-way'!#REF!-1)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IF('Log_working_3-way'!$D459="","",'True_Odds_Calculator_3-way'!#REF!/'True_Odds_Calculator_3-way'!C460-1)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IF('Log_working_3-way'!D460="","",1/'True_Odds_Calculator_3-way'!N461+1/'True_Odds_Calculator_3-way'!O461+1/'True_Odds_Calculator_3-way'!#REF!-1)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IF('Log_working_3-way'!$D460="","",'True_Odds_Calculator_3-way'!#REF!/'True_Odds_Calculator_3-way'!C461-1)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IF('Log_working_3-way'!D461="","",1/'True_Odds_Calculator_3-way'!N462+1/'True_Odds_Calculator_3-way'!O462+1/'True_Odds_Calculator_3-way'!#REF!-1)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IF('Log_working_3-way'!$D461="","",'True_Odds_Calculator_3-way'!#REF!/'True_Odds_Calculator_3-way'!C462-1)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IF('Log_working_3-way'!D462="","",1/'True_Odds_Calculator_3-way'!N463+1/'True_Odds_Calculator_3-way'!O463+1/'True_Odds_Calculator_3-way'!#REF!-1)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IF('Log_working_3-way'!$D462="","",'True_Odds_Calculator_3-way'!#REF!/'True_Odds_Calculator_3-way'!C463-1)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IF('Log_working_3-way'!D463="","",1/'True_Odds_Calculator_3-way'!N464+1/'True_Odds_Calculator_3-way'!O464+1/'True_Odds_Calculator_3-way'!#REF!-1)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IF('Log_working_3-way'!$D463="","",'True_Odds_Calculator_3-way'!#REF!/'True_Odds_Calculator_3-way'!C464-1)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IF('Log_working_3-way'!D464="","",1/'True_Odds_Calculator_3-way'!N465+1/'True_Odds_Calculator_3-way'!O465+1/'True_Odds_Calculator_3-way'!#REF!-1)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IF('Log_working_3-way'!$D464="","",'True_Odds_Calculator_3-way'!#REF!/'True_Odds_Calculator_3-way'!C465-1)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IF('Log_working_3-way'!D465="","",1/'True_Odds_Calculator_3-way'!N466+1/'True_Odds_Calculator_3-way'!O466+1/'True_Odds_Calculator_3-way'!#REF!-1)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IF('Log_working_3-way'!$D465="","",'True_Odds_Calculator_3-way'!#REF!/'True_Odds_Calculator_3-way'!C466-1)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IF('Log_working_3-way'!D466="","",1/'True_Odds_Calculator_3-way'!N467+1/'True_Odds_Calculator_3-way'!O467+1/'True_Odds_Calculator_3-way'!#REF!-1)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IF('Log_working_3-way'!$D466="","",'True_Odds_Calculator_3-way'!#REF!/'True_Odds_Calculator_3-way'!C467-1)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IF('Log_working_3-way'!D467="","",1/'True_Odds_Calculator_3-way'!N468+1/'True_Odds_Calculator_3-way'!O468+1/'True_Odds_Calculator_3-way'!#REF!-1)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IF('Log_working_3-way'!$D467="","",'True_Odds_Calculator_3-way'!#REF!/'True_Odds_Calculator_3-way'!C468-1)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IF('Log_working_3-way'!D468="","",1/'True_Odds_Calculator_3-way'!N469+1/'True_Odds_Calculator_3-way'!O469+1/'True_Odds_Calculator_3-way'!#REF!-1)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IF('Log_working_3-way'!$D468="","",'True_Odds_Calculator_3-way'!#REF!/'True_Odds_Calculator_3-way'!C469-1)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IF('Log_working_3-way'!D469="","",1/'True_Odds_Calculator_3-way'!N470+1/'True_Odds_Calculator_3-way'!O470+1/'True_Odds_Calculator_3-way'!#REF!-1)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IF('Log_working_3-way'!$D469="","",'True_Odds_Calculator_3-way'!#REF!/'True_Odds_Calculator_3-way'!C470-1)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IF('Log_working_3-way'!D470="","",1/'True_Odds_Calculator_3-way'!N471+1/'True_Odds_Calculator_3-way'!O471+1/'True_Odds_Calculator_3-way'!#REF!-1)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IF('Log_working_3-way'!$D470="","",'True_Odds_Calculator_3-way'!#REF!/'True_Odds_Calculator_3-way'!C471-1)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IF('Log_working_3-way'!D471="","",1/'True_Odds_Calculator_3-way'!N472+1/'True_Odds_Calculator_3-way'!O472+1/'True_Odds_Calculator_3-way'!#REF!-1)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IF('Log_working_3-way'!$D471="","",'True_Odds_Calculator_3-way'!#REF!/'True_Odds_Calculator_3-way'!C472-1)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IF('Log_working_3-way'!D472="","",1/'True_Odds_Calculator_3-way'!N473+1/'True_Odds_Calculator_3-way'!O473+1/'True_Odds_Calculator_3-way'!#REF!-1)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IF('Log_working_3-way'!$D472="","",'True_Odds_Calculator_3-way'!#REF!/'True_Odds_Calculator_3-way'!C473-1)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IF('Log_working_3-way'!D473="","",1/'True_Odds_Calculator_3-way'!N474+1/'True_Odds_Calculator_3-way'!O474+1/'True_Odds_Calculator_3-way'!#REF!-1)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IF('Log_working_3-way'!$D473="","",'True_Odds_Calculator_3-way'!#REF!/'True_Odds_Calculator_3-way'!C474-1)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IF('Log_working_3-way'!D474="","",1/'True_Odds_Calculator_3-way'!N475+1/'True_Odds_Calculator_3-way'!O475+1/'True_Odds_Calculator_3-way'!#REF!-1)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IF('Log_working_3-way'!$D474="","",'True_Odds_Calculator_3-way'!#REF!/'True_Odds_Calculator_3-way'!C475-1)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IF('Log_working_3-way'!D475="","",1/'True_Odds_Calculator_3-way'!N476+1/'True_Odds_Calculator_3-way'!O476+1/'True_Odds_Calculator_3-way'!#REF!-1)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IF('Log_working_3-way'!$D475="","",'True_Odds_Calculator_3-way'!#REF!/'True_Odds_Calculator_3-way'!C476-1)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IF('Log_working_3-way'!D476="","",1/'True_Odds_Calculator_3-way'!N477+1/'True_Odds_Calculator_3-way'!O477+1/'True_Odds_Calculator_3-way'!#REF!-1)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IF('Log_working_3-way'!$D476="","",'True_Odds_Calculator_3-way'!#REF!/'True_Odds_Calculator_3-way'!C477-1)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IF('Log_working_3-way'!D477="","",1/'True_Odds_Calculator_3-way'!N478+1/'True_Odds_Calculator_3-way'!O478+1/'True_Odds_Calculator_3-way'!#REF!-1)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IF('Log_working_3-way'!$D477="","",'True_Odds_Calculator_3-way'!#REF!/'True_Odds_Calculator_3-way'!C478-1)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IF('Log_working_3-way'!D478="","",1/'True_Odds_Calculator_3-way'!N479+1/'True_Odds_Calculator_3-way'!O479+1/'True_Odds_Calculator_3-way'!#REF!-1)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IF('Log_working_3-way'!$D478="","",'True_Odds_Calculator_3-way'!#REF!/'True_Odds_Calculator_3-way'!C479-1)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IF('Log_working_3-way'!D479="","",1/'True_Odds_Calculator_3-way'!N480+1/'True_Odds_Calculator_3-way'!O480+1/'True_Odds_Calculator_3-way'!#REF!-1)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IF('Log_working_3-way'!$D479="","",'True_Odds_Calculator_3-way'!#REF!/'True_Odds_Calculator_3-way'!C480-1)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IF('Log_working_3-way'!D480="","",1/'True_Odds_Calculator_3-way'!N481+1/'True_Odds_Calculator_3-way'!O481+1/'True_Odds_Calculator_3-way'!#REF!-1)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IF('Log_working_3-way'!$D480="","",'True_Odds_Calculator_3-way'!#REF!/'True_Odds_Calculator_3-way'!C481-1)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IF('Log_working_3-way'!D481="","",1/'True_Odds_Calculator_3-way'!N482+1/'True_Odds_Calculator_3-way'!O482+1/'True_Odds_Calculator_3-way'!#REF!-1)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IF('Log_working_3-way'!$D481="","",'True_Odds_Calculator_3-way'!#REF!/'True_Odds_Calculator_3-way'!C482-1)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IF('Log_working_3-way'!D482="","",1/'True_Odds_Calculator_3-way'!N483+1/'True_Odds_Calculator_3-way'!O483+1/'True_Odds_Calculator_3-way'!#REF!-1)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IF('Log_working_3-way'!$D482="","",'True_Odds_Calculator_3-way'!#REF!/'True_Odds_Calculator_3-way'!C483-1)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IF('Log_working_3-way'!D483="","",1/'True_Odds_Calculator_3-way'!N484+1/'True_Odds_Calculator_3-way'!O484+1/'True_Odds_Calculator_3-way'!#REF!-1)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IF('Log_working_3-way'!$D483="","",'True_Odds_Calculator_3-way'!#REF!/'True_Odds_Calculator_3-way'!C484-1)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IF('Log_working_3-way'!D484="","",1/'True_Odds_Calculator_3-way'!N485+1/'True_Odds_Calculator_3-way'!O485+1/'True_Odds_Calculator_3-way'!#REF!-1)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IF('Log_working_3-way'!$D484="","",'True_Odds_Calculator_3-way'!#REF!/'True_Odds_Calculator_3-way'!C485-1)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IF('Log_working_3-way'!D485="","",1/'True_Odds_Calculator_3-way'!N486+1/'True_Odds_Calculator_3-way'!O486+1/'True_Odds_Calculator_3-way'!#REF!-1)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IF('Log_working_3-way'!$D485="","",'True_Odds_Calculator_3-way'!#REF!/'True_Odds_Calculator_3-way'!C486-1)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IF('Log_working_3-way'!D486="","",1/'True_Odds_Calculator_3-way'!N487+1/'True_Odds_Calculator_3-way'!O487+1/'True_Odds_Calculator_3-way'!#REF!-1)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IF('Log_working_3-way'!$D486="","",'True_Odds_Calculator_3-way'!#REF!/'True_Odds_Calculator_3-way'!C487-1)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IF('Log_working_3-way'!D487="","",1/'True_Odds_Calculator_3-way'!N488+1/'True_Odds_Calculator_3-way'!O488+1/'True_Odds_Calculator_3-way'!#REF!-1)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IF('Log_working_3-way'!$D487="","",'True_Odds_Calculator_3-way'!#REF!/'True_Odds_Calculator_3-way'!C488-1)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IF('Log_working_3-way'!D488="","",1/'True_Odds_Calculator_3-way'!N489+1/'True_Odds_Calculator_3-way'!O489+1/'True_Odds_Calculator_3-way'!#REF!-1)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IF('Log_working_3-way'!$D488="","",'True_Odds_Calculator_3-way'!#REF!/'True_Odds_Calculator_3-way'!C489-1)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IF('Log_working_3-way'!D489="","",1/'True_Odds_Calculator_3-way'!N490+1/'True_Odds_Calculator_3-way'!O490+1/'True_Odds_Calculator_3-way'!#REF!-1)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IF('Log_working_3-way'!$D489="","",'True_Odds_Calculator_3-way'!#REF!/'True_Odds_Calculator_3-way'!C490-1)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IF('Log_working_3-way'!D490="","",1/'True_Odds_Calculator_3-way'!N491+1/'True_Odds_Calculator_3-way'!O491+1/'True_Odds_Calculator_3-way'!#REF!-1)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IF('Log_working_3-way'!$D490="","",'True_Odds_Calculator_3-way'!#REF!/'True_Odds_Calculator_3-way'!C491-1)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IF('Log_working_3-way'!D491="","",1/'True_Odds_Calculator_3-way'!N492+1/'True_Odds_Calculator_3-way'!O492+1/'True_Odds_Calculator_3-way'!#REF!-1)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IF('Log_working_3-way'!$D491="","",'True_Odds_Calculator_3-way'!#REF!/'True_Odds_Calculator_3-way'!C492-1)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IF('Log_working_3-way'!D492="","",1/'True_Odds_Calculator_3-way'!N493+1/'True_Odds_Calculator_3-way'!O493+1/'True_Odds_Calculator_3-way'!#REF!-1)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IF('Log_working_3-way'!$D492="","",'True_Odds_Calculator_3-way'!#REF!/'True_Odds_Calculator_3-way'!C493-1)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IF('Log_working_3-way'!D493="","",1/'True_Odds_Calculator_3-way'!N494+1/'True_Odds_Calculator_3-way'!O494+1/'True_Odds_Calculator_3-way'!#REF!-1)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IF('Log_working_3-way'!$D493="","",'True_Odds_Calculator_3-way'!#REF!/'True_Odds_Calculator_3-way'!C494-1)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IF('Log_working_3-way'!D494="","",1/'True_Odds_Calculator_3-way'!N495+1/'True_Odds_Calculator_3-way'!O495+1/'True_Odds_Calculator_3-way'!#REF!-1)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IF('Log_working_3-way'!$D494="","",'True_Odds_Calculator_3-way'!#REF!/'True_Odds_Calculator_3-way'!C495-1)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IF('Log_working_3-way'!D495="","",1/'True_Odds_Calculator_3-way'!N496+1/'True_Odds_Calculator_3-way'!O496+1/'True_Odds_Calculator_3-way'!#REF!-1)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IF('Log_working_3-way'!$D495="","",'True_Odds_Calculator_3-way'!#REF!/'True_Odds_Calculator_3-way'!C496-1)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IF('Log_working_3-way'!D496="","",1/'True_Odds_Calculator_3-way'!N497+1/'True_Odds_Calculator_3-way'!O497+1/'True_Odds_Calculator_3-way'!#REF!-1)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IF('Log_working_3-way'!$D496="","",'True_Odds_Calculator_3-way'!#REF!/'True_Odds_Calculator_3-way'!C497-1)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IF('Log_working_3-way'!D497="","",1/'True_Odds_Calculator_3-way'!N498+1/'True_Odds_Calculator_3-way'!O498+1/'True_Odds_Calculator_3-way'!#REF!-1)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IF('Log_working_3-way'!$D497="","",'True_Odds_Calculator_3-way'!#REF!/'True_Odds_Calculator_3-way'!C498-1)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IF('Log_working_3-way'!D498="","",1/'True_Odds_Calculator_3-way'!N499+1/'True_Odds_Calculator_3-way'!O499+1/'True_Odds_Calculator_3-way'!#REF!-1)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IF('Log_working_3-way'!$D498="","",'True_Odds_Calculator_3-way'!#REF!/'True_Odds_Calculator_3-way'!C499-1)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IF('Log_working_3-way'!D499="","",1/'True_Odds_Calculator_3-way'!N500+1/'True_Odds_Calculator_3-way'!O500+1/'True_Odds_Calculator_3-way'!#REF!-1)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IF('Log_working_3-way'!$D499="","",'True_Odds_Calculator_3-way'!#REF!/'True_Odds_Calculator_3-way'!C500-1)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IF('Log_working_3-way'!D500="","",1/'True_Odds_Calculator_3-way'!N501+1/'True_Odds_Calculator_3-way'!O501+1/'True_Odds_Calculator_3-way'!#REF!-1)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IF('Log_working_3-way'!$D500="","",'True_Odds_Calculator_3-way'!#REF!/'True_Odds_Calculator_3-way'!C501-1)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IF('Log_working_3-way'!D501="","",1/'True_Odds_Calculator_3-way'!N502+1/'True_Odds_Calculator_3-way'!O502+1/'True_Odds_Calculator_3-way'!#REF!-1)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IF('Log_working_3-way'!$D501="","",'True_Odds_Calculator_3-way'!#REF!/'True_Odds_Calculator_3-way'!C502-1)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IF('Log_working_3-way'!D502="","",1/'True_Odds_Calculator_3-way'!N503+1/'True_Odds_Calculator_3-way'!O503+1/'True_Odds_Calculator_3-way'!#REF!-1)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IF('Log_working_3-way'!$D502="","",'True_Odds_Calculator_3-way'!#REF!/'True_Odds_Calculator_3-way'!C503-1)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IF('Log_working_3-way'!D503="","",1/'True_Odds_Calculator_3-way'!N504+1/'True_Odds_Calculator_3-way'!O504+1/'True_Odds_Calculator_3-way'!#REF!-1)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IF('Log_working_3-way'!$D503="","",'True_Odds_Calculator_3-way'!#REF!/'True_Odds_Calculator_3-way'!C504-1)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IF('Log_working_3-way'!D504="","",1/'True_Odds_Calculator_3-way'!N505+1/'True_Odds_Calculator_3-way'!O505+1/'True_Odds_Calculator_3-way'!#REF!-1)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IF('Log_working_3-way'!$D504="","",'True_Odds_Calculator_3-way'!#REF!/'True_Odds_Calculator_3-way'!C505-1)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IF('Log_working_3-way'!D505="","",1/'True_Odds_Calculator_3-way'!N506+1/'True_Odds_Calculator_3-way'!O506+1/'True_Odds_Calculator_3-way'!#REF!-1)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IF('Log_working_3-way'!$D505="","",'True_Odds_Calculator_3-way'!#REF!/'True_Odds_Calculator_3-way'!C506-1)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IF('Log_working_3-way'!D506="","",1/'True_Odds_Calculator_3-way'!N507+1/'True_Odds_Calculator_3-way'!O507+1/'True_Odds_Calculator_3-way'!#REF!-1)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IF('Log_working_3-way'!$D506="","",'True_Odds_Calculator_3-way'!#REF!/'True_Odds_Calculator_3-way'!C507-1)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IF('Log_working_3-way'!D507="","",1/'True_Odds_Calculator_3-way'!N508+1/'True_Odds_Calculator_3-way'!O508+1/'True_Odds_Calculator_3-way'!#REF!-1)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IF('Log_working_3-way'!$D507="","",'True_Odds_Calculator_3-way'!#REF!/'True_Odds_Calculator_3-way'!C508-1)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IF('Log_working_3-way'!D508="","",1/'True_Odds_Calculator_3-way'!N509+1/'True_Odds_Calculator_3-way'!O509+1/'True_Odds_Calculator_3-way'!#REF!-1)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IF('Log_working_3-way'!$D508="","",'True_Odds_Calculator_3-way'!#REF!/'True_Odds_Calculator_3-way'!C509-1)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IF('Log_working_3-way'!D509="","",1/'True_Odds_Calculator_3-way'!N510+1/'True_Odds_Calculator_3-way'!O510+1/'True_Odds_Calculator_3-way'!#REF!-1)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IF('Log_working_3-way'!$D509="","",'True_Odds_Calculator_3-way'!#REF!/'True_Odds_Calculator_3-way'!C510-1)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IF('Log_working_3-way'!D510="","",1/'True_Odds_Calculator_3-way'!N511+1/'True_Odds_Calculator_3-way'!O511+1/'True_Odds_Calculator_3-way'!#REF!-1)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IF('Log_working_3-way'!$D510="","",'True_Odds_Calculator_3-way'!#REF!/'True_Odds_Calculator_3-way'!C511-1)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IF('Log_working_3-way'!D511="","",1/'True_Odds_Calculator_3-way'!N512+1/'True_Odds_Calculator_3-way'!O512+1/'True_Odds_Calculator_3-way'!#REF!-1)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IF('Log_working_3-way'!$D511="","",'True_Odds_Calculator_3-way'!#REF!/'True_Odds_Calculator_3-way'!C512-1)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IF('Log_working_3-way'!D512="","",1/'True_Odds_Calculator_3-way'!N513+1/'True_Odds_Calculator_3-way'!O513+1/'True_Odds_Calculator_3-way'!#REF!-1)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IF('Log_working_3-way'!$D512="","",'True_Odds_Calculator_3-way'!#REF!/'True_Odds_Calculator_3-way'!C513-1)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IF('Log_working_3-way'!D513="","",1/'True_Odds_Calculator_3-way'!N514+1/'True_Odds_Calculator_3-way'!O514+1/'True_Odds_Calculator_3-way'!#REF!-1)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IF('Log_working_3-way'!$D513="","",'True_Odds_Calculator_3-way'!#REF!/'True_Odds_Calculator_3-way'!C514-1)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IF('Log_working_3-way'!D514="","",1/'True_Odds_Calculator_3-way'!N515+1/'True_Odds_Calculator_3-way'!O515+1/'True_Odds_Calculator_3-way'!#REF!-1)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IF('Log_working_3-way'!$D514="","",'True_Odds_Calculator_3-way'!#REF!/'True_Odds_Calculator_3-way'!C515-1)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IF('Log_working_3-way'!D515="","",1/'True_Odds_Calculator_3-way'!N516+1/'True_Odds_Calculator_3-way'!O516+1/'True_Odds_Calculator_3-way'!#REF!-1)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IF('Log_working_3-way'!$D515="","",'True_Odds_Calculator_3-way'!#REF!/'True_Odds_Calculator_3-way'!C516-1)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IF('Log_working_3-way'!D516="","",1/'True_Odds_Calculator_3-way'!N517+1/'True_Odds_Calculator_3-way'!O517+1/'True_Odds_Calculator_3-way'!#REF!-1)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IF('Log_working_3-way'!$D516="","",'True_Odds_Calculator_3-way'!#REF!/'True_Odds_Calculator_3-way'!C517-1)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IF('Log_working_3-way'!D517="","",1/'True_Odds_Calculator_3-way'!N518+1/'True_Odds_Calculator_3-way'!O518+1/'True_Odds_Calculator_3-way'!#REF!-1)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IF('Log_working_3-way'!$D517="","",'True_Odds_Calculator_3-way'!#REF!/'True_Odds_Calculator_3-way'!C518-1)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IF('Log_working_3-way'!D518="","",1/'True_Odds_Calculator_3-way'!N519+1/'True_Odds_Calculator_3-way'!O519+1/'True_Odds_Calculator_3-way'!#REF!-1)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IF('Log_working_3-way'!$D518="","",'True_Odds_Calculator_3-way'!#REF!/'True_Odds_Calculator_3-way'!C519-1)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IF('Log_working_3-way'!D519="","",1/'True_Odds_Calculator_3-way'!N520+1/'True_Odds_Calculator_3-way'!O520+1/'True_Odds_Calculator_3-way'!#REF!-1)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IF('Log_working_3-way'!$D519="","",'True_Odds_Calculator_3-way'!#REF!/'True_Odds_Calculator_3-way'!C520-1)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IF('Log_working_3-way'!D520="","",1/'True_Odds_Calculator_3-way'!N521+1/'True_Odds_Calculator_3-way'!O521+1/'True_Odds_Calculator_3-way'!#REF!-1)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IF('Log_working_3-way'!$D520="","",'True_Odds_Calculator_3-way'!#REF!/'True_Odds_Calculator_3-way'!C521-1)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IF('Log_working_3-way'!D521="","",1/'True_Odds_Calculator_3-way'!N522+1/'True_Odds_Calculator_3-way'!O522+1/'True_Odds_Calculator_3-way'!#REF!-1)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IF('Log_working_3-way'!$D521="","",'True_Odds_Calculator_3-way'!#REF!/'True_Odds_Calculator_3-way'!C522-1)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IF('Log_working_3-way'!D522="","",1/'True_Odds_Calculator_3-way'!N523+1/'True_Odds_Calculator_3-way'!O523+1/'True_Odds_Calculator_3-way'!#REF!-1)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IF('Log_working_3-way'!$D522="","",'True_Odds_Calculator_3-way'!#REF!/'True_Odds_Calculator_3-way'!C523-1)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IF('Log_working_3-way'!D523="","",1/'True_Odds_Calculator_3-way'!N524+1/'True_Odds_Calculator_3-way'!O524+1/'True_Odds_Calculator_3-way'!#REF!-1)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IF('Log_working_3-way'!$D523="","",'True_Odds_Calculator_3-way'!#REF!/'True_Odds_Calculator_3-way'!C524-1)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IF('Log_working_3-way'!D524="","",1/'True_Odds_Calculator_3-way'!N525+1/'True_Odds_Calculator_3-way'!O525+1/'True_Odds_Calculator_3-way'!#REF!-1)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IF('Log_working_3-way'!$D524="","",'True_Odds_Calculator_3-way'!#REF!/'True_Odds_Calculator_3-way'!C525-1)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IF('Log_working_3-way'!D525="","",1/'True_Odds_Calculator_3-way'!N526+1/'True_Odds_Calculator_3-way'!O526+1/'True_Odds_Calculator_3-way'!#REF!-1)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IF('Log_working_3-way'!$D525="","",'True_Odds_Calculator_3-way'!#REF!/'True_Odds_Calculator_3-way'!C526-1)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IF('Log_working_3-way'!D526="","",1/'True_Odds_Calculator_3-way'!N527+1/'True_Odds_Calculator_3-way'!O527+1/'True_Odds_Calculator_3-way'!#REF!-1)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IF('Log_working_3-way'!$D526="","",'True_Odds_Calculator_3-way'!#REF!/'True_Odds_Calculator_3-way'!C527-1)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IF('Log_working_3-way'!D527="","",1/'True_Odds_Calculator_3-way'!N528+1/'True_Odds_Calculator_3-way'!O528+1/'True_Odds_Calculator_3-way'!#REF!-1)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IF('Log_working_3-way'!$D527="","",'True_Odds_Calculator_3-way'!#REF!/'True_Odds_Calculator_3-way'!C528-1)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IF('Log_working_3-way'!D528="","",1/'True_Odds_Calculator_3-way'!N529+1/'True_Odds_Calculator_3-way'!O529+1/'True_Odds_Calculator_3-way'!#REF!-1)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IF('Log_working_3-way'!$D528="","",'True_Odds_Calculator_3-way'!#REF!/'True_Odds_Calculator_3-way'!C529-1)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IF('Log_working_3-way'!D529="","",1/'True_Odds_Calculator_3-way'!N530+1/'True_Odds_Calculator_3-way'!O530+1/'True_Odds_Calculator_3-way'!#REF!-1)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IF('Log_working_3-way'!$D529="","",'True_Odds_Calculator_3-way'!#REF!/'True_Odds_Calculator_3-way'!C530-1)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IF('Log_working_3-way'!D530="","",1/'True_Odds_Calculator_3-way'!N531+1/'True_Odds_Calculator_3-way'!O531+1/'True_Odds_Calculator_3-way'!#REF!-1)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IF('Log_working_3-way'!$D530="","",'True_Odds_Calculator_3-way'!#REF!/'True_Odds_Calculator_3-way'!C531-1)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IF('Log_working_3-way'!D531="","",1/'True_Odds_Calculator_3-way'!N532+1/'True_Odds_Calculator_3-way'!O532+1/'True_Odds_Calculator_3-way'!#REF!-1)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IF('Log_working_3-way'!$D531="","",'True_Odds_Calculator_3-way'!#REF!/'True_Odds_Calculator_3-way'!C532-1)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IF('Log_working_3-way'!D532="","",1/'True_Odds_Calculator_3-way'!N533+1/'True_Odds_Calculator_3-way'!O533+1/'True_Odds_Calculator_3-way'!#REF!-1)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IF('Log_working_3-way'!$D532="","",'True_Odds_Calculator_3-way'!#REF!/'True_Odds_Calculator_3-way'!C533-1)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IF('Log_working_3-way'!D533="","",1/'True_Odds_Calculator_3-way'!N534+1/'True_Odds_Calculator_3-way'!O534+1/'True_Odds_Calculator_3-way'!#REF!-1)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IF('Log_working_3-way'!$D533="","",'True_Odds_Calculator_3-way'!#REF!/'True_Odds_Calculator_3-way'!C534-1)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IF('Log_working_3-way'!D534="","",1/'True_Odds_Calculator_3-way'!N535+1/'True_Odds_Calculator_3-way'!O535+1/'True_Odds_Calculator_3-way'!#REF!-1)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IF('Log_working_3-way'!$D534="","",'True_Odds_Calculator_3-way'!#REF!/'True_Odds_Calculator_3-way'!C535-1)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IF('Log_working_3-way'!D535="","",1/'True_Odds_Calculator_3-way'!N536+1/'True_Odds_Calculator_3-way'!O536+1/'True_Odds_Calculator_3-way'!#REF!-1)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IF('Log_working_3-way'!$D535="","",'True_Odds_Calculator_3-way'!#REF!/'True_Odds_Calculator_3-way'!C536-1)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IF('Log_working_3-way'!D536="","",1/'True_Odds_Calculator_3-way'!N537+1/'True_Odds_Calculator_3-way'!O537+1/'True_Odds_Calculator_3-way'!#REF!-1)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IF('Log_working_3-way'!$D536="","",'True_Odds_Calculator_3-way'!#REF!/'True_Odds_Calculator_3-way'!C537-1)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IF('Log_working_3-way'!D537="","",1/'True_Odds_Calculator_3-way'!N538+1/'True_Odds_Calculator_3-way'!O538+1/'True_Odds_Calculator_3-way'!#REF!-1)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IF('Log_working_3-way'!$D537="","",'True_Odds_Calculator_3-way'!#REF!/'True_Odds_Calculator_3-way'!C538-1)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IF('Log_working_3-way'!D538="","",1/'True_Odds_Calculator_3-way'!N539+1/'True_Odds_Calculator_3-way'!O539+1/'True_Odds_Calculator_3-way'!#REF!-1)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IF('Log_working_3-way'!$D538="","",'True_Odds_Calculator_3-way'!#REF!/'True_Odds_Calculator_3-way'!C539-1)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IF('Log_working_3-way'!D539="","",1/'True_Odds_Calculator_3-way'!N540+1/'True_Odds_Calculator_3-way'!O540+1/'True_Odds_Calculator_3-way'!#REF!-1)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IF('Log_working_3-way'!$D539="","",'True_Odds_Calculator_3-way'!#REF!/'True_Odds_Calculator_3-way'!C540-1)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IF('Log_working_3-way'!D540="","",1/'True_Odds_Calculator_3-way'!N541+1/'True_Odds_Calculator_3-way'!O541+1/'True_Odds_Calculator_3-way'!#REF!-1)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IF('Log_working_3-way'!$D540="","",'True_Odds_Calculator_3-way'!#REF!/'True_Odds_Calculator_3-way'!C541-1)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IF('Log_working_3-way'!D541="","",1/'True_Odds_Calculator_3-way'!N542+1/'True_Odds_Calculator_3-way'!O542+1/'True_Odds_Calculator_3-way'!#REF!-1)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IF('Log_working_3-way'!$D541="","",'True_Odds_Calculator_3-way'!#REF!/'True_Odds_Calculator_3-way'!C542-1)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IF('Log_working_3-way'!D542="","",1/'True_Odds_Calculator_3-way'!N543+1/'True_Odds_Calculator_3-way'!O543+1/'True_Odds_Calculator_3-way'!#REF!-1)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IF('Log_working_3-way'!$D542="","",'True_Odds_Calculator_3-way'!#REF!/'True_Odds_Calculator_3-way'!C543-1)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IF('Log_working_3-way'!D543="","",1/'True_Odds_Calculator_3-way'!N544+1/'True_Odds_Calculator_3-way'!O544+1/'True_Odds_Calculator_3-way'!#REF!-1)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IF('Log_working_3-way'!$D543="","",'True_Odds_Calculator_3-way'!#REF!/'True_Odds_Calculator_3-way'!C544-1)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IF('Log_working_3-way'!D544="","",1/'True_Odds_Calculator_3-way'!N545+1/'True_Odds_Calculator_3-way'!O545+1/'True_Odds_Calculator_3-way'!#REF!-1)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IF('Log_working_3-way'!$D544="","",'True_Odds_Calculator_3-way'!#REF!/'True_Odds_Calculator_3-way'!C545-1)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IF('Log_working_3-way'!D545="","",1/'True_Odds_Calculator_3-way'!N546+1/'True_Odds_Calculator_3-way'!O546+1/'True_Odds_Calculator_3-way'!#REF!-1)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IF('Log_working_3-way'!$D545="","",'True_Odds_Calculator_3-way'!#REF!/'True_Odds_Calculator_3-way'!C546-1)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IF('Log_working_3-way'!D546="","",1/'True_Odds_Calculator_3-way'!N547+1/'True_Odds_Calculator_3-way'!O547+1/'True_Odds_Calculator_3-way'!#REF!-1)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IF('Log_working_3-way'!$D546="","",'True_Odds_Calculator_3-way'!#REF!/'True_Odds_Calculator_3-way'!C547-1)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IF('Log_working_3-way'!D547="","",1/'True_Odds_Calculator_3-way'!N548+1/'True_Odds_Calculator_3-way'!O548+1/'True_Odds_Calculator_3-way'!#REF!-1)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IF('Log_working_3-way'!$D547="","",'True_Odds_Calculator_3-way'!#REF!/'True_Odds_Calculator_3-way'!C548-1)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IF('Log_working_3-way'!D548="","",1/'True_Odds_Calculator_3-way'!N549+1/'True_Odds_Calculator_3-way'!O549+1/'True_Odds_Calculator_3-way'!#REF!-1)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IF('Log_working_3-way'!$D548="","",'True_Odds_Calculator_3-way'!#REF!/'True_Odds_Calculator_3-way'!C549-1)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IF('Log_working_3-way'!D549="","",1/'True_Odds_Calculator_3-way'!N550+1/'True_Odds_Calculator_3-way'!O550+1/'True_Odds_Calculator_3-way'!#REF!-1)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IF('Log_working_3-way'!$D549="","",'True_Odds_Calculator_3-way'!#REF!/'True_Odds_Calculator_3-way'!C550-1)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IF('Log_working_3-way'!D550="","",1/'True_Odds_Calculator_3-way'!N551+1/'True_Odds_Calculator_3-way'!O551+1/'True_Odds_Calculator_3-way'!#REF!-1)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IF('Log_working_3-way'!$D550="","",'True_Odds_Calculator_3-way'!#REF!/'True_Odds_Calculator_3-way'!C551-1)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IF('Log_working_3-way'!D551="","",1/'True_Odds_Calculator_3-way'!N552+1/'True_Odds_Calculator_3-way'!O552+1/'True_Odds_Calculator_3-way'!#REF!-1)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IF('Log_working_3-way'!$D551="","",'True_Odds_Calculator_3-way'!#REF!/'True_Odds_Calculator_3-way'!C552-1)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IF('Log_working_3-way'!D552="","",1/'True_Odds_Calculator_3-way'!N553+1/'True_Odds_Calculator_3-way'!O553+1/'True_Odds_Calculator_3-way'!#REF!-1)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IF('Log_working_3-way'!$D552="","",'True_Odds_Calculator_3-way'!#REF!/'True_Odds_Calculator_3-way'!C553-1)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IF('Log_working_3-way'!D553="","",1/'True_Odds_Calculator_3-way'!N554+1/'True_Odds_Calculator_3-way'!O554+1/'True_Odds_Calculator_3-way'!#REF!-1)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IF('Log_working_3-way'!$D553="","",'True_Odds_Calculator_3-way'!#REF!/'True_Odds_Calculator_3-way'!C554-1)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IF('Log_working_3-way'!D554="","",1/'True_Odds_Calculator_3-way'!N555+1/'True_Odds_Calculator_3-way'!O555+1/'True_Odds_Calculator_3-way'!#REF!-1)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IF('Log_working_3-way'!$D554="","",'True_Odds_Calculator_3-way'!#REF!/'True_Odds_Calculator_3-way'!C555-1)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IF('Log_working_3-way'!D555="","",1/'True_Odds_Calculator_3-way'!N556+1/'True_Odds_Calculator_3-way'!O556+1/'True_Odds_Calculator_3-way'!#REF!-1)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IF('Log_working_3-way'!$D555="","",'True_Odds_Calculator_3-way'!#REF!/'True_Odds_Calculator_3-way'!C556-1)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IF('Log_working_3-way'!D556="","",1/'True_Odds_Calculator_3-way'!N557+1/'True_Odds_Calculator_3-way'!O557+1/'True_Odds_Calculator_3-way'!#REF!-1)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IF('Log_working_3-way'!$D556="","",'True_Odds_Calculator_3-way'!#REF!/'True_Odds_Calculator_3-way'!C557-1)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IF('Log_working_3-way'!D557="","",1/'True_Odds_Calculator_3-way'!N558+1/'True_Odds_Calculator_3-way'!O558+1/'True_Odds_Calculator_3-way'!#REF!-1)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IF('Log_working_3-way'!$D557="","",'True_Odds_Calculator_3-way'!#REF!/'True_Odds_Calculator_3-way'!C558-1)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IF('Log_working_3-way'!D558="","",1/'True_Odds_Calculator_3-way'!N559+1/'True_Odds_Calculator_3-way'!O559+1/'True_Odds_Calculator_3-way'!#REF!-1)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IF('Log_working_3-way'!$D558="","",'True_Odds_Calculator_3-way'!#REF!/'True_Odds_Calculator_3-way'!C559-1)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IF('Log_working_3-way'!D559="","",1/'True_Odds_Calculator_3-way'!N560+1/'True_Odds_Calculator_3-way'!O560+1/'True_Odds_Calculator_3-way'!#REF!-1)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IF('Log_working_3-way'!$D559="","",'True_Odds_Calculator_3-way'!#REF!/'True_Odds_Calculator_3-way'!C560-1)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IF('Log_working_3-way'!D560="","",1/'True_Odds_Calculator_3-way'!N561+1/'True_Odds_Calculator_3-way'!O561+1/'True_Odds_Calculator_3-way'!#REF!-1)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IF('Log_working_3-way'!$D560="","",'True_Odds_Calculator_3-way'!#REF!/'True_Odds_Calculator_3-way'!C561-1)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IF('Log_working_3-way'!D561="","",1/'True_Odds_Calculator_3-way'!N562+1/'True_Odds_Calculator_3-way'!O562+1/'True_Odds_Calculator_3-way'!#REF!-1)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IF('Log_working_3-way'!$D561="","",'True_Odds_Calculator_3-way'!#REF!/'True_Odds_Calculator_3-way'!C562-1)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IF('Log_working_3-way'!D562="","",1/'True_Odds_Calculator_3-way'!N563+1/'True_Odds_Calculator_3-way'!O563+1/'True_Odds_Calculator_3-way'!#REF!-1)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IF('Log_working_3-way'!$D562="","",'True_Odds_Calculator_3-way'!#REF!/'True_Odds_Calculator_3-way'!C563-1)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IF('Log_working_3-way'!D563="","",1/'True_Odds_Calculator_3-way'!N564+1/'True_Odds_Calculator_3-way'!O564+1/'True_Odds_Calculator_3-way'!#REF!-1)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IF('Log_working_3-way'!$D563="","",'True_Odds_Calculator_3-way'!#REF!/'True_Odds_Calculator_3-way'!C564-1)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IF('Log_working_3-way'!D564="","",1/'True_Odds_Calculator_3-way'!N565+1/'True_Odds_Calculator_3-way'!O565+1/'True_Odds_Calculator_3-way'!#REF!-1)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IF('Log_working_3-way'!$D564="","",'True_Odds_Calculator_3-way'!#REF!/'True_Odds_Calculator_3-way'!C565-1)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IF('Log_working_3-way'!D565="","",1/'True_Odds_Calculator_3-way'!N566+1/'True_Odds_Calculator_3-way'!O566+1/'True_Odds_Calculator_3-way'!#REF!-1)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IF('Log_working_3-way'!$D565="","",'True_Odds_Calculator_3-way'!#REF!/'True_Odds_Calculator_3-way'!C566-1)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IF('Log_working_3-way'!D566="","",1/'True_Odds_Calculator_3-way'!N567+1/'True_Odds_Calculator_3-way'!O567+1/'True_Odds_Calculator_3-way'!#REF!-1)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IF('Log_working_3-way'!$D566="","",'True_Odds_Calculator_3-way'!#REF!/'True_Odds_Calculator_3-way'!C567-1)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IF('Log_working_3-way'!D567="","",1/'True_Odds_Calculator_3-way'!N568+1/'True_Odds_Calculator_3-way'!O568+1/'True_Odds_Calculator_3-way'!#REF!-1)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IF('Log_working_3-way'!$D567="","",'True_Odds_Calculator_3-way'!#REF!/'True_Odds_Calculator_3-way'!C568-1)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IF('Log_working_3-way'!D568="","",1/'True_Odds_Calculator_3-way'!N569+1/'True_Odds_Calculator_3-way'!O569+1/'True_Odds_Calculator_3-way'!#REF!-1)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IF('Log_working_3-way'!$D568="","",'True_Odds_Calculator_3-way'!#REF!/'True_Odds_Calculator_3-way'!C569-1)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IF('Log_working_3-way'!D569="","",1/'True_Odds_Calculator_3-way'!N570+1/'True_Odds_Calculator_3-way'!O570+1/'True_Odds_Calculator_3-way'!#REF!-1)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IF('Log_working_3-way'!$D569="","",'True_Odds_Calculator_3-way'!#REF!/'True_Odds_Calculator_3-way'!C570-1)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IF('Log_working_3-way'!D570="","",1/'True_Odds_Calculator_3-way'!N571+1/'True_Odds_Calculator_3-way'!O571+1/'True_Odds_Calculator_3-way'!#REF!-1)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IF('Log_working_3-way'!$D570="","",'True_Odds_Calculator_3-way'!#REF!/'True_Odds_Calculator_3-way'!C571-1)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IF('Log_working_3-way'!D571="","",1/'True_Odds_Calculator_3-way'!N572+1/'True_Odds_Calculator_3-way'!O572+1/'True_Odds_Calculator_3-way'!#REF!-1)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IF('Log_working_3-way'!$D571="","",'True_Odds_Calculator_3-way'!#REF!/'True_Odds_Calculator_3-way'!C572-1)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IF('Log_working_3-way'!D572="","",1/'True_Odds_Calculator_3-way'!N573+1/'True_Odds_Calculator_3-way'!O573+1/'True_Odds_Calculator_3-way'!#REF!-1)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IF('Log_working_3-way'!$D572="","",'True_Odds_Calculator_3-way'!#REF!/'True_Odds_Calculator_3-way'!C573-1)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IF('Log_working_3-way'!D573="","",1/'True_Odds_Calculator_3-way'!N574+1/'True_Odds_Calculator_3-way'!O574+1/'True_Odds_Calculator_3-way'!#REF!-1)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IF('Log_working_3-way'!$D573="","",'True_Odds_Calculator_3-way'!#REF!/'True_Odds_Calculator_3-way'!C574-1)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IF('Log_working_3-way'!D574="","",1/'True_Odds_Calculator_3-way'!N575+1/'True_Odds_Calculator_3-way'!O575+1/'True_Odds_Calculator_3-way'!#REF!-1)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IF('Log_working_3-way'!$D574="","",'True_Odds_Calculator_3-way'!#REF!/'True_Odds_Calculator_3-way'!C575-1)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IF('Log_working_3-way'!D575="","",1/'True_Odds_Calculator_3-way'!N576+1/'True_Odds_Calculator_3-way'!O576+1/'True_Odds_Calculator_3-way'!#REF!-1)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IF('Log_working_3-way'!$D575="","",'True_Odds_Calculator_3-way'!#REF!/'True_Odds_Calculator_3-way'!C576-1)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IF('Log_working_3-way'!D576="","",1/'True_Odds_Calculator_3-way'!N577+1/'True_Odds_Calculator_3-way'!O577+1/'True_Odds_Calculator_3-way'!#REF!-1)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IF('Log_working_3-way'!$D576="","",'True_Odds_Calculator_3-way'!#REF!/'True_Odds_Calculator_3-way'!C577-1)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IF('Log_working_3-way'!D577="","",1/'True_Odds_Calculator_3-way'!N578+1/'True_Odds_Calculator_3-way'!O578+1/'True_Odds_Calculator_3-way'!#REF!-1)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IF('Log_working_3-way'!$D577="","",'True_Odds_Calculator_3-way'!#REF!/'True_Odds_Calculator_3-way'!C578-1)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IF('Log_working_3-way'!D578="","",1/'True_Odds_Calculator_3-way'!N579+1/'True_Odds_Calculator_3-way'!O579+1/'True_Odds_Calculator_3-way'!#REF!-1)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IF('Log_working_3-way'!$D578="","",'True_Odds_Calculator_3-way'!#REF!/'True_Odds_Calculator_3-way'!C579-1)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IF('Log_working_3-way'!D579="","",1/'True_Odds_Calculator_3-way'!N580+1/'True_Odds_Calculator_3-way'!O580+1/'True_Odds_Calculator_3-way'!#REF!-1)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IF('Log_working_3-way'!$D579="","",'True_Odds_Calculator_3-way'!#REF!/'True_Odds_Calculator_3-way'!C580-1)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IF('Log_working_3-way'!D580="","",1/'True_Odds_Calculator_3-way'!N581+1/'True_Odds_Calculator_3-way'!O581+1/'True_Odds_Calculator_3-way'!#REF!-1)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IF('Log_working_3-way'!$D580="","",'True_Odds_Calculator_3-way'!#REF!/'True_Odds_Calculator_3-way'!C581-1)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IF('Log_working_3-way'!D581="","",1/'True_Odds_Calculator_3-way'!N582+1/'True_Odds_Calculator_3-way'!O582+1/'True_Odds_Calculator_3-way'!#REF!-1)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IF('Log_working_3-way'!$D581="","",'True_Odds_Calculator_3-way'!#REF!/'True_Odds_Calculator_3-way'!C582-1)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IF('Log_working_3-way'!D582="","",1/'True_Odds_Calculator_3-way'!N583+1/'True_Odds_Calculator_3-way'!O583+1/'True_Odds_Calculator_3-way'!#REF!-1)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IF('Log_working_3-way'!$D582="","",'True_Odds_Calculator_3-way'!#REF!/'True_Odds_Calculator_3-way'!C583-1)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IF('Log_working_3-way'!D583="","",1/'True_Odds_Calculator_3-way'!N584+1/'True_Odds_Calculator_3-way'!O584+1/'True_Odds_Calculator_3-way'!#REF!-1)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IF('Log_working_3-way'!$D583="","",'True_Odds_Calculator_3-way'!#REF!/'True_Odds_Calculator_3-way'!C584-1)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IF('Log_working_3-way'!D584="","",1/'True_Odds_Calculator_3-way'!N585+1/'True_Odds_Calculator_3-way'!O585+1/'True_Odds_Calculator_3-way'!#REF!-1)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IF('Log_working_3-way'!$D584="","",'True_Odds_Calculator_3-way'!#REF!/'True_Odds_Calculator_3-way'!C585-1)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IF('Log_working_3-way'!D585="","",1/'True_Odds_Calculator_3-way'!N586+1/'True_Odds_Calculator_3-way'!O586+1/'True_Odds_Calculator_3-way'!#REF!-1)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IF('Log_working_3-way'!$D585="","",'True_Odds_Calculator_3-way'!#REF!/'True_Odds_Calculator_3-way'!C586-1)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IF('Log_working_3-way'!D586="","",1/'True_Odds_Calculator_3-way'!N587+1/'True_Odds_Calculator_3-way'!O587+1/'True_Odds_Calculator_3-way'!#REF!-1)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IF('Log_working_3-way'!$D586="","",'True_Odds_Calculator_3-way'!#REF!/'True_Odds_Calculator_3-way'!C587-1)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IF('Log_working_3-way'!D587="","",1/'True_Odds_Calculator_3-way'!N588+1/'True_Odds_Calculator_3-way'!O588+1/'True_Odds_Calculator_3-way'!#REF!-1)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IF('Log_working_3-way'!$D587="","",'True_Odds_Calculator_3-way'!#REF!/'True_Odds_Calculator_3-way'!C588-1)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IF('Log_working_3-way'!D588="","",1/'True_Odds_Calculator_3-way'!N589+1/'True_Odds_Calculator_3-way'!O589+1/'True_Odds_Calculator_3-way'!#REF!-1)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IF('Log_working_3-way'!$D588="","",'True_Odds_Calculator_3-way'!#REF!/'True_Odds_Calculator_3-way'!C589-1)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IF('Log_working_3-way'!D589="","",1/'True_Odds_Calculator_3-way'!N590+1/'True_Odds_Calculator_3-way'!O590+1/'True_Odds_Calculator_3-way'!#REF!-1)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IF('Log_working_3-way'!$D589="","",'True_Odds_Calculator_3-way'!#REF!/'True_Odds_Calculator_3-way'!C590-1)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IF('Log_working_3-way'!D590="","",1/'True_Odds_Calculator_3-way'!N591+1/'True_Odds_Calculator_3-way'!O591+1/'True_Odds_Calculator_3-way'!#REF!-1)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IF('Log_working_3-way'!$D590="","",'True_Odds_Calculator_3-way'!#REF!/'True_Odds_Calculator_3-way'!C591-1)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IF('Log_working_3-way'!D591="","",1/'True_Odds_Calculator_3-way'!N592+1/'True_Odds_Calculator_3-way'!O592+1/'True_Odds_Calculator_3-way'!#REF!-1)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IF('Log_working_3-way'!$D591="","",'True_Odds_Calculator_3-way'!#REF!/'True_Odds_Calculator_3-way'!C592-1)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IF('Log_working_3-way'!D592="","",1/'True_Odds_Calculator_3-way'!N593+1/'True_Odds_Calculator_3-way'!O593+1/'True_Odds_Calculator_3-way'!#REF!-1)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IF('Log_working_3-way'!$D592="","",'True_Odds_Calculator_3-way'!#REF!/'True_Odds_Calculator_3-way'!C593-1)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IF('Log_working_3-way'!D593="","",1/'True_Odds_Calculator_3-way'!N594+1/'True_Odds_Calculator_3-way'!O594+1/'True_Odds_Calculator_3-way'!#REF!-1)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IF('Log_working_3-way'!$D593="","",'True_Odds_Calculator_3-way'!#REF!/'True_Odds_Calculator_3-way'!C594-1)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IF('Log_working_3-way'!D594="","",1/'True_Odds_Calculator_3-way'!N595+1/'True_Odds_Calculator_3-way'!O595+1/'True_Odds_Calculator_3-way'!#REF!-1)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IF('Log_working_3-way'!$D594="","",'True_Odds_Calculator_3-way'!#REF!/'True_Odds_Calculator_3-way'!C595-1)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IF('Log_working_3-way'!D595="","",1/'True_Odds_Calculator_3-way'!N596+1/'True_Odds_Calculator_3-way'!O596+1/'True_Odds_Calculator_3-way'!#REF!-1)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IF('Log_working_3-way'!$D595="","",'True_Odds_Calculator_3-way'!#REF!/'True_Odds_Calculator_3-way'!C596-1)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IF('Log_working_3-way'!D596="","",1/'True_Odds_Calculator_3-way'!N597+1/'True_Odds_Calculator_3-way'!O597+1/'True_Odds_Calculator_3-way'!#REF!-1)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IF('Log_working_3-way'!$D596="","",'True_Odds_Calculator_3-way'!#REF!/'True_Odds_Calculator_3-way'!C597-1)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IF('Log_working_3-way'!D597="","",1/'True_Odds_Calculator_3-way'!N598+1/'True_Odds_Calculator_3-way'!O598+1/'True_Odds_Calculator_3-way'!#REF!-1)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IF('Log_working_3-way'!$D597="","",'True_Odds_Calculator_3-way'!#REF!/'True_Odds_Calculator_3-way'!C598-1)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IF('Log_working_3-way'!D598="","",1/'True_Odds_Calculator_3-way'!N599+1/'True_Odds_Calculator_3-way'!O599+1/'True_Odds_Calculator_3-way'!#REF!-1)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IF('Log_working_3-way'!$D598="","",'True_Odds_Calculator_3-way'!#REF!/'True_Odds_Calculator_3-way'!C599-1)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IF('Log_working_3-way'!D599="","",1/'True_Odds_Calculator_3-way'!N600+1/'True_Odds_Calculator_3-way'!O600+1/'True_Odds_Calculator_3-way'!#REF!-1)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IF('Log_working_3-way'!$D599="","",'True_Odds_Calculator_3-way'!#REF!/'True_Odds_Calculator_3-way'!C600-1)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IF('Log_working_3-way'!D600="","",1/'True_Odds_Calculator_3-way'!N601+1/'True_Odds_Calculator_3-way'!O601+1/'True_Odds_Calculator_3-way'!#REF!-1)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IF('Log_working_3-way'!$D600="","",'True_Odds_Calculator_3-way'!#REF!/'True_Odds_Calculator_3-way'!C601-1)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IF('Log_working_3-way'!D601="","",1/'True_Odds_Calculator_3-way'!N602+1/'True_Odds_Calculator_3-way'!O602+1/'True_Odds_Calculator_3-way'!#REF!-1)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IF('Log_working_3-way'!$D601="","",'True_Odds_Calculator_3-way'!#REF!/'True_Odds_Calculator_3-way'!C602-1)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IF('Log_working_3-way'!D602="","",1/'True_Odds_Calculator_3-way'!N603+1/'True_Odds_Calculator_3-way'!O603+1/'True_Odds_Calculator_3-way'!#REF!-1)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IF('Log_working_3-way'!$D602="","",'True_Odds_Calculator_3-way'!#REF!/'True_Odds_Calculator_3-way'!C603-1)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IF('Log_working_3-way'!D603="","",1/'True_Odds_Calculator_3-way'!N604+1/'True_Odds_Calculator_3-way'!O604+1/'True_Odds_Calculator_3-way'!#REF!-1)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IF('Log_working_3-way'!$D603="","",'True_Odds_Calculator_3-way'!#REF!/'True_Odds_Calculator_3-way'!C604-1)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IF('Log_working_3-way'!D604="","",1/'True_Odds_Calculator_3-way'!N605+1/'True_Odds_Calculator_3-way'!O605+1/'True_Odds_Calculator_3-way'!#REF!-1)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IF('Log_working_3-way'!$D604="","",'True_Odds_Calculator_3-way'!#REF!/'True_Odds_Calculator_3-way'!C605-1)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IF('Log_working_3-way'!D605="","",1/'True_Odds_Calculator_3-way'!N606+1/'True_Odds_Calculator_3-way'!O606+1/'True_Odds_Calculator_3-way'!#REF!-1)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IF('Log_working_3-way'!$D605="","",'True_Odds_Calculator_3-way'!#REF!/'True_Odds_Calculator_3-way'!C606-1)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IF('Log_working_3-way'!D606="","",1/'True_Odds_Calculator_3-way'!N607+1/'True_Odds_Calculator_3-way'!O607+1/'True_Odds_Calculator_3-way'!#REF!-1)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IF('Log_working_3-way'!$D606="","",'True_Odds_Calculator_3-way'!#REF!/'True_Odds_Calculator_3-way'!C607-1)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IF('Log_working_3-way'!D607="","",1/'True_Odds_Calculator_3-way'!N608+1/'True_Odds_Calculator_3-way'!O608+1/'True_Odds_Calculator_3-way'!#REF!-1)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IF('Log_working_3-way'!$D607="","",'True_Odds_Calculator_3-way'!#REF!/'True_Odds_Calculator_3-way'!C608-1)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IF('Log_working_3-way'!D608="","",1/'True_Odds_Calculator_3-way'!N609+1/'True_Odds_Calculator_3-way'!O609+1/'True_Odds_Calculator_3-way'!#REF!-1)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IF('Log_working_3-way'!$D608="","",'True_Odds_Calculator_3-way'!#REF!/'True_Odds_Calculator_3-way'!C609-1)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IF('Log_working_3-way'!D812="","",1/'True_Odds_Calculator_3-way'!N813+1/'True_Odds_Calculator_3-way'!O813+1/'True_Odds_Calculator_3-way'!#REF!-1)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IF('Log_working_3-way'!$D812="","",'True_Odds_Calculator_3-way'!#REF!/'True_Odds_Calculator_3-way'!C813-1)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IF('Log_working_3-way'!D813="","",1/'True_Odds_Calculator_3-way'!N814+1/'True_Odds_Calculator_3-way'!O814+1/'True_Odds_Calculator_3-way'!#REF!-1)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IF('Log_working_3-way'!$D813="","",'True_Odds_Calculator_3-way'!#REF!/'True_Odds_Calculator_3-way'!C814-1)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IF('Log_working_3-way'!D814="","",1/'True_Odds_Calculator_3-way'!N815+1/'True_Odds_Calculator_3-way'!O815+1/'True_Odds_Calculator_3-way'!#REF!-1)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IF('Log_working_3-way'!$D814="","",'True_Odds_Calculator_3-way'!#REF!/'True_Odds_Calculator_3-way'!C815-1)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IF('Log_working_3-way'!D815="","",1/'True_Odds_Calculator_3-way'!N816+1/'True_Odds_Calculator_3-way'!O816+1/'True_Odds_Calculator_3-way'!#REF!-1)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IF('Log_working_3-way'!$D815="","",'True_Odds_Calculator_3-way'!#REF!/'True_Odds_Calculator_3-way'!C816-1)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IF('Log_working_3-way'!D816="","",1/'True_Odds_Calculator_3-way'!N817+1/'True_Odds_Calculator_3-way'!O817+1/'True_Odds_Calculator_3-way'!#REF!-1)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IF('Log_working_3-way'!$D816="","",'True_Odds_Calculator_3-way'!#REF!/'True_Odds_Calculator_3-way'!C817-1)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IF('Log_working_3-way'!D817="","",1/'True_Odds_Calculator_3-way'!N818+1/'True_Odds_Calculator_3-way'!O818+1/'True_Odds_Calculator_3-way'!#REF!-1)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IF('Log_working_3-way'!$D817="","",'True_Odds_Calculator_3-way'!#REF!/'True_Odds_Calculator_3-way'!C818-1)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IF('Log_working_3-way'!D818="","",1/'True_Odds_Calculator_3-way'!N819+1/'True_Odds_Calculator_3-way'!O819+1/'True_Odds_Calculator_3-way'!#REF!-1)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IF('Log_working_3-way'!$D818="","",'True_Odds_Calculator_3-way'!#REF!/'True_Odds_Calculator_3-way'!C819-1)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IF('Log_working_3-way'!D819="","",1/'True_Odds_Calculator_3-way'!N820+1/'True_Odds_Calculator_3-way'!O820+1/'True_Odds_Calculator_3-way'!#REF!-1)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IF('Log_working_3-way'!$D819="","",'True_Odds_Calculator_3-way'!#REF!/'True_Odds_Calculator_3-way'!C820-1)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IF('Log_working_3-way'!D820="","",1/'True_Odds_Calculator_3-way'!N821+1/'True_Odds_Calculator_3-way'!O821+1/'True_Odds_Calculator_3-way'!#REF!-1)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IF('Log_working_3-way'!$D820="","",'True_Odds_Calculator_3-way'!#REF!/'True_Odds_Calculator_3-way'!C821-1)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IF('Log_working_3-way'!D821="","",1/'True_Odds_Calculator_3-way'!N822+1/'True_Odds_Calculator_3-way'!O822+1/'True_Odds_Calculator_3-way'!#REF!-1)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IF('Log_working_3-way'!$D821="","",'True_Odds_Calculator_3-way'!#REF!/'True_Odds_Calculator_3-way'!C822-1)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IF('Log_working_3-way'!D822="","",1/'True_Odds_Calculator_3-way'!N823+1/'True_Odds_Calculator_3-way'!O823+1/'True_Odds_Calculator_3-way'!#REF!-1)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IF('Log_working_3-way'!$D822="","",'True_Odds_Calculator_3-way'!#REF!/'True_Odds_Calculator_3-way'!C823-1)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IF('Log_working_3-way'!D823="","",1/'True_Odds_Calculator_3-way'!N824+1/'True_Odds_Calculator_3-way'!O824+1/'True_Odds_Calculator_3-way'!#REF!-1)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IF('Log_working_3-way'!$D823="","",'True_Odds_Calculator_3-way'!#REF!/'True_Odds_Calculator_3-way'!C824-1)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IF('Log_working_3-way'!D824="","",1/'True_Odds_Calculator_3-way'!N825+1/'True_Odds_Calculator_3-way'!O825+1/'True_Odds_Calculator_3-way'!#REF!-1)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IF('Log_working_3-way'!$D824="","",'True_Odds_Calculator_3-way'!#REF!/'True_Odds_Calculator_3-way'!C825-1)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IF('Log_working_3-way'!D825="","",1/'True_Odds_Calculator_3-way'!N826+1/'True_Odds_Calculator_3-way'!O826+1/'True_Odds_Calculator_3-way'!#REF!-1)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IF('Log_working_3-way'!$D825="","",'True_Odds_Calculator_3-way'!#REF!/'True_Odds_Calculator_3-way'!C826-1)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IF('Log_working_3-way'!D826="","",1/'True_Odds_Calculator_3-way'!N827+1/'True_Odds_Calculator_3-way'!O827+1/'True_Odds_Calculator_3-way'!#REF!-1)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IF('Log_working_3-way'!$D826="","",'True_Odds_Calculator_3-way'!#REF!/'True_Odds_Calculator_3-way'!C827-1)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IF('Log_working_3-way'!D827="","",1/'True_Odds_Calculator_3-way'!N828+1/'True_Odds_Calculator_3-way'!O828+1/'True_Odds_Calculator_3-way'!#REF!-1)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IF('Log_working_3-way'!$D827="","",'True_Odds_Calculator_3-way'!#REF!/'True_Odds_Calculator_3-way'!C828-1)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IF('Log_working_3-way'!D828="","",1/'True_Odds_Calculator_3-way'!N829+1/'True_Odds_Calculator_3-way'!O829+1/'True_Odds_Calculator_3-way'!#REF!-1)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IF('Log_working_3-way'!$D828="","",'True_Odds_Calculator_3-way'!#REF!/'True_Odds_Calculator_3-way'!C829-1)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IF('Log_working_3-way'!D829="","",1/'True_Odds_Calculator_3-way'!N830+1/'True_Odds_Calculator_3-way'!O830+1/'True_Odds_Calculator_3-way'!#REF!-1)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IF('Log_working_3-way'!$D829="","",'True_Odds_Calculator_3-way'!#REF!/'True_Odds_Calculator_3-way'!C830-1)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IF('Log_working_3-way'!D830="","",1/'True_Odds_Calculator_3-way'!N831+1/'True_Odds_Calculator_3-way'!O831+1/'True_Odds_Calculator_3-way'!#REF!-1)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IF('Log_working_3-way'!$D830="","",'True_Odds_Calculator_3-way'!#REF!/'True_Odds_Calculator_3-way'!C831-1)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IF('Log_working_3-way'!D831="","",1/'True_Odds_Calculator_3-way'!N832+1/'True_Odds_Calculator_3-way'!O832+1/'True_Odds_Calculator_3-way'!#REF!-1)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IF('Log_working_3-way'!$D831="","",'True_Odds_Calculator_3-way'!#REF!/'True_Odds_Calculator_3-way'!C832-1)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IF('Log_working_3-way'!D832="","",1/'True_Odds_Calculator_3-way'!N833+1/'True_Odds_Calculator_3-way'!O833+1/'True_Odds_Calculator_3-way'!#REF!-1)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IF('Log_working_3-way'!$D832="","",'True_Odds_Calculator_3-way'!#REF!/'True_Odds_Calculator_3-way'!C833-1)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IF('Log_working_3-way'!D833="","",1/'True_Odds_Calculator_3-way'!N834+1/'True_Odds_Calculator_3-way'!O834+1/'True_Odds_Calculator_3-way'!#REF!-1)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IF('Log_working_3-way'!$D833="","",'True_Odds_Calculator_3-way'!#REF!/'True_Odds_Calculator_3-way'!C834-1)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IF('Log_working_3-way'!D834="","",1/'True_Odds_Calculator_3-way'!N835+1/'True_Odds_Calculator_3-way'!O835+1/'True_Odds_Calculator_3-way'!#REF!-1)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IF('Log_working_3-way'!$D834="","",'True_Odds_Calculator_3-way'!#REF!/'True_Odds_Calculator_3-way'!C835-1)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IF('Log_working_3-way'!D835="","",1/'True_Odds_Calculator_3-way'!N836+1/'True_Odds_Calculator_3-way'!O836+1/'True_Odds_Calculator_3-way'!#REF!-1)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IF('Log_working_3-way'!$D835="","",'True_Odds_Calculator_3-way'!#REF!/'True_Odds_Calculator_3-way'!C836-1)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IF('Log_working_3-way'!D836="","",1/'True_Odds_Calculator_3-way'!N837+1/'True_Odds_Calculator_3-way'!O837+1/'True_Odds_Calculator_3-way'!#REF!-1)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IF('Log_working_3-way'!$D836="","",'True_Odds_Calculator_3-way'!#REF!/'True_Odds_Calculator_3-way'!C837-1)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IF('Log_working_3-way'!D837="","",1/'True_Odds_Calculator_3-way'!N838+1/'True_Odds_Calculator_3-way'!O838+1/'True_Odds_Calculator_3-way'!#REF!-1)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IF('Log_working_3-way'!$D837="","",'True_Odds_Calculator_3-way'!#REF!/'True_Odds_Calculator_3-way'!C838-1)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IF('Log_working_3-way'!D838="","",1/'True_Odds_Calculator_3-way'!N839+1/'True_Odds_Calculator_3-way'!O839+1/'True_Odds_Calculator_3-way'!#REF!-1)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IF('Log_working_3-way'!$D838="","",'True_Odds_Calculator_3-way'!#REF!/'True_Odds_Calculator_3-way'!C839-1)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IF('Log_working_3-way'!D839="","",1/'True_Odds_Calculator_3-way'!N840+1/'True_Odds_Calculator_3-way'!O840+1/'True_Odds_Calculator_3-way'!#REF!-1)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IF('Log_working_3-way'!$D839="","",'True_Odds_Calculator_3-way'!#REF!/'True_Odds_Calculator_3-way'!C840-1)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IF('Log_working_3-way'!D840="","",1/'True_Odds_Calculator_3-way'!N841+1/'True_Odds_Calculator_3-way'!O841+1/'True_Odds_Calculator_3-way'!#REF!-1)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IF('Log_working_3-way'!$D840="","",'True_Odds_Calculator_3-way'!#REF!/'True_Odds_Calculator_3-way'!C841-1)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IF('Log_working_3-way'!D841="","",1/'True_Odds_Calculator_3-way'!N842+1/'True_Odds_Calculator_3-way'!O842+1/'True_Odds_Calculator_3-way'!#REF!-1)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IF('Log_working_3-way'!$D841="","",'True_Odds_Calculator_3-way'!#REF!/'True_Odds_Calculator_3-way'!C842-1)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IF('Log_working_3-way'!D842="","",1/'True_Odds_Calculator_3-way'!N843+1/'True_Odds_Calculator_3-way'!O843+1/'True_Odds_Calculator_3-way'!#REF!-1)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IF('Log_working_3-way'!$D842="","",'True_Odds_Calculator_3-way'!#REF!/'True_Odds_Calculator_3-way'!C843-1)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IF('Log_working_3-way'!D843="","",1/'True_Odds_Calculator_3-way'!N844+1/'True_Odds_Calculator_3-way'!O844+1/'True_Odds_Calculator_3-way'!#REF!-1)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IF('Log_working_3-way'!$D843="","",'True_Odds_Calculator_3-way'!#REF!/'True_Odds_Calculator_3-way'!C844-1)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IF('Log_working_3-way'!D844="","",1/'True_Odds_Calculator_3-way'!N845+1/'True_Odds_Calculator_3-way'!O845+1/'True_Odds_Calculator_3-way'!#REF!-1)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IF('Log_working_3-way'!$D844="","",'True_Odds_Calculator_3-way'!#REF!/'True_Odds_Calculator_3-way'!C845-1)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IF('Log_working_3-way'!D845="","",1/'True_Odds_Calculator_3-way'!N846+1/'True_Odds_Calculator_3-way'!O846+1/'True_Odds_Calculator_3-way'!#REF!-1)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IF('Log_working_3-way'!$D845="","",'True_Odds_Calculator_3-way'!#REF!/'True_Odds_Calculator_3-way'!C846-1)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IF('Log_working_3-way'!D846="","",1/'True_Odds_Calculator_3-way'!N847+1/'True_Odds_Calculator_3-way'!O847+1/'True_Odds_Calculator_3-way'!#REF!-1)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IF('Log_working_3-way'!$D846="","",'True_Odds_Calculator_3-way'!#REF!/'True_Odds_Calculator_3-way'!C847-1)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IF('Log_working_3-way'!D847="","",1/'True_Odds_Calculator_3-way'!N848+1/'True_Odds_Calculator_3-way'!O848+1/'True_Odds_Calculator_3-way'!#REF!-1)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IF('Log_working_3-way'!$D847="","",'True_Odds_Calculator_3-way'!#REF!/'True_Odds_Calculator_3-way'!C848-1)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IF('Log_working_3-way'!D848="","",1/'True_Odds_Calculator_3-way'!N849+1/'True_Odds_Calculator_3-way'!O849+1/'True_Odds_Calculator_3-way'!#REF!-1)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IF('Log_working_3-way'!$D848="","",'True_Odds_Calculator_3-way'!#REF!/'True_Odds_Calculator_3-way'!C849-1)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IF('Log_working_3-way'!D849="","",1/'True_Odds_Calculator_3-way'!N850+1/'True_Odds_Calculator_3-way'!O850+1/'True_Odds_Calculator_3-way'!#REF!-1)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IF('Log_working_3-way'!$D849="","",'True_Odds_Calculator_3-way'!#REF!/'True_Odds_Calculator_3-way'!C850-1)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IF('Log_working_3-way'!D850="","",1/'True_Odds_Calculator_3-way'!N851+1/'True_Odds_Calculator_3-way'!O851+1/'True_Odds_Calculator_3-way'!#REF!-1)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IF('Log_working_3-way'!$D850="","",'True_Odds_Calculator_3-way'!#REF!/'True_Odds_Calculator_3-way'!C851-1)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IF('Log_working_3-way'!D851="","",1/'True_Odds_Calculator_3-way'!N852+1/'True_Odds_Calculator_3-way'!O852+1/'True_Odds_Calculator_3-way'!#REF!-1)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IF('Log_working_3-way'!$D851="","",'True_Odds_Calculator_3-way'!#REF!/'True_Odds_Calculator_3-way'!C852-1)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IF('Log_working_3-way'!D852="","",1/'True_Odds_Calculator_3-way'!N853+1/'True_Odds_Calculator_3-way'!O853+1/'True_Odds_Calculator_3-way'!#REF!-1)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IF('Log_working_3-way'!$D852="","",'True_Odds_Calculator_3-way'!#REF!/'True_Odds_Calculator_3-way'!C853-1)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IF('Log_working_3-way'!D853="","",1/'True_Odds_Calculator_3-way'!N854+1/'True_Odds_Calculator_3-way'!O854+1/'True_Odds_Calculator_3-way'!#REF!-1)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IF('Log_working_3-way'!$D853="","",'True_Odds_Calculator_3-way'!#REF!/'True_Odds_Calculator_3-way'!C854-1)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IF('Log_working_3-way'!D854="","",1/'True_Odds_Calculator_3-way'!N855+1/'True_Odds_Calculator_3-way'!O855+1/'True_Odds_Calculator_3-way'!#REF!-1)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IF('Log_working_3-way'!$D854="","",'True_Odds_Calculator_3-way'!#REF!/'True_Odds_Calculator_3-way'!C855-1)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IF('Log_working_3-way'!D855="","",1/'True_Odds_Calculator_3-way'!N856+1/'True_Odds_Calculator_3-way'!O856+1/'True_Odds_Calculator_3-way'!#REF!-1)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IF('Log_working_3-way'!$D855="","",'True_Odds_Calculator_3-way'!#REF!/'True_Odds_Calculator_3-way'!C856-1)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IF('Log_working_3-way'!D856="","",1/'True_Odds_Calculator_3-way'!N857+1/'True_Odds_Calculator_3-way'!O857+1/'True_Odds_Calculator_3-way'!#REF!-1)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IF('Log_working_3-way'!$D856="","",'True_Odds_Calculator_3-way'!#REF!/'True_Odds_Calculator_3-way'!C857-1)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IF('Log_working_3-way'!D857="","",1/'True_Odds_Calculator_3-way'!N858+1/'True_Odds_Calculator_3-way'!O858+1/'True_Odds_Calculator_3-way'!#REF!-1)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IF('Log_working_3-way'!$D857="","",'True_Odds_Calculator_3-way'!#REF!/'True_Odds_Calculator_3-way'!C858-1)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IF('Log_working_3-way'!D858="","",1/'True_Odds_Calculator_3-way'!N859+1/'True_Odds_Calculator_3-way'!O859+1/'True_Odds_Calculator_3-way'!#REF!-1)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IF('Log_working_3-way'!$D858="","",'True_Odds_Calculator_3-way'!#REF!/'True_Odds_Calculator_3-way'!C859-1)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IF('Log_working_3-way'!D859="","",1/'True_Odds_Calculator_3-way'!N860+1/'True_Odds_Calculator_3-way'!O860+1/'True_Odds_Calculator_3-way'!#REF!-1)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IF('Log_working_3-way'!$D859="","",'True_Odds_Calculator_3-way'!#REF!/'True_Odds_Calculator_3-way'!C860-1)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IF('Log_working_3-way'!D860="","",1/'True_Odds_Calculator_3-way'!N861+1/'True_Odds_Calculator_3-way'!O861+1/'True_Odds_Calculator_3-way'!#REF!-1)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IF('Log_working_3-way'!$D860="","",'True_Odds_Calculator_3-way'!#REF!/'True_Odds_Calculator_3-way'!C861-1)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IF('Log_working_3-way'!D861="","",1/'True_Odds_Calculator_3-way'!N862+1/'True_Odds_Calculator_3-way'!O862+1/'True_Odds_Calculator_3-way'!#REF!-1)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IF('Log_working_3-way'!$D861="","",'True_Odds_Calculator_3-way'!#REF!/'True_Odds_Calculator_3-way'!C862-1)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IF('Log_working_3-way'!D862="","",1/'True_Odds_Calculator_3-way'!N863+1/'True_Odds_Calculator_3-way'!O863+1/'True_Odds_Calculator_3-way'!#REF!-1)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IF('Log_working_3-way'!$D862="","",'True_Odds_Calculator_3-way'!#REF!/'True_Odds_Calculator_3-way'!C863-1)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IF('Log_working_3-way'!D863="","",1/'True_Odds_Calculator_3-way'!N864+1/'True_Odds_Calculator_3-way'!O864+1/'True_Odds_Calculator_3-way'!#REF!-1)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IF('Log_working_3-way'!$D863="","",'True_Odds_Calculator_3-way'!#REF!/'True_Odds_Calculator_3-way'!C864-1)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IF('Log_working_3-way'!D864="","",1/'True_Odds_Calculator_3-way'!N865+1/'True_Odds_Calculator_3-way'!O865+1/'True_Odds_Calculator_3-way'!#REF!-1)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IF('Log_working_3-way'!$D864="","",'True_Odds_Calculator_3-way'!#REF!/'True_Odds_Calculator_3-way'!C865-1)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IF('Log_working_3-way'!D865="","",1/'True_Odds_Calculator_3-way'!N866+1/'True_Odds_Calculator_3-way'!O866+1/'True_Odds_Calculator_3-way'!#REF!-1)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IF('Log_working_3-way'!$D865="","",'True_Odds_Calculator_3-way'!#REF!/'True_Odds_Calculator_3-way'!C866-1)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IF('Log_working_3-way'!D866="","",1/'True_Odds_Calculator_3-way'!N867+1/'True_Odds_Calculator_3-way'!O867+1/'True_Odds_Calculator_3-way'!#REF!-1)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IF('Log_working_3-way'!$D866="","",'True_Odds_Calculator_3-way'!#REF!/'True_Odds_Calculator_3-way'!C867-1)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IF('Log_working_3-way'!D867="","",1/'True_Odds_Calculator_3-way'!N868+1/'True_Odds_Calculator_3-way'!O868+1/'True_Odds_Calculator_3-way'!#REF!-1)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IF('Log_working_3-way'!$D867="","",'True_Odds_Calculator_3-way'!#REF!/'True_Odds_Calculator_3-way'!C868-1)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IF('Log_working_3-way'!D868="","",1/'True_Odds_Calculator_3-way'!N869+1/'True_Odds_Calculator_3-way'!O869+1/'True_Odds_Calculator_3-way'!#REF!-1)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IF('Log_working_3-way'!$D868="","",'True_Odds_Calculator_3-way'!#REF!/'True_Odds_Calculator_3-way'!C869-1)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IF('Log_working_3-way'!D869="","",1/'True_Odds_Calculator_3-way'!N870+1/'True_Odds_Calculator_3-way'!O870+1/'True_Odds_Calculator_3-way'!#REF!-1)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IF('Log_working_3-way'!$D869="","",'True_Odds_Calculator_3-way'!#REF!/'True_Odds_Calculator_3-way'!C870-1)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IF('Log_working_3-way'!D870="","",1/'True_Odds_Calculator_3-way'!N871+1/'True_Odds_Calculator_3-way'!O871+1/'True_Odds_Calculator_3-way'!#REF!-1)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IF('Log_working_3-way'!$D870="","",'True_Odds_Calculator_3-way'!#REF!/'True_Odds_Calculator_3-way'!C871-1)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IF('Log_working_3-way'!D871="","",1/'True_Odds_Calculator_3-way'!N872+1/'True_Odds_Calculator_3-way'!O872+1/'True_Odds_Calculator_3-way'!#REF!-1)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IF('Log_working_3-way'!$D871="","",'True_Odds_Calculator_3-way'!#REF!/'True_Odds_Calculator_3-way'!C872-1)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IF('Log_working_3-way'!D872="","",1/'True_Odds_Calculator_3-way'!N873+1/'True_Odds_Calculator_3-way'!O873+1/'True_Odds_Calculator_3-way'!#REF!-1)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IF('Log_working_3-way'!$D872="","",'True_Odds_Calculator_3-way'!#REF!/'True_Odds_Calculator_3-way'!C873-1)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IF('Log_working_3-way'!D873="","",1/'True_Odds_Calculator_3-way'!N874+1/'True_Odds_Calculator_3-way'!O874+1/'True_Odds_Calculator_3-way'!#REF!-1)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IF('Log_working_3-way'!$D873="","",'True_Odds_Calculator_3-way'!#REF!/'True_Odds_Calculator_3-way'!C874-1)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IF('Log_working_3-way'!D874="","",1/'True_Odds_Calculator_3-way'!N875+1/'True_Odds_Calculator_3-way'!O875+1/'True_Odds_Calculator_3-way'!#REF!-1)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IF('Log_working_3-way'!$D874="","",'True_Odds_Calculator_3-way'!#REF!/'True_Odds_Calculator_3-way'!C875-1)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IF('Log_working_3-way'!D875="","",1/'True_Odds_Calculator_3-way'!N876+1/'True_Odds_Calculator_3-way'!O876+1/'True_Odds_Calculator_3-way'!#REF!-1)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IF('Log_working_3-way'!$D875="","",'True_Odds_Calculator_3-way'!#REF!/'True_Odds_Calculator_3-way'!C876-1)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IF('Log_working_3-way'!D876="","",1/'True_Odds_Calculator_3-way'!N877+1/'True_Odds_Calculator_3-way'!O877+1/'True_Odds_Calculator_3-way'!#REF!-1)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IF('Log_working_3-way'!$D876="","",'True_Odds_Calculator_3-way'!#REF!/'True_Odds_Calculator_3-way'!C877-1)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IF('Log_working_3-way'!D877="","",1/'True_Odds_Calculator_3-way'!N878+1/'True_Odds_Calculator_3-way'!O878+1/'True_Odds_Calculator_3-way'!#REF!-1)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IF('Log_working_3-way'!$D877="","",'True_Odds_Calculator_3-way'!#REF!/'True_Odds_Calculator_3-way'!C878-1)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IF('Log_working_3-way'!D878="","",1/'True_Odds_Calculator_3-way'!N879+1/'True_Odds_Calculator_3-way'!O879+1/'True_Odds_Calculator_3-way'!#REF!-1)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IF('Log_working_3-way'!$D878="","",'True_Odds_Calculator_3-way'!#REF!/'True_Odds_Calculator_3-way'!C879-1)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IF('Log_working_3-way'!D879="","",1/'True_Odds_Calculator_3-way'!N880+1/'True_Odds_Calculator_3-way'!O880+1/'True_Odds_Calculator_3-way'!#REF!-1)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IF('Log_working_3-way'!$D879="","",'True_Odds_Calculator_3-way'!#REF!/'True_Odds_Calculator_3-way'!C880-1)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IF('Log_working_3-way'!D880="","",1/'True_Odds_Calculator_3-way'!N881+1/'True_Odds_Calculator_3-way'!O881+1/'True_Odds_Calculator_3-way'!#REF!-1)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IF('Log_working_3-way'!$D880="","",'True_Odds_Calculator_3-way'!#REF!/'True_Odds_Calculator_3-way'!C881-1)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IF('Log_working_3-way'!D881="","",1/'True_Odds_Calculator_3-way'!N882+1/'True_Odds_Calculator_3-way'!O882+1/'True_Odds_Calculator_3-way'!#REF!-1)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IF('Log_working_3-way'!$D881="","",'True_Odds_Calculator_3-way'!#REF!/'True_Odds_Calculator_3-way'!C882-1)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IF('Log_working_3-way'!D882="","",1/'True_Odds_Calculator_3-way'!N883+1/'True_Odds_Calculator_3-way'!O883+1/'True_Odds_Calculator_3-way'!#REF!-1)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IF('Log_working_3-way'!$D882="","",'True_Odds_Calculator_3-way'!#REF!/'True_Odds_Calculator_3-way'!C883-1)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IF('Log_working_3-way'!D883="","",1/'True_Odds_Calculator_3-way'!N884+1/'True_Odds_Calculator_3-way'!O884+1/'True_Odds_Calculator_3-way'!#REF!-1)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IF('Log_working_3-way'!$D883="","",'True_Odds_Calculator_3-way'!#REF!/'True_Odds_Calculator_3-way'!C884-1)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IF('Log_working_3-way'!D884="","",1/'True_Odds_Calculator_3-way'!N885+1/'True_Odds_Calculator_3-way'!O885+1/'True_Odds_Calculator_3-way'!#REF!-1)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IF('Log_working_3-way'!$D884="","",'True_Odds_Calculator_3-way'!#REF!/'True_Odds_Calculator_3-way'!C885-1)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IF('Log_working_3-way'!D885="","",1/'True_Odds_Calculator_3-way'!N886+1/'True_Odds_Calculator_3-way'!O886+1/'True_Odds_Calculator_3-way'!#REF!-1)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IF('Log_working_3-way'!$D885="","",'True_Odds_Calculator_3-way'!#REF!/'True_Odds_Calculator_3-way'!C886-1)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IF('Log_working_3-way'!D886="","",1/'True_Odds_Calculator_3-way'!N887+1/'True_Odds_Calculator_3-way'!O887+1/'True_Odds_Calculator_3-way'!#REF!-1)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IF('Log_working_3-way'!$D886="","",'True_Odds_Calculator_3-way'!#REF!/'True_Odds_Calculator_3-way'!C887-1)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IF('Log_working_3-way'!D887="","",1/'True_Odds_Calculator_3-way'!N888+1/'True_Odds_Calculator_3-way'!O888+1/'True_Odds_Calculator_3-way'!#REF!-1)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IF('Log_working_3-way'!$D887="","",'True_Odds_Calculator_3-way'!#REF!/'True_Odds_Calculator_3-way'!C888-1)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IF('Log_working_3-way'!D888="","",1/'True_Odds_Calculator_3-way'!N889+1/'True_Odds_Calculator_3-way'!O889+1/'True_Odds_Calculator_3-way'!#REF!-1)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IF('Log_working_3-way'!$D888="","",'True_Odds_Calculator_3-way'!#REF!/'True_Odds_Calculator_3-way'!C889-1)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IF('Log_working_3-way'!D889="","",1/'True_Odds_Calculator_3-way'!N890+1/'True_Odds_Calculator_3-way'!O890+1/'True_Odds_Calculator_3-way'!#REF!-1)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IF('Log_working_3-way'!$D889="","",'True_Odds_Calculator_3-way'!#REF!/'True_Odds_Calculator_3-way'!C890-1)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IF('Log_working_3-way'!D890="","",1/'True_Odds_Calculator_3-way'!N891+1/'True_Odds_Calculator_3-way'!O891+1/'True_Odds_Calculator_3-way'!#REF!-1)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IF('Log_working_3-way'!$D890="","",'True_Odds_Calculator_3-way'!#REF!/'True_Odds_Calculator_3-way'!C891-1)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IF('Log_working_3-way'!D891="","",1/'True_Odds_Calculator_3-way'!N892+1/'True_Odds_Calculator_3-way'!O892+1/'True_Odds_Calculator_3-way'!#REF!-1)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IF('Log_working_3-way'!$D891="","",'True_Odds_Calculator_3-way'!#REF!/'True_Odds_Calculator_3-way'!C892-1)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IF('Log_working_3-way'!D892="","",1/'True_Odds_Calculator_3-way'!N893+1/'True_Odds_Calculator_3-way'!O893+1/'True_Odds_Calculator_3-way'!#REF!-1)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IF('Log_working_3-way'!$D892="","",'True_Odds_Calculator_3-way'!#REF!/'True_Odds_Calculator_3-way'!C893-1)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IF('Log_working_3-way'!D893="","",1/'True_Odds_Calculator_3-way'!N894+1/'True_Odds_Calculator_3-way'!O894+1/'True_Odds_Calculator_3-way'!#REF!-1)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IF('Log_working_3-way'!$D893="","",'True_Odds_Calculator_3-way'!#REF!/'True_Odds_Calculator_3-way'!C894-1)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IF('Log_working_3-way'!D894="","",1/'True_Odds_Calculator_3-way'!N895+1/'True_Odds_Calculator_3-way'!O895+1/'True_Odds_Calculator_3-way'!#REF!-1)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IF('Log_working_3-way'!$D894="","",'True_Odds_Calculator_3-way'!#REF!/'True_Odds_Calculator_3-way'!C895-1)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IF('Log_working_3-way'!D895="","",1/'True_Odds_Calculator_3-way'!N896+1/'True_Odds_Calculator_3-way'!O896+1/'True_Odds_Calculator_3-way'!#REF!-1)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IF('Log_working_3-way'!$D895="","",'True_Odds_Calculator_3-way'!#REF!/'True_Odds_Calculator_3-way'!C896-1)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IF('Log_working_3-way'!D896="","",1/'True_Odds_Calculator_3-way'!N897+1/'True_Odds_Calculator_3-way'!O897+1/'True_Odds_Calculator_3-way'!#REF!-1)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IF('Log_working_3-way'!$D896="","",'True_Odds_Calculator_3-way'!#REF!/'True_Odds_Calculator_3-way'!C897-1)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IF('Log_working_3-way'!D897="","",1/'True_Odds_Calculator_3-way'!N898+1/'True_Odds_Calculator_3-way'!O898+1/'True_Odds_Calculator_3-way'!#REF!-1)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IF('Log_working_3-way'!$D897="","",'True_Odds_Calculator_3-way'!#REF!/'True_Odds_Calculator_3-way'!C898-1)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IF('Log_working_3-way'!D898="","",1/'True_Odds_Calculator_3-way'!N899+1/'True_Odds_Calculator_3-way'!O899+1/'True_Odds_Calculator_3-way'!#REF!-1)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IF('Log_working_3-way'!$D898="","",'True_Odds_Calculator_3-way'!#REF!/'True_Odds_Calculator_3-way'!C899-1)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IF('Log_working_3-way'!D899="","",1/'True_Odds_Calculator_3-way'!N900+1/'True_Odds_Calculator_3-way'!O900+1/'True_Odds_Calculator_3-way'!#REF!-1)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IF('Log_working_3-way'!$D899="","",'True_Odds_Calculator_3-way'!#REF!/'True_Odds_Calculator_3-way'!C900-1)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IF('Log_working_3-way'!D900="","",1/'True_Odds_Calculator_3-way'!N901+1/'True_Odds_Calculator_3-way'!O901+1/'True_Odds_Calculator_3-way'!#REF!-1)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IF('Log_working_3-way'!$D900="","",'True_Odds_Calculator_3-way'!#REF!/'True_Odds_Calculator_3-way'!C901-1)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IF('Log_working_3-way'!D901="","",1/'True_Odds_Calculator_3-way'!N902+1/'True_Odds_Calculator_3-way'!O902+1/'True_Odds_Calculator_3-way'!#REF!-1)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IF('Log_working_3-way'!$D901="","",'True_Odds_Calculator_3-way'!#REF!/'True_Odds_Calculator_3-way'!C902-1)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IF('Log_working_3-way'!D902="","",1/'True_Odds_Calculator_3-way'!N903+1/'True_Odds_Calculator_3-way'!O903+1/'True_Odds_Calculator_3-way'!#REF!-1)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IF('Log_working_3-way'!$D902="","",'True_Odds_Calculator_3-way'!#REF!/'True_Odds_Calculator_3-way'!C903-1)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IF('Log_working_3-way'!D903="","",1/'True_Odds_Calculator_3-way'!N904+1/'True_Odds_Calculator_3-way'!O904+1/'True_Odds_Calculator_3-way'!#REF!-1)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IF('Log_working_3-way'!$D903="","",'True_Odds_Calculator_3-way'!#REF!/'True_Odds_Calculator_3-way'!C904-1)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IF('Log_working_3-way'!D904="","",1/'True_Odds_Calculator_3-way'!N905+1/'True_Odds_Calculator_3-way'!O905+1/'True_Odds_Calculator_3-way'!#REF!-1)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IF('Log_working_3-way'!$D904="","",'True_Odds_Calculator_3-way'!#REF!/'True_Odds_Calculator_3-way'!C905-1)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IF('Log_working_3-way'!D905="","",1/'True_Odds_Calculator_3-way'!N906+1/'True_Odds_Calculator_3-way'!O906+1/'True_Odds_Calculator_3-way'!#REF!-1)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IF('Log_working_3-way'!$D905="","",'True_Odds_Calculator_3-way'!#REF!/'True_Odds_Calculator_3-way'!C906-1)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IF('Log_working_3-way'!D906="","",1/'True_Odds_Calculator_3-way'!N907+1/'True_Odds_Calculator_3-way'!O907+1/'True_Odds_Calculator_3-way'!#REF!-1)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IF('Log_working_3-way'!$D906="","",'True_Odds_Calculator_3-way'!#REF!/'True_Odds_Calculator_3-way'!C907-1)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IF('Log_working_3-way'!D907="","",1/'True_Odds_Calculator_3-way'!N908+1/'True_Odds_Calculator_3-way'!O908+1/'True_Odds_Calculator_3-way'!#REF!-1)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IF('Log_working_3-way'!$D907="","",'True_Odds_Calculator_3-way'!#REF!/'True_Odds_Calculator_3-way'!C908-1)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IF('Log_working_3-way'!D908="","",1/'True_Odds_Calculator_3-way'!N909+1/'True_Odds_Calculator_3-way'!O909+1/'True_Odds_Calculator_3-way'!#REF!-1)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IF('Log_working_3-way'!$D908="","",'True_Odds_Calculator_3-way'!#REF!/'True_Odds_Calculator_3-way'!C909-1)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IF('Log_working_3-way'!D909="","",1/'True_Odds_Calculator_3-way'!N910+1/'True_Odds_Calculator_3-way'!O910+1/'True_Odds_Calculator_3-way'!#REF!-1)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IF('Log_working_3-way'!$D909="","",'True_Odds_Calculator_3-way'!#REF!/'True_Odds_Calculator_3-way'!C910-1)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IF('Log_working_3-way'!D910="","",1/'True_Odds_Calculator_3-way'!N911+1/'True_Odds_Calculator_3-way'!O911+1/'True_Odds_Calculator_3-way'!#REF!-1)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IF('Log_working_3-way'!$D910="","",'True_Odds_Calculator_3-way'!#REF!/'True_Odds_Calculator_3-way'!C911-1)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IF('Log_working_3-way'!D911="","",1/'True_Odds_Calculator_3-way'!N912+1/'True_Odds_Calculator_3-way'!O912+1/'True_Odds_Calculator_3-way'!#REF!-1)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IF('Log_working_3-way'!$D911="","",'True_Odds_Calculator_3-way'!#REF!/'True_Odds_Calculator_3-way'!C912-1)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IF('Log_working_3-way'!D912="","",1/'True_Odds_Calculator_3-way'!N913+1/'True_Odds_Calculator_3-way'!O913+1/'True_Odds_Calculator_3-way'!#REF!-1)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IF('Log_working_3-way'!$D912="","",'True_Odds_Calculator_3-way'!#REF!/'True_Odds_Calculator_3-way'!C913-1)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IF('Log_working_3-way'!D913="","",1/'True_Odds_Calculator_3-way'!N914+1/'True_Odds_Calculator_3-way'!O914+1/'True_Odds_Calculator_3-way'!#REF!-1)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IF('Log_working_3-way'!$D913="","",'True_Odds_Calculator_3-way'!#REF!/'True_Odds_Calculator_3-way'!C914-1)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IF('Log_working_3-way'!D914="","",1/'True_Odds_Calculator_3-way'!N915+1/'True_Odds_Calculator_3-way'!O915+1/'True_Odds_Calculator_3-way'!#REF!-1)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IF('Log_working_3-way'!$D914="","",'True_Odds_Calculator_3-way'!#REF!/'True_Odds_Calculator_3-way'!C915-1)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IF('Log_working_3-way'!D915="","",1/'True_Odds_Calculator_3-way'!N916+1/'True_Odds_Calculator_3-way'!O916+1/'True_Odds_Calculator_3-way'!#REF!-1)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IF('Log_working_3-way'!$D915="","",'True_Odds_Calculator_3-way'!#REF!/'True_Odds_Calculator_3-way'!C916-1)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IF('Log_working_3-way'!D916="","",1/'True_Odds_Calculator_3-way'!N917+1/'True_Odds_Calculator_3-way'!O917+1/'True_Odds_Calculator_3-way'!#REF!-1)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IF('Log_working_3-way'!$D916="","",'True_Odds_Calculator_3-way'!#REF!/'True_Odds_Calculator_3-way'!C917-1)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IF('Log_working_3-way'!D917="","",1/'True_Odds_Calculator_3-way'!N918+1/'True_Odds_Calculator_3-way'!O918+1/'True_Odds_Calculator_3-way'!#REF!-1)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IF('Log_working_3-way'!$D917="","",'True_Odds_Calculator_3-way'!#REF!/'True_Odds_Calculator_3-way'!C918-1)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IF('Log_working_3-way'!D918="","",1/'True_Odds_Calculator_3-way'!N919+1/'True_Odds_Calculator_3-way'!O919+1/'True_Odds_Calculator_3-way'!#REF!-1)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IF('Log_working_3-way'!$D918="","",'True_Odds_Calculator_3-way'!#REF!/'True_Odds_Calculator_3-way'!C919-1)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IF('Log_working_3-way'!D919="","",1/'True_Odds_Calculator_3-way'!N920+1/'True_Odds_Calculator_3-way'!O920+1/'True_Odds_Calculator_3-way'!#REF!-1)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IF('Log_working_3-way'!$D919="","",'True_Odds_Calculator_3-way'!#REF!/'True_Odds_Calculator_3-way'!C920-1)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IF('Log_working_3-way'!D920="","",1/'True_Odds_Calculator_3-way'!N921+1/'True_Odds_Calculator_3-way'!O921+1/'True_Odds_Calculator_3-way'!#REF!-1)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IF('Log_working_3-way'!$D920="","",'True_Odds_Calculator_3-way'!#REF!/'True_Odds_Calculator_3-way'!C921-1)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IF('Log_working_3-way'!D921="","",1/'True_Odds_Calculator_3-way'!N922+1/'True_Odds_Calculator_3-way'!O922+1/'True_Odds_Calculator_3-way'!#REF!-1)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IF('Log_working_3-way'!$D921="","",'True_Odds_Calculator_3-way'!#REF!/'True_Odds_Calculator_3-way'!C922-1)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IF('Log_working_3-way'!D922="","",1/'True_Odds_Calculator_3-way'!N923+1/'True_Odds_Calculator_3-way'!O923+1/'True_Odds_Calculator_3-way'!#REF!-1)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IF('Log_working_3-way'!$D922="","",'True_Odds_Calculator_3-way'!#REF!/'True_Odds_Calculator_3-way'!C923-1)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IF('Log_working_3-way'!D923="","",1/'True_Odds_Calculator_3-way'!N924+1/'True_Odds_Calculator_3-way'!O924+1/'True_Odds_Calculator_3-way'!#REF!-1)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IF('Log_working_3-way'!$D923="","",'True_Odds_Calculator_3-way'!#REF!/'True_Odds_Calculator_3-way'!C924-1)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IF('Log_working_3-way'!D924="","",1/'True_Odds_Calculator_3-way'!N925+1/'True_Odds_Calculator_3-way'!O925+1/'True_Odds_Calculator_3-way'!#REF!-1)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IF('Log_working_3-way'!$D924="","",'True_Odds_Calculator_3-way'!#REF!/'True_Odds_Calculator_3-way'!C925-1)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IF('Log_working_3-way'!D925="","",1/'True_Odds_Calculator_3-way'!N926+1/'True_Odds_Calculator_3-way'!O926+1/'True_Odds_Calculator_3-way'!#REF!-1)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IF('Log_working_3-way'!$D925="","",'True_Odds_Calculator_3-way'!#REF!/'True_Odds_Calculator_3-way'!C926-1)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IF('Log_working_3-way'!D926="","",1/'True_Odds_Calculator_3-way'!N927+1/'True_Odds_Calculator_3-way'!O927+1/'True_Odds_Calculator_3-way'!#REF!-1)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IF('Log_working_3-way'!$D926="","",'True_Odds_Calculator_3-way'!#REF!/'True_Odds_Calculator_3-way'!C927-1)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IF('Log_working_3-way'!D927="","",1/'True_Odds_Calculator_3-way'!N928+1/'True_Odds_Calculator_3-way'!O928+1/'True_Odds_Calculator_3-way'!#REF!-1)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IF('Log_working_3-way'!$D927="","",'True_Odds_Calculator_3-way'!#REF!/'True_Odds_Calculator_3-way'!C928-1)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IF('Log_working_3-way'!D928="","",1/'True_Odds_Calculator_3-way'!N929+1/'True_Odds_Calculator_3-way'!O929+1/'True_Odds_Calculator_3-way'!#REF!-1)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IF('Log_working_3-way'!$D928="","",'True_Odds_Calculator_3-way'!#REF!/'True_Odds_Calculator_3-way'!C929-1)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IF('Log_working_3-way'!D929="","",1/'True_Odds_Calculator_3-way'!N930+1/'True_Odds_Calculator_3-way'!O930+1/'True_Odds_Calculator_3-way'!#REF!-1)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IF('Log_working_3-way'!$D929="","",'True_Odds_Calculator_3-way'!#REF!/'True_Odds_Calculator_3-way'!C930-1)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IF('Log_working_3-way'!D930="","",1/'True_Odds_Calculator_3-way'!N931+1/'True_Odds_Calculator_3-way'!O931+1/'True_Odds_Calculator_3-way'!#REF!-1)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IF('Log_working_3-way'!$D930="","",'True_Odds_Calculator_3-way'!#REF!/'True_Odds_Calculator_3-way'!C931-1)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IF('Log_working_3-way'!D931="","",1/'True_Odds_Calculator_3-way'!N932+1/'True_Odds_Calculator_3-way'!O932+1/'True_Odds_Calculator_3-way'!#REF!-1)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IF('Log_working_3-way'!$D931="","",'True_Odds_Calculator_3-way'!#REF!/'True_Odds_Calculator_3-way'!C932-1)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IF('Log_working_3-way'!D932="","",1/'True_Odds_Calculator_3-way'!N933+1/'True_Odds_Calculator_3-way'!O933+1/'True_Odds_Calculator_3-way'!#REF!-1)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IF('Log_working_3-way'!$D932="","",'True_Odds_Calculator_3-way'!#REF!/'True_Odds_Calculator_3-way'!C933-1)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IF('Log_working_3-way'!D933="","",1/'True_Odds_Calculator_3-way'!N934+1/'True_Odds_Calculator_3-way'!O934+1/'True_Odds_Calculator_3-way'!#REF!-1)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IF('Log_working_3-way'!$D933="","",'True_Odds_Calculator_3-way'!#REF!/'True_Odds_Calculator_3-way'!C934-1)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IF('Log_working_3-way'!D934="","",1/'True_Odds_Calculator_3-way'!N935+1/'True_Odds_Calculator_3-way'!O935+1/'True_Odds_Calculator_3-way'!#REF!-1)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IF('Log_working_3-way'!$D934="","",'True_Odds_Calculator_3-way'!#REF!/'True_Odds_Calculator_3-way'!C935-1)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IF('Log_working_3-way'!D935="","",1/'True_Odds_Calculator_3-way'!N936+1/'True_Odds_Calculator_3-way'!O936+1/'True_Odds_Calculator_3-way'!#REF!-1)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IF('Log_working_3-way'!$D935="","",'True_Odds_Calculator_3-way'!#REF!/'True_Odds_Calculator_3-way'!C936-1)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IF('Log_working_3-way'!D936="","",1/'True_Odds_Calculator_3-way'!N937+1/'True_Odds_Calculator_3-way'!O937+1/'True_Odds_Calculator_3-way'!#REF!-1)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IF('Log_working_3-way'!$D936="","",'True_Odds_Calculator_3-way'!#REF!/'True_Odds_Calculator_3-way'!C937-1)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IF('Log_working_3-way'!D937="","",1/'True_Odds_Calculator_3-way'!N938+1/'True_Odds_Calculator_3-way'!O938+1/'True_Odds_Calculator_3-way'!#REF!-1)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IF('Log_working_3-way'!$D937="","",'True_Odds_Calculator_3-way'!#REF!/'True_Odds_Calculator_3-way'!C938-1)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IF('Log_working_3-way'!D938="","",1/'True_Odds_Calculator_3-way'!N939+1/'True_Odds_Calculator_3-way'!O939+1/'True_Odds_Calculator_3-way'!#REF!-1)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IF('Log_working_3-way'!$D938="","",'True_Odds_Calculator_3-way'!#REF!/'True_Odds_Calculator_3-way'!C939-1)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IF('Log_working_3-way'!D939="","",1/'True_Odds_Calculator_3-way'!N940+1/'True_Odds_Calculator_3-way'!O940+1/'True_Odds_Calculator_3-way'!#REF!-1)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IF('Log_working_3-way'!$D939="","",'True_Odds_Calculator_3-way'!#REF!/'True_Odds_Calculator_3-way'!C940-1)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IF('Log_working_3-way'!D940="","",1/'True_Odds_Calculator_3-way'!N941+1/'True_Odds_Calculator_3-way'!O941+1/'True_Odds_Calculator_3-way'!#REF!-1)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IF('Log_working_3-way'!$D940="","",'True_Odds_Calculator_3-way'!#REF!/'True_Odds_Calculator_3-way'!C941-1)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IF('Log_working_3-way'!D941="","",1/'True_Odds_Calculator_3-way'!N942+1/'True_Odds_Calculator_3-way'!O942+1/'True_Odds_Calculator_3-way'!#REF!-1)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IF('Log_working_3-way'!$D941="","",'True_Odds_Calculator_3-way'!#REF!/'True_Odds_Calculator_3-way'!C942-1)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IF('Log_working_3-way'!D942="","",1/'True_Odds_Calculator_3-way'!N943+1/'True_Odds_Calculator_3-way'!O943+1/'True_Odds_Calculator_3-way'!#REF!-1)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IF('Log_working_3-way'!$D942="","",'True_Odds_Calculator_3-way'!#REF!/'True_Odds_Calculator_3-way'!C943-1)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IF('Log_working_3-way'!D943="","",1/'True_Odds_Calculator_3-way'!N944+1/'True_Odds_Calculator_3-way'!O944+1/'True_Odds_Calculator_3-way'!#REF!-1)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IF('Log_working_3-way'!$D943="","",'True_Odds_Calculator_3-way'!#REF!/'True_Odds_Calculator_3-way'!C944-1)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IF('Log_working_3-way'!D944="","",1/'True_Odds_Calculator_3-way'!N945+1/'True_Odds_Calculator_3-way'!O945+1/'True_Odds_Calculator_3-way'!#REF!-1)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IF('Log_working_3-way'!$D944="","",'True_Odds_Calculator_3-way'!#REF!/'True_Odds_Calculator_3-way'!C945-1)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IF('Log_working_3-way'!D945="","",1/'True_Odds_Calculator_3-way'!N946+1/'True_Odds_Calculator_3-way'!O946+1/'True_Odds_Calculator_3-way'!#REF!-1)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IF('Log_working_3-way'!$D945="","",'True_Odds_Calculator_3-way'!#REF!/'True_Odds_Calculator_3-way'!C946-1)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IF('Log_working_3-way'!D946="","",1/'True_Odds_Calculator_3-way'!N947+1/'True_Odds_Calculator_3-way'!O947+1/'True_Odds_Calculator_3-way'!#REF!-1)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IF('Log_working_3-way'!$D946="","",'True_Odds_Calculator_3-way'!#REF!/'True_Odds_Calculator_3-way'!C947-1)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IF('Log_working_3-way'!D947="","",1/'True_Odds_Calculator_3-way'!N948+1/'True_Odds_Calculator_3-way'!O948+1/'True_Odds_Calculator_3-way'!#REF!-1)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IF('Log_working_3-way'!$D947="","",'True_Odds_Calculator_3-way'!#REF!/'True_Odds_Calculator_3-way'!C948-1)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IF('Log_working_3-way'!D948="","",1/'True_Odds_Calculator_3-way'!N949+1/'True_Odds_Calculator_3-way'!O949+1/'True_Odds_Calculator_3-way'!#REF!-1)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IF('Log_working_3-way'!$D948="","",'True_Odds_Calculator_3-way'!#REF!/'True_Odds_Calculator_3-way'!C949-1)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IF('Log_working_3-way'!D949="","",1/'True_Odds_Calculator_3-way'!N950+1/'True_Odds_Calculator_3-way'!O950+1/'True_Odds_Calculator_3-way'!#REF!-1)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IF('Log_working_3-way'!$D949="","",'True_Odds_Calculator_3-way'!#REF!/'True_Odds_Calculator_3-way'!C950-1)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IF('Log_working_3-way'!D950="","",1/'True_Odds_Calculator_3-way'!N951+1/'True_Odds_Calculator_3-way'!O951+1/'True_Odds_Calculator_3-way'!#REF!-1)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IF('Log_working_3-way'!$D950="","",'True_Odds_Calculator_3-way'!#REF!/'True_Odds_Calculator_3-way'!C951-1)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IF('Log_working_3-way'!D951="","",1/'True_Odds_Calculator_3-way'!N952+1/'True_Odds_Calculator_3-way'!O952+1/'True_Odds_Calculator_3-way'!#REF!-1)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IF('Log_working_3-way'!$D951="","",'True_Odds_Calculator_3-way'!#REF!/'True_Odds_Calculator_3-way'!C952-1)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IF('Log_working_3-way'!D952="","",1/'True_Odds_Calculator_3-way'!N953+1/'True_Odds_Calculator_3-way'!O953+1/'True_Odds_Calculator_3-way'!#REF!-1)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IF('Log_working_3-way'!$D952="","",'True_Odds_Calculator_3-way'!#REF!/'True_Odds_Calculator_3-way'!C953-1)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IF('Log_working_3-way'!D953="","",1/'True_Odds_Calculator_3-way'!N954+1/'True_Odds_Calculator_3-way'!O954+1/'True_Odds_Calculator_3-way'!#REF!-1)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IF('Log_working_3-way'!$D953="","",'True_Odds_Calculator_3-way'!#REF!/'True_Odds_Calculator_3-way'!C954-1)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IF('Log_working_3-way'!D954="","",1/'True_Odds_Calculator_3-way'!N955+1/'True_Odds_Calculator_3-way'!O955+1/'True_Odds_Calculator_3-way'!#REF!-1)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IF('Log_working_3-way'!$D954="","",'True_Odds_Calculator_3-way'!#REF!/'True_Odds_Calculator_3-way'!C955-1)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IF('Log_working_3-way'!D955="","",1/'True_Odds_Calculator_3-way'!N956+1/'True_Odds_Calculator_3-way'!O956+1/'True_Odds_Calculator_3-way'!#REF!-1)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IF('Log_working_3-way'!$D955="","",'True_Odds_Calculator_3-way'!#REF!/'True_Odds_Calculator_3-way'!C956-1)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IF('Log_working_3-way'!D956="","",1/'True_Odds_Calculator_3-way'!N957+1/'True_Odds_Calculator_3-way'!O957+1/'True_Odds_Calculator_3-way'!#REF!-1)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IF('Log_working_3-way'!$D956="","",'True_Odds_Calculator_3-way'!#REF!/'True_Odds_Calculator_3-way'!C957-1)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IF('Log_working_3-way'!D957="","",1/'True_Odds_Calculator_3-way'!N958+1/'True_Odds_Calculator_3-way'!O958+1/'True_Odds_Calculator_3-way'!#REF!-1)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IF('Log_working_3-way'!$D957="","",'True_Odds_Calculator_3-way'!#REF!/'True_Odds_Calculator_3-way'!C958-1)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IF('Log_working_3-way'!D958="","",1/'True_Odds_Calculator_3-way'!N959+1/'True_Odds_Calculator_3-way'!O959+1/'True_Odds_Calculator_3-way'!#REF!-1)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IF('Log_working_3-way'!$D958="","",'True_Odds_Calculator_3-way'!#REF!/'True_Odds_Calculator_3-way'!C959-1)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IF('Log_working_3-way'!D959="","",1/'True_Odds_Calculator_3-way'!N960+1/'True_Odds_Calculator_3-way'!O960+1/'True_Odds_Calculator_3-way'!#REF!-1)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IF('Log_working_3-way'!$D959="","",'True_Odds_Calculator_3-way'!#REF!/'True_Odds_Calculator_3-way'!C960-1)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IF('Log_working_3-way'!D960="","",1/'True_Odds_Calculator_3-way'!N961+1/'True_Odds_Calculator_3-way'!O961+1/'True_Odds_Calculator_3-way'!#REF!-1)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IF('Log_working_3-way'!$D960="","",'True_Odds_Calculator_3-way'!#REF!/'True_Odds_Calculator_3-way'!C961-1)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IF('Log_working_3-way'!D961="","",1/'True_Odds_Calculator_3-way'!N962+1/'True_Odds_Calculator_3-way'!O962+1/'True_Odds_Calculator_3-way'!#REF!-1)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IF('Log_working_3-way'!$D961="","",'True_Odds_Calculator_3-way'!#REF!/'True_Odds_Calculator_3-way'!C962-1)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IF('Log_working_3-way'!D962="","",1/'True_Odds_Calculator_3-way'!N963+1/'True_Odds_Calculator_3-way'!O963+1/'True_Odds_Calculator_3-way'!#REF!-1)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IF('Log_working_3-way'!$D962="","",'True_Odds_Calculator_3-way'!#REF!/'True_Odds_Calculator_3-way'!C963-1)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IF('Log_working_3-way'!D963="","",1/'True_Odds_Calculator_3-way'!N964+1/'True_Odds_Calculator_3-way'!O964+1/'True_Odds_Calculator_3-way'!#REF!-1)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IF('Log_working_3-way'!$D963="","",'True_Odds_Calculator_3-way'!#REF!/'True_Odds_Calculator_3-way'!C964-1)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IF('Log_working_3-way'!D964="","",1/'True_Odds_Calculator_3-way'!N965+1/'True_Odds_Calculator_3-way'!O965+1/'True_Odds_Calculator_3-way'!#REF!-1)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IF('Log_working_3-way'!$D964="","",'True_Odds_Calculator_3-way'!#REF!/'True_Odds_Calculator_3-way'!C965-1)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IF('Log_working_3-way'!D965="","",1/'True_Odds_Calculator_3-way'!N966+1/'True_Odds_Calculator_3-way'!O966+1/'True_Odds_Calculator_3-way'!#REF!-1)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IF('Log_working_3-way'!$D965="","",'True_Odds_Calculator_3-way'!#REF!/'True_Odds_Calculator_3-way'!C966-1)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IF('Log_working_3-way'!D966="","",1/'True_Odds_Calculator_3-way'!N967+1/'True_Odds_Calculator_3-way'!O967+1/'True_Odds_Calculator_3-way'!#REF!-1)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IF('Log_working_3-way'!$D966="","",'True_Odds_Calculator_3-way'!#REF!/'True_Odds_Calculator_3-way'!C967-1)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IF('Log_working_3-way'!D967="","",1/'True_Odds_Calculator_3-way'!N968+1/'True_Odds_Calculator_3-way'!O968+1/'True_Odds_Calculator_3-way'!#REF!-1)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IF('Log_working_3-way'!$D967="","",'True_Odds_Calculator_3-way'!#REF!/'True_Odds_Calculator_3-way'!C968-1)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IF('Log_working_3-way'!D968="","",1/'True_Odds_Calculator_3-way'!N969+1/'True_Odds_Calculator_3-way'!O969+1/'True_Odds_Calculator_3-way'!#REF!-1)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IF('Log_working_3-way'!$D968="","",'True_Odds_Calculator_3-way'!#REF!/'True_Odds_Calculator_3-way'!C969-1)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IF('Log_working_3-way'!D969="","",1/'True_Odds_Calculator_3-way'!N970+1/'True_Odds_Calculator_3-way'!O970+1/'True_Odds_Calculator_3-way'!#REF!-1)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IF('Log_working_3-way'!$D969="","",'True_Odds_Calculator_3-way'!#REF!/'True_Odds_Calculator_3-way'!C970-1)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IF('Log_working_3-way'!D970="","",1/'True_Odds_Calculator_3-way'!N971+1/'True_Odds_Calculator_3-way'!O971+1/'True_Odds_Calculator_3-way'!#REF!-1)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IF('Log_working_3-way'!$D970="","",'True_Odds_Calculator_3-way'!#REF!/'True_Odds_Calculator_3-way'!C971-1)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IF('Log_working_3-way'!D971="","",1/'True_Odds_Calculator_3-way'!N972+1/'True_Odds_Calculator_3-way'!O972+1/'True_Odds_Calculator_3-way'!#REF!-1)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IF('Log_working_3-way'!$D971="","",'True_Odds_Calculator_3-way'!#REF!/'True_Odds_Calculator_3-way'!C972-1)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IF('Log_working_3-way'!D972="","",1/'True_Odds_Calculator_3-way'!N973+1/'True_Odds_Calculator_3-way'!O973+1/'True_Odds_Calculator_3-way'!#REF!-1)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IF('Log_working_3-way'!$D972="","",'True_Odds_Calculator_3-way'!#REF!/'True_Odds_Calculator_3-way'!C973-1)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IF('Log_working_3-way'!D973="","",1/'True_Odds_Calculator_3-way'!N974+1/'True_Odds_Calculator_3-way'!O974+1/'True_Odds_Calculator_3-way'!#REF!-1)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IF('Log_working_3-way'!$D973="","",'True_Odds_Calculator_3-way'!#REF!/'True_Odds_Calculator_3-way'!C974-1)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IF('Log_working_3-way'!D974="","",1/'True_Odds_Calculator_3-way'!N975+1/'True_Odds_Calculator_3-way'!O975+1/'True_Odds_Calculator_3-way'!#REF!-1)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IF('Log_working_3-way'!$D974="","",'True_Odds_Calculator_3-way'!#REF!/'True_Odds_Calculator_3-way'!C975-1)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IF('Log_working_3-way'!D975="","",1/'True_Odds_Calculator_3-way'!N976+1/'True_Odds_Calculator_3-way'!O976+1/'True_Odds_Calculator_3-way'!#REF!-1)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IF('Log_working_3-way'!$D975="","",'True_Odds_Calculator_3-way'!#REF!/'True_Odds_Calculator_3-way'!C976-1)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IF('Log_working_3-way'!D976="","",1/'True_Odds_Calculator_3-way'!N977+1/'True_Odds_Calculator_3-way'!O977+1/'True_Odds_Calculator_3-way'!#REF!-1)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IF('Log_working_3-way'!$D976="","",'True_Odds_Calculator_3-way'!#REF!/'True_Odds_Calculator_3-way'!C977-1)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IF('Log_working_3-way'!D977="","",1/'True_Odds_Calculator_3-way'!N978+1/'True_Odds_Calculator_3-way'!O978+1/'True_Odds_Calculator_3-way'!#REF!-1)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IF('Log_working_3-way'!$D977="","",'True_Odds_Calculator_3-way'!#REF!/'True_Odds_Calculator_3-way'!C978-1)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IF('Log_working_3-way'!D978="","",1/'True_Odds_Calculator_3-way'!N979+1/'True_Odds_Calculator_3-way'!O979+1/'True_Odds_Calculator_3-way'!#REF!-1)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IF('Log_working_3-way'!$D978="","",'True_Odds_Calculator_3-way'!#REF!/'True_Odds_Calculator_3-way'!C979-1)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IF('Log_working_3-way'!D979="","",1/'True_Odds_Calculator_3-way'!N980+1/'True_Odds_Calculator_3-way'!O980+1/'True_Odds_Calculator_3-way'!#REF!-1)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IF('Log_working_3-way'!$D979="","",'True_Odds_Calculator_3-way'!#REF!/'True_Odds_Calculator_3-way'!C980-1)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IF('Log_working_3-way'!D980="","",1/'True_Odds_Calculator_3-way'!N981+1/'True_Odds_Calculator_3-way'!O981+1/'True_Odds_Calculator_3-way'!#REF!-1)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IF('Log_working_3-way'!$D980="","",'True_Odds_Calculator_3-way'!#REF!/'True_Odds_Calculator_3-way'!C981-1)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IF('Log_working_3-way'!D981="","",1/'True_Odds_Calculator_3-way'!N982+1/'True_Odds_Calculator_3-way'!O982+1/'True_Odds_Calculator_3-way'!#REF!-1)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IF('Log_working_3-way'!$D981="","",'True_Odds_Calculator_3-way'!#REF!/'True_Odds_Calculator_3-way'!C982-1)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IF('Log_working_3-way'!D982="","",1/'True_Odds_Calculator_3-way'!N983+1/'True_Odds_Calculator_3-way'!O983+1/'True_Odds_Calculator_3-way'!#REF!-1)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IF('Log_working_3-way'!$D982="","",'True_Odds_Calculator_3-way'!#REF!/'True_Odds_Calculator_3-way'!C983-1)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IF('Log_working_3-way'!D983="","",1/'True_Odds_Calculator_3-way'!N984+1/'True_Odds_Calculator_3-way'!O984+1/'True_Odds_Calculator_3-way'!#REF!-1)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IF('Log_working_3-way'!$D983="","",'True_Odds_Calculator_3-way'!#REF!/'True_Odds_Calculator_3-way'!C984-1)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IF('Log_working_3-way'!D984="","",1/'True_Odds_Calculator_3-way'!N985+1/'True_Odds_Calculator_3-way'!O985+1/'True_Odds_Calculator_3-way'!#REF!-1)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IF('Log_working_3-way'!$D984="","",'True_Odds_Calculator_3-way'!#REF!/'True_Odds_Calculator_3-way'!C985-1)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IF('Log_working_3-way'!D985="","",1/'True_Odds_Calculator_3-way'!N986+1/'True_Odds_Calculator_3-way'!O986+1/'True_Odds_Calculator_3-way'!#REF!-1)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IF('Log_working_3-way'!$D985="","",'True_Odds_Calculator_3-way'!#REF!/'True_Odds_Calculator_3-way'!C986-1)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IF('Log_working_3-way'!D986="","",1/'True_Odds_Calculator_3-way'!N987+1/'True_Odds_Calculator_3-way'!O987+1/'True_Odds_Calculator_3-way'!#REF!-1)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IF('Log_working_3-way'!$D986="","",'True_Odds_Calculator_3-way'!#REF!/'True_Odds_Calculator_3-way'!C987-1)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IF('Log_working_3-way'!D987="","",1/'True_Odds_Calculator_3-way'!N988+1/'True_Odds_Calculator_3-way'!O988+1/'True_Odds_Calculator_3-way'!#REF!-1)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IF('Log_working_3-way'!$D987="","",'True_Odds_Calculator_3-way'!#REF!/'True_Odds_Calculator_3-way'!C988-1)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IF('Log_working_3-way'!D988="","",1/'True_Odds_Calculator_3-way'!N989+1/'True_Odds_Calculator_3-way'!O989+1/'True_Odds_Calculator_3-way'!#REF!-1)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IF('Log_working_3-way'!$D988="","",'True_Odds_Calculator_3-way'!#REF!/'True_Odds_Calculator_3-way'!C989-1)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IF('Log_working_3-way'!D989="","",1/'True_Odds_Calculator_3-way'!N990+1/'True_Odds_Calculator_3-way'!O990+1/'True_Odds_Calculator_3-way'!#REF!-1)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IF('Log_working_3-way'!$D989="","",'True_Odds_Calculator_3-way'!#REF!/'True_Odds_Calculator_3-way'!C990-1)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IF('Log_working_3-way'!D990="","",1/'True_Odds_Calculator_3-way'!N991+1/'True_Odds_Calculator_3-way'!O991+1/'True_Odds_Calculator_3-way'!#REF!-1)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IF('Log_working_3-way'!$D990="","",'True_Odds_Calculator_3-way'!#REF!/'True_Odds_Calculator_3-way'!C991-1)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IF('Log_working_3-way'!D991="","",1/'True_Odds_Calculator_3-way'!N992+1/'True_Odds_Calculator_3-way'!O992+1/'True_Odds_Calculator_3-way'!#REF!-1)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IF('Log_working_3-way'!$D991="","",'True_Odds_Calculator_3-way'!#REF!/'True_Odds_Calculator_3-way'!C992-1)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IF('Log_working_3-way'!D992="","",1/'True_Odds_Calculator_3-way'!N993+1/'True_Odds_Calculator_3-way'!O993+1/'True_Odds_Calculator_3-way'!#REF!-1)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IF('Log_working_3-way'!$D992="","",'True_Odds_Calculator_3-way'!#REF!/'True_Odds_Calculator_3-way'!C993-1)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IF('Log_working_3-way'!D993="","",1/'True_Odds_Calculator_3-way'!N994+1/'True_Odds_Calculator_3-way'!O994+1/'True_Odds_Calculator_3-way'!#REF!-1)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IF('Log_working_3-way'!$D993="","",'True_Odds_Calculator_3-way'!#REF!/'True_Odds_Calculator_3-way'!C994-1)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IF('Log_working_3-way'!D994="","",1/'True_Odds_Calculator_3-way'!N995+1/'True_Odds_Calculator_3-way'!O995+1/'True_Odds_Calculator_3-way'!#REF!-1)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IF('Log_working_3-way'!$D994="","",'True_Odds_Calculator_3-way'!#REF!/'True_Odds_Calculator_3-way'!C995-1)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IF('Log_working_3-way'!D995="","",1/'True_Odds_Calculator_3-way'!N996+1/'True_Odds_Calculator_3-way'!O996+1/'True_Odds_Calculator_3-way'!#REF!-1)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IF('Log_working_3-way'!$D995="","",'True_Odds_Calculator_3-way'!#REF!/'True_Odds_Calculator_3-way'!C996-1)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IF('Log_working_3-way'!D996="","",1/'True_Odds_Calculator_3-way'!N997+1/'True_Odds_Calculator_3-way'!O997+1/'True_Odds_Calculator_3-way'!#REF!-1)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IF('Log_working_3-way'!$D996="","",'True_Odds_Calculator_3-way'!#REF!/'True_Odds_Calculator_3-way'!C997-1)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IF('Log_working_3-way'!D997="","",1/'True_Odds_Calculator_3-way'!N998+1/'True_Odds_Calculator_3-way'!O998+1/'True_Odds_Calculator_3-way'!#REF!-1)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IF('Log_working_3-way'!$D997="","",'True_Odds_Calculator_3-way'!#REF!/'True_Odds_Calculator_3-way'!C998-1)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IF('Log_working_3-way'!D998="","",1/'True_Odds_Calculator_3-way'!N999+1/'True_Odds_Calculator_3-way'!O999+1/'True_Odds_Calculator_3-way'!#REF!-1)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IF('Log_working_3-way'!$D998="","",'True_Odds_Calculator_3-way'!#REF!/'True_Odds_Calculator_3-way'!C999-1)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IF('Log_working_3-way'!D999="","",1/'True_Odds_Calculator_3-way'!N1000+1/'True_Odds_Calculator_3-way'!O1000+1/'True_Odds_Calculator_3-way'!#REF!-1)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IF('Log_working_3-way'!$D999="","",'True_Odds_Calculator_3-way'!#REF!/'True_Odds_Calculator_3-way'!C1000-1)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IF('Log_working_3-way'!D1000="","",1/'True_Odds_Calculator_3-way'!N1001+1/'True_Odds_Calculator_3-way'!O1001+1/'True_Odds_Calculator_3-way'!#REF!-1)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IF('Log_working_3-way'!$D1000="","",'True_Odds_Calculator_3-way'!#REF!/'True_Odds_Calculator_3-way'!C1001-1)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IF('Log_working_3-way'!D1001="","",1/'True_Odds_Calculator_3-way'!N1002+1/'True_Odds_Calculator_3-way'!O1002+1/'True_Odds_Calculator_3-way'!#REF!-1)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IF('Log_working_3-way'!$D1001="","",'True_Odds_Calculator_3-way'!#REF!/'True_Odds_Calculator_3-way'!C1002-1)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2.44</v>
      </c>
      <c r="B186" s="4">
        <f>IF('True_Odds_Calculator_3-way'!B187="","",'True_Odds_Calculator_3-way'!B187)</f>
        <v>3.48</v>
      </c>
      <c r="C186" s="4">
        <f>IF('True_Odds_Calculator_3-way'!C187="","",'True_Odds_Calculator_3-way'!C187)</f>
        <v>3.03</v>
      </c>
      <c r="D186" s="9">
        <f t="shared" si="39"/>
        <v>0.39994902586498005</v>
      </c>
      <c r="E186" s="9">
        <f t="shared" si="40"/>
        <v>0.27902703738237322</v>
      </c>
      <c r="F186" s="9">
        <f t="shared" si="41"/>
        <v>0.32102393675264668</v>
      </c>
      <c r="G186" s="9">
        <f t="shared" si="42"/>
        <v>1.0418879367697658</v>
      </c>
      <c r="H186" s="9">
        <f t="shared" si="43"/>
        <v>2.5003186289484622</v>
      </c>
      <c r="I186" s="9">
        <f t="shared" si="44"/>
        <v>3.5838820831890188</v>
      </c>
      <c r="J186" s="9">
        <f t="shared" si="45"/>
        <v>3.1150325116426245</v>
      </c>
      <c r="K186" s="11">
        <f t="shared" si="46"/>
        <v>0.4098360655737705</v>
      </c>
      <c r="L186" s="11">
        <f t="shared" si="47"/>
        <v>0.28735632183908044</v>
      </c>
      <c r="M186" s="11">
        <f t="shared" si="48"/>
        <v>0.33003300330033003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-0.28177243953903586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0.23126252704411202</v>
      </c>
      <c r="Q186" s="11">
        <f>2*'OddsRatio_working_3-way'!K186*'OddsRatio_working_3-way'!L186*'OddsRatio_working_3-way'!M186</f>
        <v>7.7735303208104858E-2</v>
      </c>
      <c r="R186" s="11">
        <f t="shared" si="49"/>
        <v>0</v>
      </c>
      <c r="S186" s="11">
        <f t="shared" si="50"/>
        <v>-0.82074218267210497</v>
      </c>
      <c r="T186" s="11">
        <f t="shared" si="51"/>
        <v>-0.27587972526793436</v>
      </c>
      <c r="U186" s="11">
        <f>'OddsRatio_working_3-way'!S186-'OddsRatio_working_3-way'!R186^2/3</f>
        <v>-0.82074218267210497</v>
      </c>
      <c r="V186" s="11">
        <f>'OddsRatio_working_3-way'!S186*'OddsRatio_working_3-way'!R186/3-2*'OddsRatio_working_3-way'!R186^3/27-'OddsRatio_working_3-way'!T186</f>
        <v>0.27587972526793436</v>
      </c>
      <c r="W186" s="11">
        <f>'OddsRatio_working_3-way'!V186^2+4*'OddsRatio_working_3-way'!U186^3/27</f>
        <v>-5.7965233119235265E-3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0.14309624918724675</v>
      </c>
      <c r="Y186" s="11">
        <f>IF('OddsRatio_working_3-way'!W186&gt;=0,IF('OddsRatio_working_3-way'!V186+SQRT('OddsRatio_working_3-way'!W186)&gt;0,0,PI()),ACOS('OddsRatio_working_3-way'!V186/(2*'OddsRatio_working_3-way'!X186)))</f>
        <v>0.26926904901682502</v>
      </c>
      <c r="Z186" s="11">
        <f>'OddsRatio_working_3-way'!X186^(1/3)*COS('OddsRatio_working_3-way'!Y186/3)</f>
        <v>0.52094396838488288</v>
      </c>
      <c r="AA186" s="11">
        <f>'OddsRatio_working_3-way'!X186^(1/3)*COS(('OddsRatio_working_3-way'!Y186+2*PI())/3)</f>
        <v>-0.30107471834402177</v>
      </c>
      <c r="AB186" s="11">
        <f>'OddsRatio_working_3-way'!X186^(1/3)*COS(('OddsRatio_working_3-way'!Y186+4*PI())/3)</f>
        <v>-0.21986925004086097</v>
      </c>
      <c r="AC186" s="11">
        <f>'OddsRatio_working_3-way'!X186^(1/3)*SIN('OddsRatio_working_3-way'!Y186/3)</f>
        <v>4.6883998984499548E-2</v>
      </c>
      <c r="AD186" s="11">
        <f>'OddsRatio_working_3-way'!X186^(1/3)*SIN(('OddsRatio_working_3-way'!Y186+2*PI())/3)</f>
        <v>0.42770871107733627</v>
      </c>
      <c r="AE186" s="11">
        <f>'OddsRatio_working_3-way'!X186^(1/3)*SIN(('OddsRatio_working_3-way'!Y186+4*PI())/3)</f>
        <v>-0.47459271006183579</v>
      </c>
      <c r="AF186" s="11">
        <f>-'OddsRatio_working_3-way'!U186/(3*'OddsRatio_working_3-way'!X186^(1/3))*COS(('OddsRatio_working_3-way'!Y186)/3)</f>
        <v>0.52094396838488288</v>
      </c>
      <c r="AG186" s="11">
        <f>-'OddsRatio_working_3-way'!U186/(3*'OddsRatio_working_3-way'!X186^(1/3))*COS(('OddsRatio_working_3-way'!Y186+2*PI())/3)</f>
        <v>-0.30107471834402177</v>
      </c>
      <c r="AH186" s="11">
        <f>-'OddsRatio_working_3-way'!U186/(3*'OddsRatio_working_3-way'!X186^(1/3))*COS(('OddsRatio_working_3-way'!Y186+4*PI())/3)</f>
        <v>-0.21986925004086097</v>
      </c>
      <c r="AI186" s="11">
        <f>'OddsRatio_working_3-way'!U186/(3*'OddsRatio_working_3-way'!X186^(1/3))*SIN(('OddsRatio_working_3-way'!Y186)/3)</f>
        <v>-4.6883998984499548E-2</v>
      </c>
      <c r="AJ186" s="11">
        <f>'OddsRatio_working_3-way'!U186/(3*'OddsRatio_working_3-way'!X186^(1/3))*SIN(('OddsRatio_working_3-way'!Y186+2*PI())/3)</f>
        <v>-0.42770871107733627</v>
      </c>
      <c r="AK186" s="11">
        <f>'OddsRatio_working_3-way'!U186/(3*'OddsRatio_working_3-way'!X186^(1/3))*SIN(('OddsRatio_working_3-way'!Y186+4*PI())/3)</f>
        <v>0.47459271006183579</v>
      </c>
      <c r="AL186" s="11">
        <f>'OddsRatio_working_3-way'!Z186+'OddsRatio_working_3-way'!AF186</f>
        <v>1.0418879367697658</v>
      </c>
      <c r="AM186" s="11">
        <f>'OddsRatio_working_3-way'!AA186+'OddsRatio_working_3-way'!AG186</f>
        <v>-0.60214943668804355</v>
      </c>
      <c r="AN186" s="11">
        <f>'OddsRatio_working_3-way'!AB186+'OddsRatio_working_3-way'!AH186</f>
        <v>-0.43973850008172194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1.0418879367697658</v>
      </c>
      <c r="AS186" s="11">
        <f>IF(('OddsRatio_working_3-way'!X186=0),IF(Q186&gt;0,-Q186^(1/3),(-Q186)^(1/3)),'OddsRatio_working_3-way'!AM186-'OddsRatio_working_3-way'!R186/3)</f>
        <v>-0.60214943668804355</v>
      </c>
      <c r="AT186" s="11">
        <f>IF(('OddsRatio_working_3-way'!X186=0),IF(Q186&gt;0,-Q186^(1/3),(-Q186)^(1/3)),'OddsRatio_working_3-way'!AN186-'OddsRatio_working_3-way'!R186/3)</f>
        <v>-0.43973850008172194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5.42</v>
      </c>
      <c r="B187" s="4">
        <f>IF('True_Odds_Calculator_3-way'!B188="","",'True_Odds_Calculator_3-way'!B188)</f>
        <v>5.2</v>
      </c>
      <c r="C187" s="4">
        <f>IF('True_Odds_Calculator_3-way'!C188="","",'True_Odds_Calculator_3-way'!C188)</f>
        <v>1.54</v>
      </c>
      <c r="D187" s="9">
        <f t="shared" si="39"/>
        <v>0.17719652712211803</v>
      </c>
      <c r="E187" s="9">
        <f t="shared" si="40"/>
        <v>0.18476332796846276</v>
      </c>
      <c r="F187" s="9">
        <f t="shared" si="41"/>
        <v>0.63804014490941952</v>
      </c>
      <c r="G187" s="9">
        <f t="shared" si="42"/>
        <v>1.0505546293496617</v>
      </c>
      <c r="H187" s="9">
        <f t="shared" si="43"/>
        <v>5.6434514617255047</v>
      </c>
      <c r="I187" s="9">
        <f t="shared" si="44"/>
        <v>5.4123294432685798</v>
      </c>
      <c r="J187" s="9">
        <f t="shared" si="45"/>
        <v>1.567299499848817</v>
      </c>
      <c r="K187" s="11">
        <f t="shared" si="46"/>
        <v>0.18450184501845018</v>
      </c>
      <c r="L187" s="11">
        <f t="shared" si="47"/>
        <v>0.19230769230769229</v>
      </c>
      <c r="M187" s="11">
        <f t="shared" si="48"/>
        <v>0.64935064935064934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-0.23096276417309636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0.21104356897714827</v>
      </c>
      <c r="Q187" s="11">
        <f>2*'OddsRatio_working_3-way'!K187*'OddsRatio_working_3-way'!L187*'OddsRatio_working_3-way'!M187</f>
        <v>4.60793818727398E-2</v>
      </c>
      <c r="R187" s="11">
        <f t="shared" si="49"/>
        <v>0</v>
      </c>
      <c r="S187" s="11">
        <f t="shared" si="50"/>
        <v>-0.91375581571659947</v>
      </c>
      <c r="T187" s="11">
        <f t="shared" si="51"/>
        <v>-0.19951000343157196</v>
      </c>
      <c r="U187" s="11">
        <f>'OddsRatio_working_3-way'!S187-'OddsRatio_working_3-way'!R187^2/3</f>
        <v>-0.91375581571659947</v>
      </c>
      <c r="V187" s="11">
        <f>'OddsRatio_working_3-way'!S187*'OddsRatio_working_3-way'!R187/3-2*'OddsRatio_working_3-way'!R187^3/27-'OddsRatio_working_3-way'!T187</f>
        <v>0.19951000343157196</v>
      </c>
      <c r="W187" s="11">
        <f>'OddsRatio_working_3-way'!V187^2+4*'OddsRatio_working_3-way'!U187^3/27</f>
        <v>-7.3223926791324834E-2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0.16809831071473524</v>
      </c>
      <c r="Y187" s="11">
        <f>IF('OddsRatio_working_3-way'!W187&gt;=0,IF('OddsRatio_working_3-way'!V187+SQRT('OddsRatio_working_3-way'!W187)&gt;0,0,PI()),ACOS('OddsRatio_working_3-way'!V187/(2*'OddsRatio_working_3-way'!X187)))</f>
        <v>0.93547955871436306</v>
      </c>
      <c r="Z187" s="11">
        <f>'OddsRatio_working_3-way'!X187^(1/3)*COS('OddsRatio_working_3-way'!Y187/3)</f>
        <v>0.52527731467483085</v>
      </c>
      <c r="AA187" s="11">
        <f>'OddsRatio_working_3-way'!X187^(1/3)*COS(('OddsRatio_working_3-way'!Y187+2*PI())/3)</f>
        <v>-0.40927344497373597</v>
      </c>
      <c r="AB187" s="11">
        <f>'OddsRatio_working_3-way'!X187^(1/3)*COS(('OddsRatio_working_3-way'!Y187+4*PI())/3)</f>
        <v>-0.11600386970109515</v>
      </c>
      <c r="AC187" s="11">
        <f>'OddsRatio_working_3-way'!X187^(1/3)*SIN('OddsRatio_working_3-way'!Y187/3)</f>
        <v>0.16931926822878662</v>
      </c>
      <c r="AD187" s="11">
        <f>'OddsRatio_working_3-way'!X187^(1/3)*SIN(('OddsRatio_working_3-way'!Y187+2*PI())/3)</f>
        <v>0.37024386442568291</v>
      </c>
      <c r="AE187" s="11">
        <f>'OddsRatio_working_3-way'!X187^(1/3)*SIN(('OddsRatio_working_3-way'!Y187+4*PI())/3)</f>
        <v>-0.53956313265446931</v>
      </c>
      <c r="AF187" s="11">
        <f>-'OddsRatio_working_3-way'!U187/(3*'OddsRatio_working_3-way'!X187^(1/3))*COS(('OddsRatio_working_3-way'!Y187)/3)</f>
        <v>0.52527731467483096</v>
      </c>
      <c r="AG187" s="11">
        <f>-'OddsRatio_working_3-way'!U187/(3*'OddsRatio_working_3-way'!X187^(1/3))*COS(('OddsRatio_working_3-way'!Y187+2*PI())/3)</f>
        <v>-0.40927344497373602</v>
      </c>
      <c r="AH187" s="11">
        <f>-'OddsRatio_working_3-way'!U187/(3*'OddsRatio_working_3-way'!X187^(1/3))*COS(('OddsRatio_working_3-way'!Y187+4*PI())/3)</f>
        <v>-0.11600386970109518</v>
      </c>
      <c r="AI187" s="11">
        <f>'OddsRatio_working_3-way'!U187/(3*'OddsRatio_working_3-way'!X187^(1/3))*SIN(('OddsRatio_working_3-way'!Y187)/3)</f>
        <v>-0.16931926822878665</v>
      </c>
      <c r="AJ187" s="11">
        <f>'OddsRatio_working_3-way'!U187/(3*'OddsRatio_working_3-way'!X187^(1/3))*SIN(('OddsRatio_working_3-way'!Y187+2*PI())/3)</f>
        <v>-0.37024386442568297</v>
      </c>
      <c r="AK187" s="11">
        <f>'OddsRatio_working_3-way'!U187/(3*'OddsRatio_working_3-way'!X187^(1/3))*SIN(('OddsRatio_working_3-way'!Y187+4*PI())/3)</f>
        <v>0.53956313265446942</v>
      </c>
      <c r="AL187" s="11">
        <f>'OddsRatio_working_3-way'!Z187+'OddsRatio_working_3-way'!AF187</f>
        <v>1.0505546293496617</v>
      </c>
      <c r="AM187" s="11">
        <f>'OddsRatio_working_3-way'!AA187+'OddsRatio_working_3-way'!AG187</f>
        <v>-0.81854688994747193</v>
      </c>
      <c r="AN187" s="11">
        <f>'OddsRatio_working_3-way'!AB187+'OddsRatio_working_3-way'!AH187</f>
        <v>-0.23200773940219033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1.0505546293496617</v>
      </c>
      <c r="AS187" s="11">
        <f>IF(('OddsRatio_working_3-way'!X187=0),IF(Q187&gt;0,-Q187^(1/3),(-Q187)^(1/3)),'OddsRatio_working_3-way'!AM187-'OddsRatio_working_3-way'!R187/3)</f>
        <v>-0.81854688994747193</v>
      </c>
      <c r="AT187" s="11">
        <f>IF(('OddsRatio_working_3-way'!X187=0),IF(Q187&gt;0,-Q187^(1/3),(-Q187)^(1/3)),'OddsRatio_working_3-way'!AN187-'OddsRatio_working_3-way'!R187/3)</f>
        <v>-0.23200773940219033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1.83</v>
      </c>
      <c r="B188" s="4">
        <f>IF('True_Odds_Calculator_3-way'!B189="","",'True_Odds_Calculator_3-way'!B189)</f>
        <v>3.55</v>
      </c>
      <c r="C188" s="4">
        <f>IF('True_Odds_Calculator_3-way'!C189="","",'True_Odds_Calculator_3-way'!C189)</f>
        <v>5.0599999999999996</v>
      </c>
      <c r="D188" s="9">
        <f t="shared" si="39"/>
        <v>0.53587810048753004</v>
      </c>
      <c r="E188" s="9">
        <f t="shared" si="40"/>
        <v>0.27315706312871252</v>
      </c>
      <c r="F188" s="9">
        <f t="shared" si="41"/>
        <v>0.19096483638375736</v>
      </c>
      <c r="G188" s="9">
        <f t="shared" si="42"/>
        <v>1.0434892020257491</v>
      </c>
      <c r="H188" s="9">
        <f t="shared" si="43"/>
        <v>1.8660960376813722</v>
      </c>
      <c r="I188" s="9">
        <f t="shared" si="44"/>
        <v>3.6608974651656605</v>
      </c>
      <c r="J188" s="9">
        <f t="shared" si="45"/>
        <v>5.236566160224541</v>
      </c>
      <c r="K188" s="11">
        <f t="shared" si="46"/>
        <v>0.54644808743169393</v>
      </c>
      <c r="L188" s="11">
        <f t="shared" si="47"/>
        <v>0.28169014084507044</v>
      </c>
      <c r="M188" s="11">
        <f t="shared" si="48"/>
        <v>0.19762845849802374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-0.26140527477702347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0.22633044427388538</v>
      </c>
      <c r="Q188" s="11">
        <f>2*'OddsRatio_working_3-way'!K188*'OddsRatio_working_3-way'!L188*'OddsRatio_working_3-way'!M188</f>
        <v>6.084151727792618E-2</v>
      </c>
      <c r="R188" s="11">
        <f t="shared" si="49"/>
        <v>0</v>
      </c>
      <c r="S188" s="11">
        <f t="shared" si="50"/>
        <v>-0.86582202469687486</v>
      </c>
      <c r="T188" s="11">
        <f t="shared" si="51"/>
        <v>-0.23274785610131046</v>
      </c>
      <c r="U188" s="11">
        <f>'OddsRatio_working_3-way'!S188-'OddsRatio_working_3-way'!R188^2/3</f>
        <v>-0.86582202469687486</v>
      </c>
      <c r="V188" s="11">
        <f>'OddsRatio_working_3-way'!S188*'OddsRatio_working_3-way'!R188/3-2*'OddsRatio_working_3-way'!R188^3/27-'OddsRatio_working_3-way'!T188</f>
        <v>0.23274785610131046</v>
      </c>
      <c r="W188" s="11">
        <f>'OddsRatio_working_3-way'!V188^2+4*'OddsRatio_working_3-way'!U188^3/27</f>
        <v>-4.1985703235393725E-2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0.15504617679513258</v>
      </c>
      <c r="Y188" s="11">
        <f>IF('OddsRatio_working_3-way'!W188&gt;=0,IF('OddsRatio_working_3-way'!V188+SQRT('OddsRatio_working_3-way'!W188)&gt;0,0,PI()),ACOS('OddsRatio_working_3-way'!V188/(2*'OddsRatio_working_3-way'!X188)))</f>
        <v>0.72186309595916831</v>
      </c>
      <c r="Z188" s="11">
        <f>'OddsRatio_working_3-way'!X188^(1/3)*COS('OddsRatio_working_3-way'!Y188/3)</f>
        <v>0.52174460101287468</v>
      </c>
      <c r="AA188" s="11">
        <f>'OddsRatio_working_3-way'!X188^(1/3)*COS(('OddsRatio_working_3-way'!Y188+2*PI())/3)</f>
        <v>-0.37174355313603447</v>
      </c>
      <c r="AB188" s="11">
        <f>'OddsRatio_working_3-way'!X188^(1/3)*COS(('OddsRatio_working_3-way'!Y188+4*PI())/3)</f>
        <v>-0.15000104787684029</v>
      </c>
      <c r="AC188" s="11">
        <f>'OddsRatio_working_3-way'!X188^(1/3)*SIN('OddsRatio_working_3-way'!Y188/3)</f>
        <v>0.12802309510217791</v>
      </c>
      <c r="AD188" s="11">
        <f>'OddsRatio_working_3-way'!X188^(1/3)*SIN(('OddsRatio_working_3-way'!Y188+2*PI())/3)</f>
        <v>0.38783253121343675</v>
      </c>
      <c r="AE188" s="11">
        <f>'OddsRatio_working_3-way'!X188^(1/3)*SIN(('OddsRatio_working_3-way'!Y188+4*PI())/3)</f>
        <v>-0.51585562631561455</v>
      </c>
      <c r="AF188" s="11">
        <f>-'OddsRatio_working_3-way'!U188/(3*'OddsRatio_working_3-way'!X188^(1/3))*COS(('OddsRatio_working_3-way'!Y188)/3)</f>
        <v>0.52174460101287456</v>
      </c>
      <c r="AG188" s="11">
        <f>-'OddsRatio_working_3-way'!U188/(3*'OddsRatio_working_3-way'!X188^(1/3))*COS(('OddsRatio_working_3-way'!Y188+2*PI())/3)</f>
        <v>-0.37174355313603441</v>
      </c>
      <c r="AH188" s="11">
        <f>-'OddsRatio_working_3-way'!U188/(3*'OddsRatio_working_3-way'!X188^(1/3))*COS(('OddsRatio_working_3-way'!Y188+4*PI())/3)</f>
        <v>-0.15000104787684027</v>
      </c>
      <c r="AI188" s="11">
        <f>'OddsRatio_working_3-way'!U188/(3*'OddsRatio_working_3-way'!X188^(1/3))*SIN(('OddsRatio_working_3-way'!Y188)/3)</f>
        <v>-0.12802309510217788</v>
      </c>
      <c r="AJ188" s="11">
        <f>'OddsRatio_working_3-way'!U188/(3*'OddsRatio_working_3-way'!X188^(1/3))*SIN(('OddsRatio_working_3-way'!Y188+2*PI())/3)</f>
        <v>-0.38783253121343664</v>
      </c>
      <c r="AK188" s="11">
        <f>'OddsRatio_working_3-way'!U188/(3*'OddsRatio_working_3-way'!X188^(1/3))*SIN(('OddsRatio_working_3-way'!Y188+4*PI())/3)</f>
        <v>0.51585562631561444</v>
      </c>
      <c r="AL188" s="11">
        <f>'OddsRatio_working_3-way'!Z188+'OddsRatio_working_3-way'!AF188</f>
        <v>1.0434892020257491</v>
      </c>
      <c r="AM188" s="11">
        <f>'OddsRatio_working_3-way'!AA188+'OddsRatio_working_3-way'!AG188</f>
        <v>-0.74348710627206893</v>
      </c>
      <c r="AN188" s="11">
        <f>'OddsRatio_working_3-way'!AB188+'OddsRatio_working_3-way'!AH188</f>
        <v>-0.30000209575368053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1.0434892020257491</v>
      </c>
      <c r="AS188" s="11">
        <f>IF(('OddsRatio_working_3-way'!X188=0),IF(Q188&gt;0,-Q188^(1/3),(-Q188)^(1/3)),'OddsRatio_working_3-way'!AM188-'OddsRatio_working_3-way'!R188/3)</f>
        <v>-0.74348710627206893</v>
      </c>
      <c r="AT188" s="11">
        <f>IF(('OddsRatio_working_3-way'!X188=0),IF(Q188&gt;0,-Q188^(1/3),(-Q188)^(1/3)),'OddsRatio_working_3-way'!AN188-'OddsRatio_working_3-way'!R188/3)</f>
        <v>-0.30000209575368053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1.63</v>
      </c>
      <c r="B189" s="4">
        <f>IF('True_Odds_Calculator_3-way'!B190="","",'True_Odds_Calculator_3-way'!B190)</f>
        <v>3.71</v>
      </c>
      <c r="C189" s="4">
        <f>IF('True_Odds_Calculator_3-way'!C190="","",'True_Odds_Calculator_3-way'!C190)</f>
        <v>6.66</v>
      </c>
      <c r="D189" s="9">
        <f t="shared" si="39"/>
        <v>0.59929667514553231</v>
      </c>
      <c r="E189" s="9">
        <f t="shared" si="40"/>
        <v>0.25798870698530252</v>
      </c>
      <c r="F189" s="9">
        <f t="shared" si="41"/>
        <v>0.14271461786916501</v>
      </c>
      <c r="G189" s="9">
        <f t="shared" si="42"/>
        <v>1.061305777183005</v>
      </c>
      <c r="H189" s="9">
        <f t="shared" si="43"/>
        <v>1.6686226396252932</v>
      </c>
      <c r="I189" s="9">
        <f t="shared" si="44"/>
        <v>3.8761386561659439</v>
      </c>
      <c r="J189" s="9">
        <f t="shared" si="45"/>
        <v>7.0069906988558071</v>
      </c>
      <c r="K189" s="11">
        <f t="shared" si="46"/>
        <v>0.61349693251533743</v>
      </c>
      <c r="L189" s="11">
        <f t="shared" si="47"/>
        <v>0.26954177897574122</v>
      </c>
      <c r="M189" s="11">
        <f t="shared" si="48"/>
        <v>0.15015015015015015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-0.23993330058846896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0.22346358727884366</v>
      </c>
      <c r="Q189" s="11">
        <f>2*'OddsRatio_working_3-way'!K189*'OddsRatio_working_3-way'!L189*'OddsRatio_working_3-way'!M189</f>
        <v>4.9658574950854149E-2</v>
      </c>
      <c r="R189" s="11">
        <f t="shared" si="49"/>
        <v>0</v>
      </c>
      <c r="S189" s="11">
        <f t="shared" si="50"/>
        <v>-0.93135711771050089</v>
      </c>
      <c r="T189" s="11">
        <f t="shared" si="51"/>
        <v>-0.2069682483801113</v>
      </c>
      <c r="U189" s="11">
        <f>'OddsRatio_working_3-way'!S189-'OddsRatio_working_3-way'!R189^2/3</f>
        <v>-0.93135711771050089</v>
      </c>
      <c r="V189" s="11">
        <f>'OddsRatio_working_3-way'!S189*'OddsRatio_working_3-way'!R189/3-2*'OddsRatio_working_3-way'!R189^3/27-'OddsRatio_working_3-way'!T189</f>
        <v>0.2069682483801113</v>
      </c>
      <c r="W189" s="11">
        <f>'OddsRatio_working_3-way'!V189^2+4*'OddsRatio_working_3-way'!U189^3/27</f>
        <v>-7.6850581844986027E-2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0.17297863862520529</v>
      </c>
      <c r="Y189" s="11">
        <f>IF('OddsRatio_working_3-way'!W189&gt;=0,IF('OddsRatio_working_3-way'!V189+SQRT('OddsRatio_working_3-way'!W189)&gt;0,0,PI()),ACOS('OddsRatio_working_3-way'!V189/(2*'OddsRatio_working_3-way'!X189)))</f>
        <v>0.92948342711565213</v>
      </c>
      <c r="Z189" s="11">
        <f>'OddsRatio_working_3-way'!X189^(1/3)*COS('OddsRatio_working_3-way'!Y189/3)</f>
        <v>0.5306528885915025</v>
      </c>
      <c r="AA189" s="11">
        <f>'OddsRatio_working_3-way'!X189^(1/3)*COS(('OddsRatio_working_3-way'!Y189+2*PI())/3)</f>
        <v>-0.41244854766484434</v>
      </c>
      <c r="AB189" s="11">
        <f>'OddsRatio_working_3-way'!X189^(1/3)*COS(('OddsRatio_working_3-way'!Y189+4*PI())/3)</f>
        <v>-0.11820434092665826</v>
      </c>
      <c r="AC189" s="11">
        <f>'OddsRatio_working_3-way'!X189^(1/3)*SIN('OddsRatio_working_3-way'!Y189/3)</f>
        <v>0.1698819719677796</v>
      </c>
      <c r="AD189" s="11">
        <f>'OddsRatio_working_3-way'!X189^(1/3)*SIN(('OddsRatio_working_3-way'!Y189+2*PI())/3)</f>
        <v>0.37461789612794483</v>
      </c>
      <c r="AE189" s="11">
        <f>'OddsRatio_working_3-way'!X189^(1/3)*SIN(('OddsRatio_working_3-way'!Y189+4*PI())/3)</f>
        <v>-0.54449986809572448</v>
      </c>
      <c r="AF189" s="11">
        <f>-'OddsRatio_working_3-way'!U189/(3*'OddsRatio_working_3-way'!X189^(1/3))*COS(('OddsRatio_working_3-way'!Y189)/3)</f>
        <v>0.53065288859150239</v>
      </c>
      <c r="AG189" s="11">
        <f>-'OddsRatio_working_3-way'!U189/(3*'OddsRatio_working_3-way'!X189^(1/3))*COS(('OddsRatio_working_3-way'!Y189+2*PI())/3)</f>
        <v>-0.41244854766484429</v>
      </c>
      <c r="AH189" s="11">
        <f>-'OddsRatio_working_3-way'!U189/(3*'OddsRatio_working_3-way'!X189^(1/3))*COS(('OddsRatio_working_3-way'!Y189+4*PI())/3)</f>
        <v>-0.11820434092665824</v>
      </c>
      <c r="AI189" s="11">
        <f>'OddsRatio_working_3-way'!U189/(3*'OddsRatio_working_3-way'!X189^(1/3))*SIN(('OddsRatio_working_3-way'!Y189)/3)</f>
        <v>-0.16988197196777957</v>
      </c>
      <c r="AJ189" s="11">
        <f>'OddsRatio_working_3-way'!U189/(3*'OddsRatio_working_3-way'!X189^(1/3))*SIN(('OddsRatio_working_3-way'!Y189+2*PI())/3)</f>
        <v>-0.37461789612794477</v>
      </c>
      <c r="AK189" s="11">
        <f>'OddsRatio_working_3-way'!U189/(3*'OddsRatio_working_3-way'!X189^(1/3))*SIN(('OddsRatio_working_3-way'!Y189+4*PI())/3)</f>
        <v>0.54449986809572437</v>
      </c>
      <c r="AL189" s="11">
        <f>'OddsRatio_working_3-way'!Z189+'OddsRatio_working_3-way'!AF189</f>
        <v>1.061305777183005</v>
      </c>
      <c r="AM189" s="11">
        <f>'OddsRatio_working_3-way'!AA189+'OddsRatio_working_3-way'!AG189</f>
        <v>-0.82489709532968858</v>
      </c>
      <c r="AN189" s="11">
        <f>'OddsRatio_working_3-way'!AB189+'OddsRatio_working_3-way'!AH189</f>
        <v>-0.23640868185331648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1.061305777183005</v>
      </c>
      <c r="AS189" s="11">
        <f>IF(('OddsRatio_working_3-way'!X189=0),IF(Q189&gt;0,-Q189^(1/3),(-Q189)^(1/3)),'OddsRatio_working_3-way'!AM189-'OddsRatio_working_3-way'!R189/3)</f>
        <v>-0.82489709532968858</v>
      </c>
      <c r="AT189" s="11">
        <f>IF(('OddsRatio_working_3-way'!X189=0),IF(Q189&gt;0,-Q189^(1/3),(-Q189)^(1/3)),'OddsRatio_working_3-way'!AN189-'OddsRatio_working_3-way'!R189/3)</f>
        <v>-0.23640868185331648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5.37</v>
      </c>
      <c r="B190" s="4">
        <f>IF('True_Odds_Calculator_3-way'!B191="","",'True_Odds_Calculator_3-way'!B191)</f>
        <v>3.67</v>
      </c>
      <c r="C190" s="4">
        <f>IF('True_Odds_Calculator_3-way'!C191="","",'True_Odds_Calculator_3-way'!C191)</f>
        <v>1.73</v>
      </c>
      <c r="D190" s="9">
        <f t="shared" si="39"/>
        <v>0.17695304522465957</v>
      </c>
      <c r="E190" s="9">
        <f t="shared" si="40"/>
        <v>0.26029337408209524</v>
      </c>
      <c r="F190" s="9">
        <f t="shared" si="41"/>
        <v>0.5627535806932451</v>
      </c>
      <c r="G190" s="9">
        <f t="shared" si="42"/>
        <v>1.0643516420502015</v>
      </c>
      <c r="H190" s="9">
        <f t="shared" si="43"/>
        <v>5.6512166757593807</v>
      </c>
      <c r="I190" s="9">
        <f t="shared" si="44"/>
        <v>3.8418188842740384</v>
      </c>
      <c r="J190" s="9">
        <f t="shared" si="45"/>
        <v>1.7769766986966473</v>
      </c>
      <c r="K190" s="11">
        <f t="shared" si="46"/>
        <v>0.18621973929236499</v>
      </c>
      <c r="L190" s="11">
        <f t="shared" si="47"/>
        <v>0.27247956403269757</v>
      </c>
      <c r="M190" s="11">
        <f t="shared" si="48"/>
        <v>0.5780346820809249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-0.24982109372119687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0.22789487869173203</v>
      </c>
      <c r="Q190" s="11">
        <f>2*'OddsRatio_working_3-way'!K190*'OddsRatio_working_3-way'!L190*'OddsRatio_working_3-way'!M190</f>
        <v>5.8660200435452281E-2</v>
      </c>
      <c r="R190" s="11">
        <f t="shared" si="49"/>
        <v>0</v>
      </c>
      <c r="S190" s="11">
        <f t="shared" si="50"/>
        <v>-0.91223233113399649</v>
      </c>
      <c r="T190" s="11">
        <f t="shared" si="51"/>
        <v>-0.2348088368427276</v>
      </c>
      <c r="U190" s="11">
        <f>'OddsRatio_working_3-way'!S190-'OddsRatio_working_3-way'!R190^2/3</f>
        <v>-0.91223233113399649</v>
      </c>
      <c r="V190" s="11">
        <f>'OddsRatio_working_3-way'!S190*'OddsRatio_working_3-way'!R190/3-2*'OddsRatio_working_3-way'!R190^3/27-'OddsRatio_working_3-way'!T190</f>
        <v>0.2348088368427276</v>
      </c>
      <c r="W190" s="11">
        <f>'OddsRatio_working_3-way'!V190^2+4*'OddsRatio_working_3-way'!U190^3/27</f>
        <v>-5.7328572477724583E-2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0.16767808617791954</v>
      </c>
      <c r="Y190" s="11">
        <f>IF('OddsRatio_working_3-way'!W190&gt;=0,IF('OddsRatio_working_3-way'!V190+SQRT('OddsRatio_working_3-way'!W190)&gt;0,0,PI()),ACOS('OddsRatio_working_3-way'!V190/(2*'OddsRatio_working_3-way'!X190)))</f>
        <v>0.7951502899720212</v>
      </c>
      <c r="Z190" s="11">
        <f>'OddsRatio_working_3-way'!X190^(1/3)*COS('OddsRatio_working_3-way'!Y190/3)</f>
        <v>0.53217582102510075</v>
      </c>
      <c r="AA190" s="11">
        <f>'OddsRatio_working_3-way'!X190^(1/3)*COS(('OddsRatio_working_3-way'!Y190+2*PI())/3)</f>
        <v>-0.39118688900835591</v>
      </c>
      <c r="AB190" s="11">
        <f>'OddsRatio_working_3-way'!X190^(1/3)*COS(('OddsRatio_working_3-way'!Y190+4*PI())/3)</f>
        <v>-0.14098893201674503</v>
      </c>
      <c r="AC190" s="11">
        <f>'OddsRatio_working_3-way'!X190^(1/3)*SIN('OddsRatio_working_3-way'!Y190/3)</f>
        <v>0.14445185781980119</v>
      </c>
      <c r="AD190" s="11">
        <f>'OddsRatio_working_3-way'!X190^(1/3)*SIN(('OddsRatio_working_3-way'!Y190+2*PI())/3)</f>
        <v>0.3886518513776776</v>
      </c>
      <c r="AE190" s="11">
        <f>'OddsRatio_working_3-way'!X190^(1/3)*SIN(('OddsRatio_working_3-way'!Y190+4*PI())/3)</f>
        <v>-0.53310370919747863</v>
      </c>
      <c r="AF190" s="11">
        <f>-'OddsRatio_working_3-way'!U190/(3*'OddsRatio_working_3-way'!X190^(1/3))*COS(('OddsRatio_working_3-way'!Y190)/3)</f>
        <v>0.53217582102510075</v>
      </c>
      <c r="AG190" s="11">
        <f>-'OddsRatio_working_3-way'!U190/(3*'OddsRatio_working_3-way'!X190^(1/3))*COS(('OddsRatio_working_3-way'!Y190+2*PI())/3)</f>
        <v>-0.39118688900835591</v>
      </c>
      <c r="AH190" s="11">
        <f>-'OddsRatio_working_3-way'!U190/(3*'OddsRatio_working_3-way'!X190^(1/3))*COS(('OddsRatio_working_3-way'!Y190+4*PI())/3)</f>
        <v>-0.14098893201674503</v>
      </c>
      <c r="AI190" s="11">
        <f>'OddsRatio_working_3-way'!U190/(3*'OddsRatio_working_3-way'!X190^(1/3))*SIN(('OddsRatio_working_3-way'!Y190)/3)</f>
        <v>-0.14445185781980119</v>
      </c>
      <c r="AJ190" s="11">
        <f>'OddsRatio_working_3-way'!U190/(3*'OddsRatio_working_3-way'!X190^(1/3))*SIN(('OddsRatio_working_3-way'!Y190+2*PI())/3)</f>
        <v>-0.3886518513776776</v>
      </c>
      <c r="AK190" s="11">
        <f>'OddsRatio_working_3-way'!U190/(3*'OddsRatio_working_3-way'!X190^(1/3))*SIN(('OddsRatio_working_3-way'!Y190+4*PI())/3)</f>
        <v>0.53310370919747863</v>
      </c>
      <c r="AL190" s="11">
        <f>'OddsRatio_working_3-way'!Z190+'OddsRatio_working_3-way'!AF190</f>
        <v>1.0643516420502015</v>
      </c>
      <c r="AM190" s="11">
        <f>'OddsRatio_working_3-way'!AA190+'OddsRatio_working_3-way'!AG190</f>
        <v>-0.78237377801671182</v>
      </c>
      <c r="AN190" s="11">
        <f>'OddsRatio_working_3-way'!AB190+'OddsRatio_working_3-way'!AH190</f>
        <v>-0.28197786403349007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1.0643516420502015</v>
      </c>
      <c r="AS190" s="11">
        <f>IF(('OddsRatio_working_3-way'!X190=0),IF(Q190&gt;0,-Q190^(1/3),(-Q190)^(1/3)),'OddsRatio_working_3-way'!AM190-'OddsRatio_working_3-way'!R190/3)</f>
        <v>-0.78237377801671182</v>
      </c>
      <c r="AT190" s="11">
        <f>IF(('OddsRatio_working_3-way'!X190=0),IF(Q190&gt;0,-Q190^(1/3),(-Q190)^(1/3)),'OddsRatio_working_3-way'!AN190-'OddsRatio_working_3-way'!R190/3)</f>
        <v>-0.28197786403349007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2.4300000000000002</v>
      </c>
      <c r="B191" s="4">
        <f>IF('True_Odds_Calculator_3-way'!B192="","",'True_Odds_Calculator_3-way'!B192)</f>
        <v>3.11</v>
      </c>
      <c r="C191" s="4">
        <f>IF('True_Odds_Calculator_3-way'!C192="","",'True_Odds_Calculator_3-way'!C192)</f>
        <v>3.45</v>
      </c>
      <c r="D191" s="9">
        <f t="shared" si="39"/>
        <v>0.40317083871577075</v>
      </c>
      <c r="E191" s="9">
        <f t="shared" si="40"/>
        <v>0.31404321546574998</v>
      </c>
      <c r="F191" s="9">
        <f t="shared" si="41"/>
        <v>0.28278594581847938</v>
      </c>
      <c r="G191" s="9">
        <f t="shared" si="42"/>
        <v>1.0352014822762166</v>
      </c>
      <c r="H191" s="9">
        <f t="shared" si="43"/>
        <v>2.4803381196549896</v>
      </c>
      <c r="I191" s="9">
        <f t="shared" si="44"/>
        <v>3.1842751276028172</v>
      </c>
      <c r="J191" s="9">
        <f t="shared" si="45"/>
        <v>3.5362436315767303</v>
      </c>
      <c r="K191" s="11">
        <f t="shared" si="46"/>
        <v>0.41152263374485593</v>
      </c>
      <c r="L191" s="11">
        <f t="shared" si="47"/>
        <v>0.32154340836012862</v>
      </c>
      <c r="M191" s="11">
        <f t="shared" si="48"/>
        <v>0.28985507246376813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-0.28352987043720268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0.22974235296441461</v>
      </c>
      <c r="Q191" s="11">
        <f>2*'OddsRatio_working_3-way'!K191*'OddsRatio_working_3-way'!L191*'OddsRatio_working_3-way'!M191</f>
        <v>7.6708632041540784E-2</v>
      </c>
      <c r="R191" s="11">
        <f t="shared" si="49"/>
        <v>0</v>
      </c>
      <c r="S191" s="11">
        <f t="shared" si="50"/>
        <v>-0.81029329505971348</v>
      </c>
      <c r="T191" s="11">
        <f t="shared" si="51"/>
        <v>-0.27054867948571404</v>
      </c>
      <c r="U191" s="11">
        <f>'OddsRatio_working_3-way'!S191-'OddsRatio_working_3-way'!R191^2/3</f>
        <v>-0.81029329505971348</v>
      </c>
      <c r="V191" s="11">
        <f>'OddsRatio_working_3-way'!S191*'OddsRatio_working_3-way'!R191/3-2*'OddsRatio_working_3-way'!R191^3/27-'OddsRatio_working_3-way'!T191</f>
        <v>0.27054867948571404</v>
      </c>
      <c r="W191" s="11">
        <f>'OddsRatio_working_3-way'!V191^2+4*'OddsRatio_working_3-way'!U191^3/27</f>
        <v>-5.6209678396037105E-3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0.14037232260230945</v>
      </c>
      <c r="Y191" s="11">
        <f>IF('OddsRatio_working_3-way'!W191&gt;=0,IF('OddsRatio_working_3-way'!V191+SQRT('OddsRatio_working_3-way'!W191)&gt;0,0,PI()),ACOS('OddsRatio_working_3-way'!V191/(2*'OddsRatio_working_3-way'!X191)))</f>
        <v>0.2703315020270709</v>
      </c>
      <c r="Z191" s="11">
        <f>'OddsRatio_working_3-way'!X191^(1/3)*COS('OddsRatio_working_3-way'!Y191/3)</f>
        <v>0.51760074113810839</v>
      </c>
      <c r="AA191" s="11">
        <f>'OddsRatio_working_3-way'!X191^(1/3)*COS(('OddsRatio_working_3-way'!Y191+2*PI())/3)</f>
        <v>-0.29930257229796087</v>
      </c>
      <c r="AB191" s="11">
        <f>'OddsRatio_working_3-way'!X191^(1/3)*COS(('OddsRatio_working_3-way'!Y191+4*PI())/3)</f>
        <v>-0.21829816884014766</v>
      </c>
      <c r="AC191" s="11">
        <f>'OddsRatio_working_3-way'!X191^(1/3)*SIN('OddsRatio_working_3-way'!Y191/3)</f>
        <v>4.6767914141913641E-2</v>
      </c>
      <c r="AD191" s="11">
        <f>'OddsRatio_working_3-way'!X191^(1/3)*SIN(('OddsRatio_working_3-way'!Y191+2*PI())/3)</f>
        <v>0.4248714337722983</v>
      </c>
      <c r="AE191" s="11">
        <f>'OddsRatio_working_3-way'!X191^(1/3)*SIN(('OddsRatio_working_3-way'!Y191+4*PI())/3)</f>
        <v>-0.4716393479142118</v>
      </c>
      <c r="AF191" s="11">
        <f>-'OddsRatio_working_3-way'!U191/(3*'OddsRatio_working_3-way'!X191^(1/3))*COS(('OddsRatio_working_3-way'!Y191)/3)</f>
        <v>0.51760074113810828</v>
      </c>
      <c r="AG191" s="11">
        <f>-'OddsRatio_working_3-way'!U191/(3*'OddsRatio_working_3-way'!X191^(1/3))*COS(('OddsRatio_working_3-way'!Y191+2*PI())/3)</f>
        <v>-0.29930257229796081</v>
      </c>
      <c r="AH191" s="11">
        <f>-'OddsRatio_working_3-way'!U191/(3*'OddsRatio_working_3-way'!X191^(1/3))*COS(('OddsRatio_working_3-way'!Y191+4*PI())/3)</f>
        <v>-0.21829816884014761</v>
      </c>
      <c r="AI191" s="11">
        <f>'OddsRatio_working_3-way'!U191/(3*'OddsRatio_working_3-way'!X191^(1/3))*SIN(('OddsRatio_working_3-way'!Y191)/3)</f>
        <v>-4.6767914141913634E-2</v>
      </c>
      <c r="AJ191" s="11">
        <f>'OddsRatio_working_3-way'!U191/(3*'OddsRatio_working_3-way'!X191^(1/3))*SIN(('OddsRatio_working_3-way'!Y191+2*PI())/3)</f>
        <v>-0.42487143377229819</v>
      </c>
      <c r="AK191" s="11">
        <f>'OddsRatio_working_3-way'!U191/(3*'OddsRatio_working_3-way'!X191^(1/3))*SIN(('OddsRatio_working_3-way'!Y191+4*PI())/3)</f>
        <v>0.47163934791421169</v>
      </c>
      <c r="AL191" s="11">
        <f>'OddsRatio_working_3-way'!Z191+'OddsRatio_working_3-way'!AF191</f>
        <v>1.0352014822762166</v>
      </c>
      <c r="AM191" s="11">
        <f>'OddsRatio_working_3-way'!AA191+'OddsRatio_working_3-way'!AG191</f>
        <v>-0.59860514459592173</v>
      </c>
      <c r="AN191" s="11">
        <f>'OddsRatio_working_3-way'!AB191+'OddsRatio_working_3-way'!AH191</f>
        <v>-0.43659633768029527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1.0352014822762166</v>
      </c>
      <c r="AS191" s="11">
        <f>IF(('OddsRatio_working_3-way'!X191=0),IF(Q191&gt;0,-Q191^(1/3),(-Q191)^(1/3)),'OddsRatio_working_3-way'!AM191-'OddsRatio_working_3-way'!R191/3)</f>
        <v>-0.59860514459592173</v>
      </c>
      <c r="AT191" s="11">
        <f>IF(('OddsRatio_working_3-way'!X191=0),IF(Q191&gt;0,-Q191^(1/3),(-Q191)^(1/3)),'OddsRatio_working_3-way'!AN191-'OddsRatio_working_3-way'!R191/3)</f>
        <v>-0.43659633768029527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2.83</v>
      </c>
      <c r="B192" s="4">
        <f>IF('True_Odds_Calculator_3-way'!B193="","",'True_Odds_Calculator_3-way'!B193)</f>
        <v>2.79</v>
      </c>
      <c r="C192" s="4">
        <f>IF('True_Odds_Calculator_3-way'!C193="","",'True_Odds_Calculator_3-way'!C193)</f>
        <v>3.17</v>
      </c>
      <c r="D192" s="9">
        <f t="shared" si="39"/>
        <v>0.34412461258871424</v>
      </c>
      <c r="E192" s="9">
        <f t="shared" si="40"/>
        <v>0.34912976271721619</v>
      </c>
      <c r="F192" s="9">
        <f t="shared" si="41"/>
        <v>0.30674562469406969</v>
      </c>
      <c r="G192" s="9">
        <f t="shared" si="42"/>
        <v>1.0414885710972608</v>
      </c>
      <c r="H192" s="9">
        <f t="shared" si="43"/>
        <v>2.9059240851079875</v>
      </c>
      <c r="I192" s="9">
        <f t="shared" si="44"/>
        <v>2.8642645422640971</v>
      </c>
      <c r="J192" s="9">
        <f t="shared" si="45"/>
        <v>3.2600301992810561</v>
      </c>
      <c r="K192" s="11">
        <f t="shared" si="46"/>
        <v>0.35335689045936397</v>
      </c>
      <c r="L192" s="11">
        <f t="shared" si="47"/>
        <v>0.35842293906810035</v>
      </c>
      <c r="M192" s="11">
        <f t="shared" si="48"/>
        <v>0.31545741324921134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-0.28399713152976414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0.23132824483110223</v>
      </c>
      <c r="Q192" s="11">
        <f>2*'OddsRatio_working_3-way'!K192*'OddsRatio_working_3-way'!L192*'OddsRatio_working_3-way'!M192</f>
        <v>7.9906129475337553E-2</v>
      </c>
      <c r="R192" s="11">
        <f t="shared" si="49"/>
        <v>0</v>
      </c>
      <c r="S192" s="11">
        <f t="shared" si="50"/>
        <v>-0.81454430044783044</v>
      </c>
      <c r="T192" s="11">
        <f t="shared" si="51"/>
        <v>-0.28136245265900878</v>
      </c>
      <c r="U192" s="11">
        <f>'OddsRatio_working_3-way'!S192-'OddsRatio_working_3-way'!R192^2/3</f>
        <v>-0.81454430044783044</v>
      </c>
      <c r="V192" s="11">
        <f>'OddsRatio_working_3-way'!S192*'OddsRatio_working_3-way'!R192/3-2*'OddsRatio_working_3-way'!R192^3/27-'OddsRatio_working_3-way'!T192</f>
        <v>0.28136245265900878</v>
      </c>
      <c r="W192" s="11">
        <f>'OddsRatio_working_3-way'!V192^2+4*'OddsRatio_working_3-way'!U192^3/27</f>
        <v>-8.9973638689802571E-4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0.14147841368314018</v>
      </c>
      <c r="Y192" s="11">
        <f>IF('OddsRatio_working_3-way'!W192&gt;=0,IF('OddsRatio_working_3-way'!V192+SQRT('OddsRatio_working_3-way'!W192)&gt;0,0,PI()),ACOS('OddsRatio_working_3-way'!V192/(2*'OddsRatio_working_3-way'!X192)))</f>
        <v>0.10620726973153127</v>
      </c>
      <c r="Z192" s="11">
        <f>'OddsRatio_working_3-way'!X192^(1/3)*COS('OddsRatio_working_3-way'!Y192/3)</f>
        <v>0.5207442855486305</v>
      </c>
      <c r="AA192" s="11">
        <f>'OddsRatio_working_3-way'!X192^(1/3)*COS(('OddsRatio_working_3-way'!Y192+2*PI())/3)</f>
        <v>-0.27634452247467345</v>
      </c>
      <c r="AB192" s="11">
        <f>'OddsRatio_working_3-way'!X192^(1/3)*COS(('OddsRatio_working_3-way'!Y192+4*PI())/3)</f>
        <v>-0.24439976307395714</v>
      </c>
      <c r="AC192" s="11">
        <f>'OddsRatio_working_3-way'!X192^(1/3)*SIN('OddsRatio_working_3-way'!Y192/3)</f>
        <v>1.8443315439201496E-2</v>
      </c>
      <c r="AD192" s="11">
        <f>'OddsRatio_working_3-way'!X192^(1/3)*SIN(('OddsRatio_working_3-way'!Y192+2*PI())/3)</f>
        <v>0.44175612244109103</v>
      </c>
      <c r="AE192" s="11">
        <f>'OddsRatio_working_3-way'!X192^(1/3)*SIN(('OddsRatio_working_3-way'!Y192+4*PI())/3)</f>
        <v>-0.46019943788029244</v>
      </c>
      <c r="AF192" s="11">
        <f>-'OddsRatio_working_3-way'!U192/(3*'OddsRatio_working_3-way'!X192^(1/3))*COS(('OddsRatio_working_3-way'!Y192)/3)</f>
        <v>0.52074428554863039</v>
      </c>
      <c r="AG192" s="11">
        <f>-'OddsRatio_working_3-way'!U192/(3*'OddsRatio_working_3-way'!X192^(1/3))*COS(('OddsRatio_working_3-way'!Y192+2*PI())/3)</f>
        <v>-0.27634452247467339</v>
      </c>
      <c r="AH192" s="11">
        <f>-'OddsRatio_working_3-way'!U192/(3*'OddsRatio_working_3-way'!X192^(1/3))*COS(('OddsRatio_working_3-way'!Y192+4*PI())/3)</f>
        <v>-0.24439976307395708</v>
      </c>
      <c r="AI192" s="11">
        <f>'OddsRatio_working_3-way'!U192/(3*'OddsRatio_working_3-way'!X192^(1/3))*SIN(('OddsRatio_working_3-way'!Y192)/3)</f>
        <v>-1.8443315439201493E-2</v>
      </c>
      <c r="AJ192" s="11">
        <f>'OddsRatio_working_3-way'!U192/(3*'OddsRatio_working_3-way'!X192^(1/3))*SIN(('OddsRatio_working_3-way'!Y192+2*PI())/3)</f>
        <v>-0.44175612244109091</v>
      </c>
      <c r="AK192" s="11">
        <f>'OddsRatio_working_3-way'!U192/(3*'OddsRatio_working_3-way'!X192^(1/3))*SIN(('OddsRatio_working_3-way'!Y192+4*PI())/3)</f>
        <v>0.46019943788029233</v>
      </c>
      <c r="AL192" s="11">
        <f>'OddsRatio_working_3-way'!Z192+'OddsRatio_working_3-way'!AF192</f>
        <v>1.0414885710972608</v>
      </c>
      <c r="AM192" s="11">
        <f>'OddsRatio_working_3-way'!AA192+'OddsRatio_working_3-way'!AG192</f>
        <v>-0.5526890449493469</v>
      </c>
      <c r="AN192" s="11">
        <f>'OddsRatio_working_3-way'!AB192+'OddsRatio_working_3-way'!AH192</f>
        <v>-0.48879952614791422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1.0414885710972608</v>
      </c>
      <c r="AS192" s="11">
        <f>IF(('OddsRatio_working_3-way'!X192=0),IF(Q192&gt;0,-Q192^(1/3),(-Q192)^(1/3)),'OddsRatio_working_3-way'!AM192-'OddsRatio_working_3-way'!R192/3)</f>
        <v>-0.5526890449493469</v>
      </c>
      <c r="AT192" s="11">
        <f>IF(('OddsRatio_working_3-way'!X192=0),IF(Q192&gt;0,-Q192^(1/3),(-Q192)^(1/3)),'OddsRatio_working_3-way'!AN192-'OddsRatio_working_3-way'!R192/3)</f>
        <v>-0.48879952614791422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1.58</v>
      </c>
      <c r="B193" s="4">
        <f>IF('True_Odds_Calculator_3-way'!B194="","",'True_Odds_Calculator_3-way'!B194)</f>
        <v>3.65</v>
      </c>
      <c r="C193" s="4">
        <f>IF('True_Odds_Calculator_3-way'!C194="","",'True_Odds_Calculator_3-way'!C194)</f>
        <v>8.0399999999999991</v>
      </c>
      <c r="D193" s="9">
        <f t="shared" si="39"/>
        <v>0.61928162458319225</v>
      </c>
      <c r="E193" s="9">
        <f t="shared" si="40"/>
        <v>0.26254421868967592</v>
      </c>
      <c r="F193" s="9">
        <f t="shared" si="41"/>
        <v>0.1181741567271318</v>
      </c>
      <c r="G193" s="9">
        <f t="shared" si="42"/>
        <v>1.0599555453300293</v>
      </c>
      <c r="H193" s="9">
        <f t="shared" si="43"/>
        <v>1.6147742162914174</v>
      </c>
      <c r="I193" s="9">
        <f t="shared" si="44"/>
        <v>3.8088821951245775</v>
      </c>
      <c r="J193" s="9">
        <f t="shared" si="45"/>
        <v>8.4620870391234053</v>
      </c>
      <c r="K193" s="11">
        <f t="shared" si="46"/>
        <v>0.63291139240506322</v>
      </c>
      <c r="L193" s="11">
        <f t="shared" si="47"/>
        <v>0.27397260273972601</v>
      </c>
      <c r="M193" s="11">
        <f t="shared" si="48"/>
        <v>0.12437810945273634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-0.23336758206539698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0.22149526340898246</v>
      </c>
      <c r="Q193" s="11">
        <f>2*'OddsRatio_working_3-way'!K193*'OddsRatio_working_3-way'!L193*'OddsRatio_working_3-way'!M193</f>
        <v>4.313442325394011E-2</v>
      </c>
      <c r="R193" s="11">
        <f t="shared" si="49"/>
        <v>0</v>
      </c>
      <c r="S193" s="11">
        <f t="shared" si="50"/>
        <v>-0.94912610161471556</v>
      </c>
      <c r="T193" s="11">
        <f t="shared" si="51"/>
        <v>-0.1848346838587567</v>
      </c>
      <c r="U193" s="11">
        <f>'OddsRatio_working_3-way'!S193-'OddsRatio_working_3-way'!R193^2/3</f>
        <v>-0.94912610161471556</v>
      </c>
      <c r="V193" s="11">
        <f>'OddsRatio_working_3-way'!S193*'OddsRatio_working_3-way'!R193/3-2*'OddsRatio_working_3-way'!R193^3/27-'OddsRatio_working_3-way'!T193</f>
        <v>0.1848346838587567</v>
      </c>
      <c r="W193" s="11">
        <f>'OddsRatio_working_3-way'!V193^2+4*'OddsRatio_working_3-way'!U193^3/27</f>
        <v>-9.2504450160589446E-2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0.17795245890248046</v>
      </c>
      <c r="Y193" s="11">
        <f>IF('OddsRatio_working_3-way'!W193&gt;=0,IF('OddsRatio_working_3-way'!V193+SQRT('OddsRatio_working_3-way'!W193)&gt;0,0,PI()),ACOS('OddsRatio_working_3-way'!V193/(2*'OddsRatio_working_3-way'!X193)))</f>
        <v>1.0247210873234152</v>
      </c>
      <c r="Z193" s="11">
        <f>'OddsRatio_working_3-way'!X193^(1/3)*COS('OddsRatio_working_3-way'!Y193/3)</f>
        <v>0.52997777266501478</v>
      </c>
      <c r="AA193" s="11">
        <f>'OddsRatio_working_3-way'!X193^(1/3)*COS(('OddsRatio_working_3-way'!Y193+2*PI())/3)</f>
        <v>-0.42815811065024273</v>
      </c>
      <c r="AB193" s="11">
        <f>'OddsRatio_working_3-way'!X193^(1/3)*COS(('OddsRatio_working_3-way'!Y193+4*PI())/3)</f>
        <v>-0.10181966201477217</v>
      </c>
      <c r="AC193" s="11">
        <f>'OddsRatio_working_3-way'!X193^(1/3)*SIN('OddsRatio_working_3-way'!Y193/3)</f>
        <v>0.18841159116661371</v>
      </c>
      <c r="AD193" s="11">
        <f>'OddsRatio_working_3-way'!X193^(1/3)*SIN(('OddsRatio_working_3-way'!Y193+2*PI())/3)</f>
        <v>0.3647684189856899</v>
      </c>
      <c r="AE193" s="11">
        <f>'OddsRatio_working_3-way'!X193^(1/3)*SIN(('OddsRatio_working_3-way'!Y193+4*PI())/3)</f>
        <v>-0.55318001015230378</v>
      </c>
      <c r="AF193" s="11">
        <f>-'OddsRatio_working_3-way'!U193/(3*'OddsRatio_working_3-way'!X193^(1/3))*COS(('OddsRatio_working_3-way'!Y193)/3)</f>
        <v>0.52997777266501456</v>
      </c>
      <c r="AG193" s="11">
        <f>-'OddsRatio_working_3-way'!U193/(3*'OddsRatio_working_3-way'!X193^(1/3))*COS(('OddsRatio_working_3-way'!Y193+2*PI())/3)</f>
        <v>-0.42815811065024256</v>
      </c>
      <c r="AH193" s="11">
        <f>-'OddsRatio_working_3-way'!U193/(3*'OddsRatio_working_3-way'!X193^(1/3))*COS(('OddsRatio_working_3-way'!Y193+4*PI())/3)</f>
        <v>-0.10181966201477213</v>
      </c>
      <c r="AI193" s="11">
        <f>'OddsRatio_working_3-way'!U193/(3*'OddsRatio_working_3-way'!X193^(1/3))*SIN(('OddsRatio_working_3-way'!Y193)/3)</f>
        <v>-0.18841159116661366</v>
      </c>
      <c r="AJ193" s="11">
        <f>'OddsRatio_working_3-way'!U193/(3*'OddsRatio_working_3-way'!X193^(1/3))*SIN(('OddsRatio_working_3-way'!Y193+2*PI())/3)</f>
        <v>-0.36476841898568974</v>
      </c>
      <c r="AK193" s="11">
        <f>'OddsRatio_working_3-way'!U193/(3*'OddsRatio_working_3-way'!X193^(1/3))*SIN(('OddsRatio_working_3-way'!Y193+4*PI())/3)</f>
        <v>0.55318001015230356</v>
      </c>
      <c r="AL193" s="11">
        <f>'OddsRatio_working_3-way'!Z193+'OddsRatio_working_3-way'!AF193</f>
        <v>1.0599555453300293</v>
      </c>
      <c r="AM193" s="11">
        <f>'OddsRatio_working_3-way'!AA193+'OddsRatio_working_3-way'!AG193</f>
        <v>-0.85631622130048535</v>
      </c>
      <c r="AN193" s="11">
        <f>'OddsRatio_working_3-way'!AB193+'OddsRatio_working_3-way'!AH193</f>
        <v>-0.20363932402954432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1.0599555453300293</v>
      </c>
      <c r="AS193" s="11">
        <f>IF(('OddsRatio_working_3-way'!X193=0),IF(Q193&gt;0,-Q193^(1/3),(-Q193)^(1/3)),'OddsRatio_working_3-way'!AM193-'OddsRatio_working_3-way'!R193/3)</f>
        <v>-0.85631622130048535</v>
      </c>
      <c r="AT193" s="11">
        <f>IF(('OddsRatio_working_3-way'!X193=0),IF(Q193&gt;0,-Q193^(1/3),(-Q193)^(1/3)),'OddsRatio_working_3-way'!AN193-'OddsRatio_working_3-way'!R193/3)</f>
        <v>-0.20363932402954432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1.3</v>
      </c>
      <c r="B194" s="4">
        <f>IF('True_Odds_Calculator_3-way'!B195="","",'True_Odds_Calculator_3-way'!B195)</f>
        <v>5.93</v>
      </c>
      <c r="C194" s="4">
        <f>IF('True_Odds_Calculator_3-way'!C195="","",'True_Odds_Calculator_3-way'!C195)</f>
        <v>10.4</v>
      </c>
      <c r="D194" s="9">
        <f t="shared" si="39"/>
        <v>0.75386105663436909</v>
      </c>
      <c r="E194" s="9">
        <f t="shared" si="40"/>
        <v>0.15709548169139581</v>
      </c>
      <c r="F194" s="9">
        <f t="shared" si="41"/>
        <v>8.9043461674235172E-2</v>
      </c>
      <c r="G194" s="9">
        <f t="shared" si="42"/>
        <v>1.0883479619110195</v>
      </c>
      <c r="H194" s="9">
        <f t="shared" si="43"/>
        <v>1.3265043885733059</v>
      </c>
      <c r="I194" s="9">
        <f t="shared" si="44"/>
        <v>6.3655554522213258</v>
      </c>
      <c r="J194" s="9">
        <f t="shared" si="45"/>
        <v>11.230470841963584</v>
      </c>
      <c r="K194" s="11">
        <f t="shared" si="46"/>
        <v>0.76923076923076916</v>
      </c>
      <c r="L194" s="11">
        <f t="shared" si="47"/>
        <v>0.16863406408094436</v>
      </c>
      <c r="M194" s="11">
        <f t="shared" si="48"/>
        <v>9.6153846153846145E-2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-0.17340620852749533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0.18247902052545978</v>
      </c>
      <c r="Q194" s="11">
        <f>2*'OddsRatio_working_3-way'!K194*'OddsRatio_working_3-way'!L194*'OddsRatio_working_3-way'!M194</f>
        <v>2.4945867467595317E-2</v>
      </c>
      <c r="R194" s="11">
        <f t="shared" si="49"/>
        <v>0</v>
      </c>
      <c r="S194" s="11">
        <f t="shared" si="50"/>
        <v>-1.0523211485621395</v>
      </c>
      <c r="T194" s="11">
        <f t="shared" si="51"/>
        <v>-0.14385798339878872</v>
      </c>
      <c r="U194" s="11">
        <f>'OddsRatio_working_3-way'!S194-'OddsRatio_working_3-way'!R194^2/3</f>
        <v>-1.0523211485621395</v>
      </c>
      <c r="V194" s="11">
        <f>'OddsRatio_working_3-way'!S194*'OddsRatio_working_3-way'!R194/3-2*'OddsRatio_working_3-way'!R194^3/27-'OddsRatio_working_3-way'!T194</f>
        <v>0.14385798339878872</v>
      </c>
      <c r="W194" s="11">
        <f>'OddsRatio_working_3-way'!V194^2+4*'OddsRatio_working_3-way'!U194^3/27</f>
        <v>-0.15194475953488412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0.20774977672818945</v>
      </c>
      <c r="Y194" s="11">
        <f>IF('OddsRatio_working_3-way'!W194&gt;=0,IF('OddsRatio_working_3-way'!V194+SQRT('OddsRatio_working_3-way'!W194)&gt;0,0,PI()),ACOS('OddsRatio_working_3-way'!V194/(2*'OddsRatio_working_3-way'!X194)))</f>
        <v>1.2172478623325105</v>
      </c>
      <c r="Z194" s="11">
        <f>'OddsRatio_working_3-way'!X194^(1/3)*COS('OddsRatio_working_3-way'!Y194/3)</f>
        <v>0.54417398095550973</v>
      </c>
      <c r="AA194" s="11">
        <f>'OddsRatio_working_3-way'!X194^(1/3)*COS(('OddsRatio_working_3-way'!Y194+2*PI())/3)</f>
        <v>-0.47453771529445998</v>
      </c>
      <c r="AB194" s="11">
        <f>'OddsRatio_working_3-way'!X194^(1/3)*COS(('OddsRatio_working_3-way'!Y194+4*PI())/3)</f>
        <v>-6.9636265661050245E-2</v>
      </c>
      <c r="AC194" s="11">
        <f>'OddsRatio_working_3-way'!X194^(1/3)*SIN('OddsRatio_working_3-way'!Y194/3)</f>
        <v>0.23376996094111904</v>
      </c>
      <c r="AD194" s="11">
        <f>'OddsRatio_working_3-way'!X194^(1/3)*SIN(('OddsRatio_working_3-way'!Y194+2*PI())/3)</f>
        <v>0.35438351111542132</v>
      </c>
      <c r="AE194" s="11">
        <f>'OddsRatio_working_3-way'!X194^(1/3)*SIN(('OddsRatio_working_3-way'!Y194+4*PI())/3)</f>
        <v>-0.58815347205654023</v>
      </c>
      <c r="AF194" s="11">
        <f>-'OddsRatio_working_3-way'!U194/(3*'OddsRatio_working_3-way'!X194^(1/3))*COS(('OddsRatio_working_3-way'!Y194)/3)</f>
        <v>0.54417398095550973</v>
      </c>
      <c r="AG194" s="11">
        <f>-'OddsRatio_working_3-way'!U194/(3*'OddsRatio_working_3-way'!X194^(1/3))*COS(('OddsRatio_working_3-way'!Y194+2*PI())/3)</f>
        <v>-0.47453771529445998</v>
      </c>
      <c r="AH194" s="11">
        <f>-'OddsRatio_working_3-way'!U194/(3*'OddsRatio_working_3-way'!X194^(1/3))*COS(('OddsRatio_working_3-way'!Y194+4*PI())/3)</f>
        <v>-6.9636265661050245E-2</v>
      </c>
      <c r="AI194" s="11">
        <f>'OddsRatio_working_3-way'!U194/(3*'OddsRatio_working_3-way'!X194^(1/3))*SIN(('OddsRatio_working_3-way'!Y194)/3)</f>
        <v>-0.23376996094111904</v>
      </c>
      <c r="AJ194" s="11">
        <f>'OddsRatio_working_3-way'!U194/(3*'OddsRatio_working_3-way'!X194^(1/3))*SIN(('OddsRatio_working_3-way'!Y194+2*PI())/3)</f>
        <v>-0.35438351111542132</v>
      </c>
      <c r="AK194" s="11">
        <f>'OddsRatio_working_3-way'!U194/(3*'OddsRatio_working_3-way'!X194^(1/3))*SIN(('OddsRatio_working_3-way'!Y194+4*PI())/3)</f>
        <v>0.58815347205654023</v>
      </c>
      <c r="AL194" s="11">
        <f>'OddsRatio_working_3-way'!Z194+'OddsRatio_working_3-way'!AF194</f>
        <v>1.0883479619110195</v>
      </c>
      <c r="AM194" s="11">
        <f>'OddsRatio_working_3-way'!AA194+'OddsRatio_working_3-way'!AG194</f>
        <v>-0.94907543058891997</v>
      </c>
      <c r="AN194" s="11">
        <f>'OddsRatio_working_3-way'!AB194+'OddsRatio_working_3-way'!AH194</f>
        <v>-0.13927253132210049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1.0883479619110195</v>
      </c>
      <c r="AS194" s="11">
        <f>IF(('OddsRatio_working_3-way'!X194=0),IF(Q194&gt;0,-Q194^(1/3),(-Q194)^(1/3)),'OddsRatio_working_3-way'!AM194-'OddsRatio_working_3-way'!R194/3)</f>
        <v>-0.94907543058891997</v>
      </c>
      <c r="AT194" s="11">
        <f>IF(('OddsRatio_working_3-way'!X194=0),IF(Q194&gt;0,-Q194^(1/3),(-Q194)^(1/3)),'OddsRatio_working_3-way'!AN194-'OddsRatio_working_3-way'!R194/3)</f>
        <v>-0.13927253132210049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3.04</v>
      </c>
      <c r="B195" s="4">
        <f>IF('True_Odds_Calculator_3-way'!B196="","",'True_Odds_Calculator_3-way'!B196)</f>
        <v>3.82</v>
      </c>
      <c r="C195" s="4">
        <f>IF('True_Odds_Calculator_3-way'!C196="","",'True_Odds_Calculator_3-way'!C196)</f>
        <v>2.29</v>
      </c>
      <c r="D195" s="9">
        <f t="shared" si="39"/>
        <v>0.3197880038107514</v>
      </c>
      <c r="E195" s="9">
        <f t="shared" si="40"/>
        <v>0.253783676804964</v>
      </c>
      <c r="F195" s="9">
        <f t="shared" si="41"/>
        <v>0.42642831938428477</v>
      </c>
      <c r="G195" s="9">
        <f t="shared" si="42"/>
        <v>1.0426821802586177</v>
      </c>
      <c r="H195" s="9">
        <f t="shared" si="43"/>
        <v>3.12707164772758</v>
      </c>
      <c r="I195" s="9">
        <f t="shared" si="44"/>
        <v>3.9403637483293017</v>
      </c>
      <c r="J195" s="9">
        <f t="shared" si="45"/>
        <v>2.345060012533617</v>
      </c>
      <c r="K195" s="11">
        <f t="shared" si="46"/>
        <v>0.32894736842105265</v>
      </c>
      <c r="L195" s="11">
        <f t="shared" si="47"/>
        <v>0.26178010471204188</v>
      </c>
      <c r="M195" s="11">
        <f t="shared" si="48"/>
        <v>0.4366812227074236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-0.27905933642263148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0.23126115318016799</v>
      </c>
      <c r="Q195" s="11">
        <f>2*'OddsRatio_working_3-way'!K195*'OddsRatio_working_3-way'!L195*'OddsRatio_working_3-way'!M195</f>
        <v>7.5206879082981473E-2</v>
      </c>
      <c r="R195" s="11">
        <f t="shared" si="49"/>
        <v>0</v>
      </c>
      <c r="S195" s="11">
        <f t="shared" si="50"/>
        <v>-0.82871677452112258</v>
      </c>
      <c r="T195" s="11">
        <f t="shared" si="51"/>
        <v>-0.26950139008816998</v>
      </c>
      <c r="U195" s="11">
        <f>'OddsRatio_working_3-way'!S195-'OddsRatio_working_3-way'!R195^2/3</f>
        <v>-0.82871677452112258</v>
      </c>
      <c r="V195" s="11">
        <f>'OddsRatio_working_3-way'!S195*'OddsRatio_working_3-way'!R195/3-2*'OddsRatio_working_3-way'!R195^3/27-'OddsRatio_working_3-way'!T195</f>
        <v>0.26950139008816998</v>
      </c>
      <c r="W195" s="11">
        <f>'OddsRatio_working_3-way'!V195^2+4*'OddsRatio_working_3-way'!U195^3/27</f>
        <v>-1.1685897924567146E-2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0.14518685992887159</v>
      </c>
      <c r="Y195" s="11">
        <f>IF('OddsRatio_working_3-way'!W195&gt;=0,IF('OddsRatio_working_3-way'!V195+SQRT('OddsRatio_working_3-way'!W195)&gt;0,0,PI()),ACOS('OddsRatio_working_3-way'!V195/(2*'OddsRatio_working_3-way'!X195)))</f>
        <v>0.3814681145478882</v>
      </c>
      <c r="Z195" s="11">
        <f>'OddsRatio_working_3-way'!X195^(1/3)*COS('OddsRatio_working_3-way'!Y195/3)</f>
        <v>0.52134109012930885</v>
      </c>
      <c r="AA195" s="11">
        <f>'OddsRatio_working_3-way'!X195^(1/3)*COS(('OddsRatio_working_3-way'!Y195+2*PI())/3)</f>
        <v>-0.31839224321507748</v>
      </c>
      <c r="AB195" s="11">
        <f>'OddsRatio_working_3-way'!X195^(1/3)*COS(('OddsRatio_working_3-way'!Y195+4*PI())/3)</f>
        <v>-0.20294884691423146</v>
      </c>
      <c r="AC195" s="11">
        <f>'OddsRatio_working_3-way'!X195^(1/3)*SIN('OddsRatio_working_3-way'!Y195/3)</f>
        <v>6.6651275930458082E-2</v>
      </c>
      <c r="AD195" s="11">
        <f>'OddsRatio_working_3-way'!X195^(1/3)*SIN(('OddsRatio_working_3-way'!Y195+2*PI())/3)</f>
        <v>0.41816899012342501</v>
      </c>
      <c r="AE195" s="11">
        <f>'OddsRatio_working_3-way'!X195^(1/3)*SIN(('OddsRatio_working_3-way'!Y195+4*PI())/3)</f>
        <v>-0.48482026605388318</v>
      </c>
      <c r="AF195" s="11">
        <f>-'OddsRatio_working_3-way'!U195/(3*'OddsRatio_working_3-way'!X195^(1/3))*COS(('OddsRatio_working_3-way'!Y195)/3)</f>
        <v>0.52134109012930885</v>
      </c>
      <c r="AG195" s="11">
        <f>-'OddsRatio_working_3-way'!U195/(3*'OddsRatio_working_3-way'!X195^(1/3))*COS(('OddsRatio_working_3-way'!Y195+2*PI())/3)</f>
        <v>-0.31839224321507748</v>
      </c>
      <c r="AH195" s="11">
        <f>-'OddsRatio_working_3-way'!U195/(3*'OddsRatio_working_3-way'!X195^(1/3))*COS(('OddsRatio_working_3-way'!Y195+4*PI())/3)</f>
        <v>-0.20294884691423146</v>
      </c>
      <c r="AI195" s="11">
        <f>'OddsRatio_working_3-way'!U195/(3*'OddsRatio_working_3-way'!X195^(1/3))*SIN(('OddsRatio_working_3-way'!Y195)/3)</f>
        <v>-6.6651275930458082E-2</v>
      </c>
      <c r="AJ195" s="11">
        <f>'OddsRatio_working_3-way'!U195/(3*'OddsRatio_working_3-way'!X195^(1/3))*SIN(('OddsRatio_working_3-way'!Y195+2*PI())/3)</f>
        <v>-0.41816899012342501</v>
      </c>
      <c r="AK195" s="11">
        <f>'OddsRatio_working_3-way'!U195/(3*'OddsRatio_working_3-way'!X195^(1/3))*SIN(('OddsRatio_working_3-way'!Y195+4*PI())/3)</f>
        <v>0.48482026605388318</v>
      </c>
      <c r="AL195" s="11">
        <f>'OddsRatio_working_3-way'!Z195+'OddsRatio_working_3-way'!AF195</f>
        <v>1.0426821802586177</v>
      </c>
      <c r="AM195" s="11">
        <f>'OddsRatio_working_3-way'!AA195+'OddsRatio_working_3-way'!AG195</f>
        <v>-0.63678448643015495</v>
      </c>
      <c r="AN195" s="11">
        <f>'OddsRatio_working_3-way'!AB195+'OddsRatio_working_3-way'!AH195</f>
        <v>-0.40589769382846291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1.0426821802586177</v>
      </c>
      <c r="AS195" s="11">
        <f>IF(('OddsRatio_working_3-way'!X195=0),IF(Q195&gt;0,-Q195^(1/3),(-Q195)^(1/3)),'OddsRatio_working_3-way'!AM195-'OddsRatio_working_3-way'!R195/3)</f>
        <v>-0.63678448643015495</v>
      </c>
      <c r="AT195" s="11">
        <f>IF(('OddsRatio_working_3-way'!X195=0),IF(Q195&gt;0,-Q195^(1/3),(-Q195)^(1/3)),'OddsRatio_working_3-way'!AN195-'OddsRatio_working_3-way'!R195/3)</f>
        <v>-0.40589769382846291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1.68</v>
      </c>
      <c r="B196" s="4">
        <f>IF('True_Odds_Calculator_3-way'!B197="","",'True_Odds_Calculator_3-way'!B197)</f>
        <v>3.9</v>
      </c>
      <c r="C196" s="4">
        <f>IF('True_Odds_Calculator_3-way'!C197="","",'True_Odds_Calculator_3-way'!C197)</f>
        <v>5.59</v>
      </c>
      <c r="D196" s="9">
        <f t="shared" ref="D196:D259" si="52">(K196/(AR196+K196-(AR196*K196)))</f>
        <v>0.58237253579933623</v>
      </c>
      <c r="E196" s="9">
        <f t="shared" ref="E196:E259" si="53">(L196/(AR196+L196-(AR196*L196)))</f>
        <v>0.24640980653521599</v>
      </c>
      <c r="F196" s="9">
        <f t="shared" ref="F196:F259" si="54">(M196/(AR196+M196-(AR196*M196)))</f>
        <v>0.17121765766544736</v>
      </c>
      <c r="G196" s="9">
        <f t="shared" ref="G196:G259" si="55">AR196</f>
        <v>1.0545793248066677</v>
      </c>
      <c r="H196" s="9">
        <f t="shared" ref="H196:H259" si="56">IF(A196="","",1/D196)</f>
        <v>1.7171139408685345</v>
      </c>
      <c r="I196" s="9">
        <f t="shared" ref="I196:I259" si="57">IF(B196="","",1/E196)</f>
        <v>4.0582800419393363</v>
      </c>
      <c r="J196" s="9">
        <f t="shared" ref="J196:J259" si="58">IF(C196="","",1/F196)</f>
        <v>5.8405191008626058</v>
      </c>
      <c r="K196" s="11">
        <f t="shared" ref="K196:K259" si="59">1/A196</f>
        <v>0.59523809523809523</v>
      </c>
      <c r="L196" s="11">
        <f t="shared" ref="L196:L259" si="60">1/B196</f>
        <v>0.25641025641025644</v>
      </c>
      <c r="M196" s="11">
        <f t="shared" ref="M196:M259" si="61">1/C196</f>
        <v>0.17889087656529518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-0.24713479722424248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0.22306753075983843</v>
      </c>
      <c r="Q196" s="11">
        <f>2*'OddsRatio_working_3-way'!K196*'OddsRatio_working_3-way'!L196*'OddsRatio_working_3-way'!M196</f>
        <v>5.4606494678051037E-2</v>
      </c>
      <c r="R196" s="11">
        <f t="shared" ref="R196:R259" si="62">O196/N196</f>
        <v>0</v>
      </c>
      <c r="S196" s="11">
        <f t="shared" ref="S196:S259" si="63">P196/N196</f>
        <v>-0.90261482100164891</v>
      </c>
      <c r="T196" s="11">
        <f t="shared" ref="T196:T259" si="64">Q196/N196</f>
        <v>-0.2209583405144796</v>
      </c>
      <c r="U196" s="11">
        <f>'OddsRatio_working_3-way'!S196-'OddsRatio_working_3-way'!R196^2/3</f>
        <v>-0.90261482100164891</v>
      </c>
      <c r="V196" s="11">
        <f>'OddsRatio_working_3-way'!S196*'OddsRatio_working_3-way'!R196/3-2*'OddsRatio_working_3-way'!R196^3/27-'OddsRatio_working_3-way'!T196</f>
        <v>0.2209583405144796</v>
      </c>
      <c r="W196" s="11">
        <f>'OddsRatio_working_3-way'!V196^2+4*'OddsRatio_working_3-way'!U196^3/27</f>
        <v>-6.0121484881864209E-2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0.16503338535337095</v>
      </c>
      <c r="Y196" s="11">
        <f>IF('OddsRatio_working_3-way'!W196&gt;=0,IF('OddsRatio_working_3-way'!V196+SQRT('OddsRatio_working_3-way'!W196)&gt;0,0,PI()),ACOS('OddsRatio_working_3-way'!V196/(2*'OddsRatio_working_3-way'!X196)))</f>
        <v>0.83734798867573645</v>
      </c>
      <c r="Z196" s="11">
        <f>'OddsRatio_working_3-way'!X196^(1/3)*COS('OddsRatio_working_3-way'!Y196/3)</f>
        <v>0.52728966240333386</v>
      </c>
      <c r="AA196" s="11">
        <f>'OddsRatio_working_3-way'!X196^(1/3)*COS(('OddsRatio_working_3-way'!Y196+2*PI())/3)</f>
        <v>-0.39451848856763916</v>
      </c>
      <c r="AB196" s="11">
        <f>'OddsRatio_working_3-way'!X196^(1/3)*COS(('OddsRatio_working_3-way'!Y196+4*PI())/3)</f>
        <v>-0.13277117383569484</v>
      </c>
      <c r="AC196" s="11">
        <f>'OddsRatio_working_3-way'!X196^(1/3)*SIN('OddsRatio_working_3-way'!Y196/3)</f>
        <v>0.15111988262014994</v>
      </c>
      <c r="AD196" s="11">
        <f>'OddsRatio_working_3-way'!X196^(1/3)*SIN(('OddsRatio_working_3-way'!Y196+2*PI())/3)</f>
        <v>0.38108630148413264</v>
      </c>
      <c r="AE196" s="11">
        <f>'OddsRatio_working_3-way'!X196^(1/3)*SIN(('OddsRatio_working_3-way'!Y196+4*PI())/3)</f>
        <v>-0.53220618410428244</v>
      </c>
      <c r="AF196" s="11">
        <f>-'OddsRatio_working_3-way'!U196/(3*'OddsRatio_working_3-way'!X196^(1/3))*COS(('OddsRatio_working_3-way'!Y196)/3)</f>
        <v>0.52728966240333375</v>
      </c>
      <c r="AG196" s="11">
        <f>-'OddsRatio_working_3-way'!U196/(3*'OddsRatio_working_3-way'!X196^(1/3))*COS(('OddsRatio_working_3-way'!Y196+2*PI())/3)</f>
        <v>-0.39451848856763905</v>
      </c>
      <c r="AH196" s="11">
        <f>-'OddsRatio_working_3-way'!U196/(3*'OddsRatio_working_3-way'!X196^(1/3))*COS(('OddsRatio_working_3-way'!Y196+4*PI())/3)</f>
        <v>-0.13277117383569481</v>
      </c>
      <c r="AI196" s="11">
        <f>'OddsRatio_working_3-way'!U196/(3*'OddsRatio_working_3-way'!X196^(1/3))*SIN(('OddsRatio_working_3-way'!Y196)/3)</f>
        <v>-0.15111988262014991</v>
      </c>
      <c r="AJ196" s="11">
        <f>'OddsRatio_working_3-way'!U196/(3*'OddsRatio_working_3-way'!X196^(1/3))*SIN(('OddsRatio_working_3-way'!Y196+2*PI())/3)</f>
        <v>-0.38108630148413258</v>
      </c>
      <c r="AK196" s="11">
        <f>'OddsRatio_working_3-way'!U196/(3*'OddsRatio_working_3-way'!X196^(1/3))*SIN(('OddsRatio_working_3-way'!Y196+4*PI())/3)</f>
        <v>0.53220618410428233</v>
      </c>
      <c r="AL196" s="11">
        <f>'OddsRatio_working_3-way'!Z196+'OddsRatio_working_3-way'!AF196</f>
        <v>1.0545793248066677</v>
      </c>
      <c r="AM196" s="11">
        <f>'OddsRatio_working_3-way'!AA196+'OddsRatio_working_3-way'!AG196</f>
        <v>-0.78903697713527821</v>
      </c>
      <c r="AN196" s="11">
        <f>'OddsRatio_working_3-way'!AB196+'OddsRatio_working_3-way'!AH196</f>
        <v>-0.26554234767138962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1.0545793248066677</v>
      </c>
      <c r="AS196" s="11">
        <f>IF(('OddsRatio_working_3-way'!X196=0),IF(Q196&gt;0,-Q196^(1/3),(-Q196)^(1/3)),'OddsRatio_working_3-way'!AM196-'OddsRatio_working_3-way'!R196/3)</f>
        <v>-0.78903697713527821</v>
      </c>
      <c r="AT196" s="11">
        <f>IF(('OddsRatio_working_3-way'!X196=0),IF(Q196&gt;0,-Q196^(1/3),(-Q196)^(1/3)),'OddsRatio_working_3-way'!AN196-'OddsRatio_working_3-way'!R196/3)</f>
        <v>-0.26554234767138962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3.32</v>
      </c>
      <c r="B197" s="4">
        <f>IF('True_Odds_Calculator_3-way'!B198="","",'True_Odds_Calculator_3-way'!B198)</f>
        <v>4.08</v>
      </c>
      <c r="C197" s="4">
        <f>IF('True_Odds_Calculator_3-way'!C198="","",'True_Odds_Calculator_3-way'!C198)</f>
        <v>2.0699999999999998</v>
      </c>
      <c r="D197" s="9">
        <f t="shared" si="52"/>
        <v>0.29163971501294145</v>
      </c>
      <c r="E197" s="9">
        <f t="shared" si="53"/>
        <v>0.23671112194121929</v>
      </c>
      <c r="F197" s="9">
        <f t="shared" si="54"/>
        <v>0.47164916304583926</v>
      </c>
      <c r="G197" s="9">
        <f t="shared" si="55"/>
        <v>1.0469346022800672</v>
      </c>
      <c r="H197" s="9">
        <f t="shared" si="56"/>
        <v>3.4288882772897553</v>
      </c>
      <c r="I197" s="9">
        <f t="shared" si="57"/>
        <v>4.2245585750226073</v>
      </c>
      <c r="J197" s="9">
        <f t="shared" si="58"/>
        <v>2.1202200244396718</v>
      </c>
      <c r="K197" s="11">
        <f t="shared" si="59"/>
        <v>0.30120481927710846</v>
      </c>
      <c r="L197" s="11">
        <f t="shared" si="60"/>
        <v>0.24509803921568626</v>
      </c>
      <c r="M197" s="11">
        <f t="shared" si="61"/>
        <v>0.48309178743961356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-0.27268037766296782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0.2307468007865506</v>
      </c>
      <c r="Q197" s="11">
        <f>2*'OddsRatio_working_3-way'!K197*'OddsRatio_working_3-way'!L197*'OddsRatio_working_3-way'!M197</f>
        <v>7.1328222808825545E-2</v>
      </c>
      <c r="R197" s="11">
        <f t="shared" si="62"/>
        <v>0</v>
      </c>
      <c r="S197" s="11">
        <f t="shared" si="63"/>
        <v>-0.84621710870502387</v>
      </c>
      <c r="T197" s="11">
        <f t="shared" si="64"/>
        <v>-0.26158179558115113</v>
      </c>
      <c r="U197" s="11">
        <f>'OddsRatio_working_3-way'!S197-'OddsRatio_working_3-way'!R197^2/3</f>
        <v>-0.84621710870502387</v>
      </c>
      <c r="V197" s="11">
        <f>'OddsRatio_working_3-way'!S197*'OddsRatio_working_3-way'!R197/3-2*'OddsRatio_working_3-way'!R197^3/27-'OddsRatio_working_3-way'!T197</f>
        <v>0.26158179558115113</v>
      </c>
      <c r="W197" s="11">
        <f>'OddsRatio_working_3-way'!V197^2+4*'OddsRatio_working_3-way'!U197^3/27</f>
        <v>-2.1347115355897589E-2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0.14981000561991573</v>
      </c>
      <c r="Y197" s="11">
        <f>IF('OddsRatio_working_3-way'!W197&gt;=0,IF('OddsRatio_working_3-way'!V197+SQRT('OddsRatio_working_3-way'!W197)&gt;0,0,PI()),ACOS('OddsRatio_working_3-way'!V197/(2*'OddsRatio_working_3-way'!X197)))</f>
        <v>0.50938382805182436</v>
      </c>
      <c r="Z197" s="11">
        <f>'OddsRatio_working_3-way'!X197^(1/3)*COS('OddsRatio_working_3-way'!Y197/3)</f>
        <v>0.52346730114003359</v>
      </c>
      <c r="AA197" s="11">
        <f>'OddsRatio_working_3-way'!X197^(1/3)*COS(('OddsRatio_working_3-way'!Y197+2*PI())/3)</f>
        <v>-0.33945601320866148</v>
      </c>
      <c r="AB197" s="11">
        <f>'OddsRatio_working_3-way'!X197^(1/3)*COS(('OddsRatio_working_3-way'!Y197+4*PI())/3)</f>
        <v>-0.18401128793137209</v>
      </c>
      <c r="AC197" s="11">
        <f>'OddsRatio_working_3-way'!X197^(1/3)*SIN('OddsRatio_working_3-way'!Y197/3)</f>
        <v>8.9746053982950449E-2</v>
      </c>
      <c r="AD197" s="11">
        <f>'OddsRatio_working_3-way'!X197^(1/3)*SIN(('OddsRatio_working_3-way'!Y197+2*PI())/3)</f>
        <v>0.40846295384627279</v>
      </c>
      <c r="AE197" s="11">
        <f>'OddsRatio_working_3-way'!X197^(1/3)*SIN(('OddsRatio_working_3-way'!Y197+4*PI())/3)</f>
        <v>-0.49820900782922323</v>
      </c>
      <c r="AF197" s="11">
        <f>-'OddsRatio_working_3-way'!U197/(3*'OddsRatio_working_3-way'!X197^(1/3))*COS(('OddsRatio_working_3-way'!Y197)/3)</f>
        <v>0.52346730114003359</v>
      </c>
      <c r="AG197" s="11">
        <f>-'OddsRatio_working_3-way'!U197/(3*'OddsRatio_working_3-way'!X197^(1/3))*COS(('OddsRatio_working_3-way'!Y197+2*PI())/3)</f>
        <v>-0.33945601320866148</v>
      </c>
      <c r="AH197" s="11">
        <f>-'OddsRatio_working_3-way'!U197/(3*'OddsRatio_working_3-way'!X197^(1/3))*COS(('OddsRatio_working_3-way'!Y197+4*PI())/3)</f>
        <v>-0.18401128793137209</v>
      </c>
      <c r="AI197" s="11">
        <f>'OddsRatio_working_3-way'!U197/(3*'OddsRatio_working_3-way'!X197^(1/3))*SIN(('OddsRatio_working_3-way'!Y197)/3)</f>
        <v>-8.9746053982950449E-2</v>
      </c>
      <c r="AJ197" s="11">
        <f>'OddsRatio_working_3-way'!U197/(3*'OddsRatio_working_3-way'!X197^(1/3))*SIN(('OddsRatio_working_3-way'!Y197+2*PI())/3)</f>
        <v>-0.40846295384627279</v>
      </c>
      <c r="AK197" s="11">
        <f>'OddsRatio_working_3-way'!U197/(3*'OddsRatio_working_3-way'!X197^(1/3))*SIN(('OddsRatio_working_3-way'!Y197+4*PI())/3)</f>
        <v>0.49820900782922323</v>
      </c>
      <c r="AL197" s="11">
        <f>'OddsRatio_working_3-way'!Z197+'OddsRatio_working_3-way'!AF197</f>
        <v>1.0469346022800672</v>
      </c>
      <c r="AM197" s="11">
        <f>'OddsRatio_working_3-way'!AA197+'OddsRatio_working_3-way'!AG197</f>
        <v>-0.67891202641732296</v>
      </c>
      <c r="AN197" s="11">
        <f>'OddsRatio_working_3-way'!AB197+'OddsRatio_working_3-way'!AH197</f>
        <v>-0.36802257586274417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1.0469346022800672</v>
      </c>
      <c r="AS197" s="11">
        <f>IF(('OddsRatio_working_3-way'!X197=0),IF(Q197&gt;0,-Q197^(1/3),(-Q197)^(1/3)),'OddsRatio_working_3-way'!AM197-'OddsRatio_working_3-way'!R197/3)</f>
        <v>-0.67891202641732296</v>
      </c>
      <c r="AT197" s="11">
        <f>IF(('OddsRatio_working_3-way'!X197=0),IF(Q197&gt;0,-Q197^(1/3),(-Q197)^(1/3)),'OddsRatio_working_3-way'!AN197-'OddsRatio_working_3-way'!R197/3)</f>
        <v>-0.36802257586274417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2.65</v>
      </c>
      <c r="B198" s="4">
        <f>IF('True_Odds_Calculator_3-way'!B199="","",'True_Odds_Calculator_3-way'!B199)</f>
        <v>3.26</v>
      </c>
      <c r="C198" s="4">
        <f>IF('True_Odds_Calculator_3-way'!C199="","",'True_Odds_Calculator_3-way'!C199)</f>
        <v>2.92</v>
      </c>
      <c r="D198" s="9">
        <f t="shared" si="52"/>
        <v>0.36806609469707452</v>
      </c>
      <c r="E198" s="9">
        <f t="shared" si="53"/>
        <v>0.29836164003533505</v>
      </c>
      <c r="F198" s="9">
        <f t="shared" si="54"/>
        <v>0.33357226526759037</v>
      </c>
      <c r="G198" s="9">
        <f t="shared" si="55"/>
        <v>1.0405474754563986</v>
      </c>
      <c r="H198" s="9">
        <f t="shared" si="56"/>
        <v>2.716903334503058</v>
      </c>
      <c r="I198" s="9">
        <f t="shared" si="57"/>
        <v>3.3516372945314608</v>
      </c>
      <c r="J198" s="9">
        <f t="shared" si="58"/>
        <v>2.9978511528762857</v>
      </c>
      <c r="K198" s="11">
        <f t="shared" si="59"/>
        <v>0.37735849056603776</v>
      </c>
      <c r="L198" s="11">
        <f t="shared" si="60"/>
        <v>0.30674846625766872</v>
      </c>
      <c r="M198" s="11">
        <f t="shared" si="61"/>
        <v>0.34246575342465752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-0.28382280419949668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0.23111185813933943</v>
      </c>
      <c r="Q198" s="11">
        <f>2*'OddsRatio_working_3-way'!K198*'OddsRatio_working_3-way'!L198*'OddsRatio_working_3-way'!M198</f>
        <v>7.9283656308521244E-2</v>
      </c>
      <c r="R198" s="11">
        <f t="shared" si="62"/>
        <v>0</v>
      </c>
      <c r="S198" s="11">
        <f t="shared" si="63"/>
        <v>-0.81428220255653894</v>
      </c>
      <c r="T198" s="11">
        <f t="shared" si="64"/>
        <v>-0.27934209350138556</v>
      </c>
      <c r="U198" s="11">
        <f>'OddsRatio_working_3-way'!S198-'OddsRatio_working_3-way'!R198^2/3</f>
        <v>-0.81428220255653894</v>
      </c>
      <c r="V198" s="11">
        <f>'OddsRatio_working_3-way'!S198*'OddsRatio_working_3-way'!R198/3-2*'OddsRatio_working_3-way'!R198^3/27-'OddsRatio_working_3-way'!T198</f>
        <v>0.27934209350138556</v>
      </c>
      <c r="W198" s="11">
        <f>'OddsRatio_working_3-way'!V198^2+4*'OddsRatio_working_3-way'!U198^3/27</f>
        <v>-1.9552981100584982E-3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0.14141013339909142</v>
      </c>
      <c r="Y198" s="11">
        <f>IF('OddsRatio_working_3-way'!W198&gt;=0,IF('OddsRatio_working_3-way'!V198+SQRT('OddsRatio_working_3-way'!W198)&gt;0,0,PI()),ACOS('OddsRatio_working_3-way'!V198/(2*'OddsRatio_working_3-way'!X198)))</f>
        <v>0.15699341445055714</v>
      </c>
      <c r="Z198" s="11">
        <f>'OddsRatio_working_3-way'!X198^(1/3)*COS('OddsRatio_working_3-way'!Y198/3)</f>
        <v>0.52027373772819929</v>
      </c>
      <c r="AA198" s="11">
        <f>'OddsRatio_working_3-way'!X198^(1/3)*COS(('OddsRatio_working_3-way'!Y198+2*PI())/3)</f>
        <v>-0.28373727165475932</v>
      </c>
      <c r="AB198" s="11">
        <f>'OddsRatio_working_3-way'!X198^(1/3)*COS(('OddsRatio_working_3-way'!Y198+4*PI())/3)</f>
        <v>-0.23653646607344012</v>
      </c>
      <c r="AC198" s="11">
        <f>'OddsRatio_working_3-way'!X198^(1/3)*SIN('OddsRatio_working_3-way'!Y198/3)</f>
        <v>2.7251397808341835E-2</v>
      </c>
      <c r="AD198" s="11">
        <f>'OddsRatio_working_3-way'!X198^(1/3)*SIN(('OddsRatio_working_3-way'!Y198+2*PI())/3)</f>
        <v>0.436944574890332</v>
      </c>
      <c r="AE198" s="11">
        <f>'OddsRatio_working_3-way'!X198^(1/3)*SIN(('OddsRatio_working_3-way'!Y198+4*PI())/3)</f>
        <v>-0.46419597269867385</v>
      </c>
      <c r="AF198" s="11">
        <f>-'OddsRatio_working_3-way'!U198/(3*'OddsRatio_working_3-way'!X198^(1/3))*COS(('OddsRatio_working_3-way'!Y198)/3)</f>
        <v>0.52027373772819929</v>
      </c>
      <c r="AG198" s="11">
        <f>-'OddsRatio_working_3-way'!U198/(3*'OddsRatio_working_3-way'!X198^(1/3))*COS(('OddsRatio_working_3-way'!Y198+2*PI())/3)</f>
        <v>-0.28373727165475932</v>
      </c>
      <c r="AH198" s="11">
        <f>-'OddsRatio_working_3-way'!U198/(3*'OddsRatio_working_3-way'!X198^(1/3))*COS(('OddsRatio_working_3-way'!Y198+4*PI())/3)</f>
        <v>-0.23653646607344012</v>
      </c>
      <c r="AI198" s="11">
        <f>'OddsRatio_working_3-way'!U198/(3*'OddsRatio_working_3-way'!X198^(1/3))*SIN(('OddsRatio_working_3-way'!Y198)/3)</f>
        <v>-2.7251397808341835E-2</v>
      </c>
      <c r="AJ198" s="11">
        <f>'OddsRatio_working_3-way'!U198/(3*'OddsRatio_working_3-way'!X198^(1/3))*SIN(('OddsRatio_working_3-way'!Y198+2*PI())/3)</f>
        <v>-0.436944574890332</v>
      </c>
      <c r="AK198" s="11">
        <f>'OddsRatio_working_3-way'!U198/(3*'OddsRatio_working_3-way'!X198^(1/3))*SIN(('OddsRatio_working_3-way'!Y198+4*PI())/3)</f>
        <v>0.46419597269867385</v>
      </c>
      <c r="AL198" s="11">
        <f>'OddsRatio_working_3-way'!Z198+'OddsRatio_working_3-way'!AF198</f>
        <v>1.0405474754563986</v>
      </c>
      <c r="AM198" s="11">
        <f>'OddsRatio_working_3-way'!AA198+'OddsRatio_working_3-way'!AG198</f>
        <v>-0.56747454330951863</v>
      </c>
      <c r="AN198" s="11">
        <f>'OddsRatio_working_3-way'!AB198+'OddsRatio_working_3-way'!AH198</f>
        <v>-0.47307293214688023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1.0405474754563986</v>
      </c>
      <c r="AS198" s="11">
        <f>IF(('OddsRatio_working_3-way'!X198=0),IF(Q198&gt;0,-Q198^(1/3),(-Q198)^(1/3)),'OddsRatio_working_3-way'!AM198-'OddsRatio_working_3-way'!R198/3)</f>
        <v>-0.56747454330951863</v>
      </c>
      <c r="AT198" s="11">
        <f>IF(('OddsRatio_working_3-way'!X198=0),IF(Q198&gt;0,-Q198^(1/3),(-Q198)^(1/3)),'OddsRatio_working_3-way'!AN198-'OddsRatio_working_3-way'!R198/3)</f>
        <v>-0.47307293214688023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1.73</v>
      </c>
      <c r="B199" s="4">
        <f>IF('True_Odds_Calculator_3-way'!B200="","",'True_Odds_Calculator_3-way'!B200)</f>
        <v>3.86</v>
      </c>
      <c r="C199" s="4">
        <f>IF('True_Odds_Calculator_3-way'!C200="","",'True_Odds_Calculator_3-way'!C200)</f>
        <v>5.17</v>
      </c>
      <c r="D199" s="9">
        <f t="shared" si="52"/>
        <v>0.56532180316494218</v>
      </c>
      <c r="E199" s="9">
        <f t="shared" si="53"/>
        <v>0.24922625102572757</v>
      </c>
      <c r="F199" s="9">
        <f t="shared" si="54"/>
        <v>0.18545194580933025</v>
      </c>
      <c r="G199" s="9">
        <f t="shared" si="55"/>
        <v>1.0532931533366425</v>
      </c>
      <c r="H199" s="9">
        <f t="shared" si="56"/>
        <v>1.7689040019357489</v>
      </c>
      <c r="I199" s="9">
        <f t="shared" si="57"/>
        <v>4.0124184185427971</v>
      </c>
      <c r="J199" s="9">
        <f t="shared" si="58"/>
        <v>5.3922324494137994</v>
      </c>
      <c r="K199" s="11">
        <f t="shared" si="59"/>
        <v>0.5780346820809249</v>
      </c>
      <c r="L199" s="11">
        <f t="shared" si="60"/>
        <v>0.2590673575129534</v>
      </c>
      <c r="M199" s="11">
        <f t="shared" si="61"/>
        <v>0.19342359767891684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-0.25217440066578167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0.22476970229542581</v>
      </c>
      <c r="Q199" s="11">
        <f>2*'OddsRatio_working_3-way'!K199*'OddsRatio_working_3-way'!L199*'OddsRatio_working_3-way'!M199</f>
        <v>5.7930335643151004E-2</v>
      </c>
      <c r="R199" s="11">
        <f t="shared" si="62"/>
        <v>0</v>
      </c>
      <c r="S199" s="11">
        <f t="shared" si="63"/>
        <v>-0.89132640625692783</v>
      </c>
      <c r="T199" s="11">
        <f t="shared" si="64"/>
        <v>-0.22972330058168253</v>
      </c>
      <c r="U199" s="11">
        <f>'OddsRatio_working_3-way'!S199-'OddsRatio_working_3-way'!R199^2/3</f>
        <v>-0.89132640625692783</v>
      </c>
      <c r="V199" s="11">
        <f>'OddsRatio_working_3-way'!S199*'OddsRatio_working_3-way'!R199/3-2*'OddsRatio_working_3-way'!R199^3/27-'OddsRatio_working_3-way'!T199</f>
        <v>0.22972330058168253</v>
      </c>
      <c r="W199" s="11">
        <f>'OddsRatio_working_3-way'!V199^2+4*'OddsRatio_working_3-way'!U199^3/27</f>
        <v>-5.2134707243332933E-2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0.1619471380369803</v>
      </c>
      <c r="Y199" s="11">
        <f>IF('OddsRatio_working_3-way'!W199&gt;=0,IF('OddsRatio_working_3-way'!V199+SQRT('OddsRatio_working_3-way'!W199)&gt;0,0,PI()),ACOS('OddsRatio_working_3-way'!V199/(2*'OddsRatio_working_3-way'!X199)))</f>
        <v>0.78235695324257359</v>
      </c>
      <c r="Z199" s="11">
        <f>'OddsRatio_working_3-way'!X199^(1/3)*COS('OddsRatio_working_3-way'!Y199/3)</f>
        <v>0.52664657666832126</v>
      </c>
      <c r="AA199" s="11">
        <f>'OddsRatio_working_3-way'!X199^(1/3)*COS(('OddsRatio_working_3-way'!Y199+2*PI())/3)</f>
        <v>-0.385036636110341</v>
      </c>
      <c r="AB199" s="11">
        <f>'OddsRatio_working_3-way'!X199^(1/3)*COS(('OddsRatio_working_3-way'!Y199+4*PI())/3)</f>
        <v>-0.14160994055798043</v>
      </c>
      <c r="AC199" s="11">
        <f>'OddsRatio_working_3-way'!X199^(1/3)*SIN('OddsRatio_working_3-way'!Y199/3)</f>
        <v>0.14054246820509661</v>
      </c>
      <c r="AD199" s="11">
        <f>'OddsRatio_working_3-way'!X199^(1/3)*SIN(('OddsRatio_working_3-way'!Y199+2*PI())/3)</f>
        <v>0.38581808010832708</v>
      </c>
      <c r="AE199" s="11">
        <f>'OddsRatio_working_3-way'!X199^(1/3)*SIN(('OddsRatio_working_3-way'!Y199+4*PI())/3)</f>
        <v>-0.52636054831342349</v>
      </c>
      <c r="AF199" s="11">
        <f>-'OddsRatio_working_3-way'!U199/(3*'OddsRatio_working_3-way'!X199^(1/3))*COS(('OddsRatio_working_3-way'!Y199)/3)</f>
        <v>0.52664657666832126</v>
      </c>
      <c r="AG199" s="11">
        <f>-'OddsRatio_working_3-way'!U199/(3*'OddsRatio_working_3-way'!X199^(1/3))*COS(('OddsRatio_working_3-way'!Y199+2*PI())/3)</f>
        <v>-0.385036636110341</v>
      </c>
      <c r="AH199" s="11">
        <f>-'OddsRatio_working_3-way'!U199/(3*'OddsRatio_working_3-way'!X199^(1/3))*COS(('OddsRatio_working_3-way'!Y199+4*PI())/3)</f>
        <v>-0.14160994055798043</v>
      </c>
      <c r="AI199" s="11">
        <f>'OddsRatio_working_3-way'!U199/(3*'OddsRatio_working_3-way'!X199^(1/3))*SIN(('OddsRatio_working_3-way'!Y199)/3)</f>
        <v>-0.14054246820509661</v>
      </c>
      <c r="AJ199" s="11">
        <f>'OddsRatio_working_3-way'!U199/(3*'OddsRatio_working_3-way'!X199^(1/3))*SIN(('OddsRatio_working_3-way'!Y199+2*PI())/3)</f>
        <v>-0.38581808010832708</v>
      </c>
      <c r="AK199" s="11">
        <f>'OddsRatio_working_3-way'!U199/(3*'OddsRatio_working_3-way'!X199^(1/3))*SIN(('OddsRatio_working_3-way'!Y199+4*PI())/3)</f>
        <v>0.52636054831342349</v>
      </c>
      <c r="AL199" s="11">
        <f>'OddsRatio_working_3-way'!Z199+'OddsRatio_working_3-way'!AF199</f>
        <v>1.0532931533366425</v>
      </c>
      <c r="AM199" s="11">
        <f>'OddsRatio_working_3-way'!AA199+'OddsRatio_working_3-way'!AG199</f>
        <v>-0.770073272220682</v>
      </c>
      <c r="AN199" s="11">
        <f>'OddsRatio_working_3-way'!AB199+'OddsRatio_working_3-way'!AH199</f>
        <v>-0.28321988111596086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1.0532931533366425</v>
      </c>
      <c r="AS199" s="11">
        <f>IF(('OddsRatio_working_3-way'!X199=0),IF(Q199&gt;0,-Q199^(1/3),(-Q199)^(1/3)),'OddsRatio_working_3-way'!AM199-'OddsRatio_working_3-way'!R199/3)</f>
        <v>-0.770073272220682</v>
      </c>
      <c r="AT199" s="11">
        <f>IF(('OddsRatio_working_3-way'!X199=0),IF(Q199&gt;0,-Q199^(1/3),(-Q199)^(1/3)),'OddsRatio_working_3-way'!AN199-'OddsRatio_working_3-way'!R199/3)</f>
        <v>-0.28321988111596086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2.3199999999999998</v>
      </c>
      <c r="B200" s="4">
        <f>IF('True_Odds_Calculator_3-way'!B201="","",'True_Odds_Calculator_3-way'!B201)</f>
        <v>3.38</v>
      </c>
      <c r="C200" s="4">
        <f>IF('True_Odds_Calculator_3-way'!C201="","",'True_Odds_Calculator_3-way'!C201)</f>
        <v>3.32</v>
      </c>
      <c r="D200" s="9">
        <f t="shared" si="52"/>
        <v>0.42062098972147549</v>
      </c>
      <c r="E200" s="9">
        <f t="shared" si="53"/>
        <v>0.2870625724176416</v>
      </c>
      <c r="F200" s="9">
        <f t="shared" si="54"/>
        <v>0.29231643786088302</v>
      </c>
      <c r="G200" s="9">
        <f t="shared" si="55"/>
        <v>1.0435130517996494</v>
      </c>
      <c r="H200" s="9">
        <f t="shared" si="56"/>
        <v>2.3774372283755372</v>
      </c>
      <c r="I200" s="9">
        <f t="shared" si="57"/>
        <v>3.4835610632831644</v>
      </c>
      <c r="J200" s="9">
        <f t="shared" si="58"/>
        <v>3.4209502801751857</v>
      </c>
      <c r="K200" s="11">
        <f t="shared" si="59"/>
        <v>0.43103448275862072</v>
      </c>
      <c r="L200" s="11">
        <f t="shared" si="60"/>
        <v>0.29585798816568049</v>
      </c>
      <c r="M200" s="11">
        <f t="shared" si="61"/>
        <v>0.30120481927710846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-0.27996007699436809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0.23123508111204258</v>
      </c>
      <c r="Q200" s="11">
        <f>2*'OddsRatio_working_3-way'!K200*'OddsRatio_working_3-way'!L200*'OddsRatio_working_3-way'!M200</f>
        <v>7.6822286083735078E-2</v>
      </c>
      <c r="R200" s="11">
        <f t="shared" si="62"/>
        <v>0</v>
      </c>
      <c r="S200" s="11">
        <f t="shared" si="63"/>
        <v>-0.82595734218452255</v>
      </c>
      <c r="T200" s="11">
        <f t="shared" si="64"/>
        <v>-0.27440443261944275</v>
      </c>
      <c r="U200" s="11">
        <f>'OddsRatio_working_3-way'!S200-'OddsRatio_working_3-way'!R200^2/3</f>
        <v>-0.82595734218452255</v>
      </c>
      <c r="V200" s="11">
        <f>'OddsRatio_working_3-way'!S200*'OddsRatio_working_3-way'!R200/3-2*'OddsRatio_working_3-way'!R200^3/27-'OddsRatio_working_3-way'!T200</f>
        <v>0.27440443261944275</v>
      </c>
      <c r="W200" s="11">
        <f>'OddsRatio_working_3-way'!V200^2+4*'OddsRatio_working_3-way'!U200^3/27</f>
        <v>-8.1796395510941866E-3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0.14446230666880935</v>
      </c>
      <c r="Y200" s="11">
        <f>IF('OddsRatio_working_3-way'!W200&gt;=0,IF('OddsRatio_working_3-way'!V200+SQRT('OddsRatio_working_3-way'!W200)&gt;0,0,PI()),ACOS('OddsRatio_working_3-way'!V200/(2*'OddsRatio_working_3-way'!X200)))</f>
        <v>0.31837910358487465</v>
      </c>
      <c r="Z200" s="11">
        <f>'OddsRatio_working_3-way'!X200^(1/3)*COS('OddsRatio_working_3-way'!Y200/3)</f>
        <v>0.52175652589982469</v>
      </c>
      <c r="AA200" s="11">
        <f>'OddsRatio_working_3-way'!X200^(1/3)*COS(('OddsRatio_working_3-way'!Y200+2*PI())/3)</f>
        <v>-0.30901277558731072</v>
      </c>
      <c r="AB200" s="11">
        <f>'OddsRatio_working_3-way'!X200^(1/3)*COS(('OddsRatio_working_3-way'!Y200+4*PI())/3)</f>
        <v>-0.21274375031251383</v>
      </c>
      <c r="AC200" s="11">
        <f>'OddsRatio_working_3-way'!X200^(1/3)*SIN('OddsRatio_working_3-way'!Y200/3)</f>
        <v>5.5580947657026925E-2</v>
      </c>
      <c r="AD200" s="11">
        <f>'OddsRatio_working_3-way'!X200^(1/3)*SIN(('OddsRatio_working_3-way'!Y200+2*PI())/3)</f>
        <v>0.42406393219104815</v>
      </c>
      <c r="AE200" s="11">
        <f>'OddsRatio_working_3-way'!X200^(1/3)*SIN(('OddsRatio_working_3-way'!Y200+4*PI())/3)</f>
        <v>-0.47964487984807502</v>
      </c>
      <c r="AF200" s="11">
        <f>-'OddsRatio_working_3-way'!U200/(3*'OddsRatio_working_3-way'!X200^(1/3))*COS(('OddsRatio_working_3-way'!Y200)/3)</f>
        <v>0.52175652589982469</v>
      </c>
      <c r="AG200" s="11">
        <f>-'OddsRatio_working_3-way'!U200/(3*'OddsRatio_working_3-way'!X200^(1/3))*COS(('OddsRatio_working_3-way'!Y200+2*PI())/3)</f>
        <v>-0.30901277558731072</v>
      </c>
      <c r="AH200" s="11">
        <f>-'OddsRatio_working_3-way'!U200/(3*'OddsRatio_working_3-way'!X200^(1/3))*COS(('OddsRatio_working_3-way'!Y200+4*PI())/3)</f>
        <v>-0.21274375031251383</v>
      </c>
      <c r="AI200" s="11">
        <f>'OddsRatio_working_3-way'!U200/(3*'OddsRatio_working_3-way'!X200^(1/3))*SIN(('OddsRatio_working_3-way'!Y200)/3)</f>
        <v>-5.5580947657026925E-2</v>
      </c>
      <c r="AJ200" s="11">
        <f>'OddsRatio_working_3-way'!U200/(3*'OddsRatio_working_3-way'!X200^(1/3))*SIN(('OddsRatio_working_3-way'!Y200+2*PI())/3)</f>
        <v>-0.42406393219104815</v>
      </c>
      <c r="AK200" s="11">
        <f>'OddsRatio_working_3-way'!U200/(3*'OddsRatio_working_3-way'!X200^(1/3))*SIN(('OddsRatio_working_3-way'!Y200+4*PI())/3)</f>
        <v>0.47964487984807502</v>
      </c>
      <c r="AL200" s="11">
        <f>'OddsRatio_working_3-way'!Z200+'OddsRatio_working_3-way'!AF200</f>
        <v>1.0435130517996494</v>
      </c>
      <c r="AM200" s="11">
        <f>'OddsRatio_working_3-way'!AA200+'OddsRatio_working_3-way'!AG200</f>
        <v>-0.61802555117462143</v>
      </c>
      <c r="AN200" s="11">
        <f>'OddsRatio_working_3-way'!AB200+'OddsRatio_working_3-way'!AH200</f>
        <v>-0.42548750062502766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1.0435130517996494</v>
      </c>
      <c r="AS200" s="11">
        <f>IF(('OddsRatio_working_3-way'!X200=0),IF(Q200&gt;0,-Q200^(1/3),(-Q200)^(1/3)),'OddsRatio_working_3-way'!AM200-'OddsRatio_working_3-way'!R200/3)</f>
        <v>-0.61802555117462143</v>
      </c>
      <c r="AT200" s="11">
        <f>IF(('OddsRatio_working_3-way'!X200=0),IF(Q200&gt;0,-Q200^(1/3),(-Q200)^(1/3)),'OddsRatio_working_3-way'!AN200-'OddsRatio_working_3-way'!R200/3)</f>
        <v>-0.42548750062502766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3.54</v>
      </c>
      <c r="B201" s="4">
        <f>IF('True_Odds_Calculator_3-way'!B202="","",'True_Odds_Calculator_3-way'!B202)</f>
        <v>3.58</v>
      </c>
      <c r="C201" s="4">
        <f>IF('True_Odds_Calculator_3-way'!C202="","",'True_Odds_Calculator_3-way'!C202)</f>
        <v>2.14</v>
      </c>
      <c r="D201" s="9">
        <f t="shared" si="52"/>
        <v>0.27347874989718274</v>
      </c>
      <c r="E201" s="9">
        <f t="shared" si="53"/>
        <v>0.27038519727461191</v>
      </c>
      <c r="F201" s="9">
        <f t="shared" si="54"/>
        <v>0.4561360528282053</v>
      </c>
      <c r="G201" s="9">
        <f t="shared" si="55"/>
        <v>1.0459020612643299</v>
      </c>
      <c r="H201" s="9">
        <f t="shared" si="56"/>
        <v>3.6565912356113985</v>
      </c>
      <c r="I201" s="9">
        <f t="shared" si="57"/>
        <v>3.6984273180619716</v>
      </c>
      <c r="J201" s="9">
        <f t="shared" si="58"/>
        <v>2.1923283498413366</v>
      </c>
      <c r="K201" s="11">
        <f t="shared" si="59"/>
        <v>0.2824858757062147</v>
      </c>
      <c r="L201" s="11">
        <f t="shared" si="60"/>
        <v>0.27932960893854747</v>
      </c>
      <c r="M201" s="11">
        <f t="shared" si="61"/>
        <v>0.46728971962616822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-0.27545978989882547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0.23082044352332587</v>
      </c>
      <c r="Q201" s="11">
        <f>2*'OddsRatio_working_3-way'!K201*'OddsRatio_working_3-way'!L201*'OddsRatio_working_3-way'!M201</f>
        <v>7.3744550646429971E-2</v>
      </c>
      <c r="R201" s="11">
        <f t="shared" si="62"/>
        <v>0</v>
      </c>
      <c r="S201" s="11">
        <f t="shared" si="63"/>
        <v>-0.83794605233709307</v>
      </c>
      <c r="T201" s="11">
        <f t="shared" si="64"/>
        <v>-0.26771439371792105</v>
      </c>
      <c r="U201" s="11">
        <f>'OddsRatio_working_3-way'!S201-'OddsRatio_working_3-way'!R201^2/3</f>
        <v>-0.83794605233709307</v>
      </c>
      <c r="V201" s="11">
        <f>'OddsRatio_working_3-way'!S201*'OddsRatio_working_3-way'!R201/3-2*'OddsRatio_working_3-way'!R201^3/27-'OddsRatio_working_3-way'!T201</f>
        <v>0.26771439371792105</v>
      </c>
      <c r="W201" s="11">
        <f>'OddsRatio_working_3-way'!V201^2+4*'OddsRatio_working_3-way'!U201^3/27</f>
        <v>-1.5494459107163364E-2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0.1476189822743991</v>
      </c>
      <c r="Y201" s="11">
        <f>IF('OddsRatio_working_3-way'!W201&gt;=0,IF('OddsRatio_working_3-way'!V201+SQRT('OddsRatio_working_3-way'!W201)&gt;0,0,PI()),ACOS('OddsRatio_working_3-way'!V201/(2*'OddsRatio_working_3-way'!X201)))</f>
        <v>0.43522557219774138</v>
      </c>
      <c r="Z201" s="11">
        <f>'OddsRatio_working_3-way'!X201^(1/3)*COS('OddsRatio_working_3-way'!Y201/3)</f>
        <v>0.52295103063216497</v>
      </c>
      <c r="AA201" s="11">
        <f>'OddsRatio_working_3-way'!X201^(1/3)*COS(('OddsRatio_working_3-way'!Y201+2*PI())/3)</f>
        <v>-0.32764331530097385</v>
      </c>
      <c r="AB201" s="11">
        <f>'OddsRatio_working_3-way'!X201^(1/3)*COS(('OddsRatio_working_3-way'!Y201+4*PI())/3)</f>
        <v>-0.1953077153311914</v>
      </c>
      <c r="AC201" s="11">
        <f>'OddsRatio_working_3-way'!X201^(1/3)*SIN('OddsRatio_working_3-way'!Y201/3)</f>
        <v>7.640399426592473E-2</v>
      </c>
      <c r="AD201" s="11">
        <f>'OddsRatio_working_3-way'!X201^(1/3)*SIN(('OddsRatio_working_3-way'!Y201+2*PI())/3)</f>
        <v>0.41468688032974665</v>
      </c>
      <c r="AE201" s="11">
        <f>'OddsRatio_working_3-way'!X201^(1/3)*SIN(('OddsRatio_working_3-way'!Y201+4*PI())/3)</f>
        <v>-0.49109087459567125</v>
      </c>
      <c r="AF201" s="11">
        <f>-'OddsRatio_working_3-way'!U201/(3*'OddsRatio_working_3-way'!X201^(1/3))*COS(('OddsRatio_working_3-way'!Y201)/3)</f>
        <v>0.52295103063216497</v>
      </c>
      <c r="AG201" s="11">
        <f>-'OddsRatio_working_3-way'!U201/(3*'OddsRatio_working_3-way'!X201^(1/3))*COS(('OddsRatio_working_3-way'!Y201+2*PI())/3)</f>
        <v>-0.32764331530097385</v>
      </c>
      <c r="AH201" s="11">
        <f>-'OddsRatio_working_3-way'!U201/(3*'OddsRatio_working_3-way'!X201^(1/3))*COS(('OddsRatio_working_3-way'!Y201+4*PI())/3)</f>
        <v>-0.1953077153311914</v>
      </c>
      <c r="AI201" s="11">
        <f>'OddsRatio_working_3-way'!U201/(3*'OddsRatio_working_3-way'!X201^(1/3))*SIN(('OddsRatio_working_3-way'!Y201)/3)</f>
        <v>-7.640399426592473E-2</v>
      </c>
      <c r="AJ201" s="11">
        <f>'OddsRatio_working_3-way'!U201/(3*'OddsRatio_working_3-way'!X201^(1/3))*SIN(('OddsRatio_working_3-way'!Y201+2*PI())/3)</f>
        <v>-0.41468688032974665</v>
      </c>
      <c r="AK201" s="11">
        <f>'OddsRatio_working_3-way'!U201/(3*'OddsRatio_working_3-way'!X201^(1/3))*SIN(('OddsRatio_working_3-way'!Y201+4*PI())/3)</f>
        <v>0.49109087459567125</v>
      </c>
      <c r="AL201" s="11">
        <f>'OddsRatio_working_3-way'!Z201+'OddsRatio_working_3-way'!AF201</f>
        <v>1.0459020612643299</v>
      </c>
      <c r="AM201" s="11">
        <f>'OddsRatio_working_3-way'!AA201+'OddsRatio_working_3-way'!AG201</f>
        <v>-0.65528663060194769</v>
      </c>
      <c r="AN201" s="11">
        <f>'OddsRatio_working_3-way'!AB201+'OddsRatio_working_3-way'!AH201</f>
        <v>-0.3906154306623828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1.0459020612643299</v>
      </c>
      <c r="AS201" s="11">
        <f>IF(('OddsRatio_working_3-way'!X201=0),IF(Q201&gt;0,-Q201^(1/3),(-Q201)^(1/3)),'OddsRatio_working_3-way'!AM201-'OddsRatio_working_3-way'!R201/3)</f>
        <v>-0.65528663060194769</v>
      </c>
      <c r="AT201" s="11">
        <f>IF(('OddsRatio_working_3-way'!X201=0),IF(Q201&gt;0,-Q201^(1/3),(-Q201)^(1/3)),'OddsRatio_working_3-way'!AN201-'OddsRatio_working_3-way'!R201/3)</f>
        <v>-0.3906154306623828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2.9</v>
      </c>
      <c r="B202" s="4">
        <f>IF('True_Odds_Calculator_3-way'!B203="","",'True_Odds_Calculator_3-way'!B203)</f>
        <v>3.27</v>
      </c>
      <c r="C202" s="4">
        <f>IF('True_Odds_Calculator_3-way'!C203="","",'True_Odds_Calculator_3-way'!C203)</f>
        <v>2.65</v>
      </c>
      <c r="D202" s="9">
        <f t="shared" si="52"/>
        <v>0.33543138982874399</v>
      </c>
      <c r="E202" s="9">
        <f t="shared" si="53"/>
        <v>0.29699543131505179</v>
      </c>
      <c r="F202" s="9">
        <f t="shared" si="54"/>
        <v>0.36757317885620427</v>
      </c>
      <c r="G202" s="9">
        <f t="shared" si="55"/>
        <v>1.0427555778255932</v>
      </c>
      <c r="H202" s="9">
        <f t="shared" si="56"/>
        <v>2.9812355978686269</v>
      </c>
      <c r="I202" s="9">
        <f t="shared" si="57"/>
        <v>3.3670551616640974</v>
      </c>
      <c r="J202" s="9">
        <f t="shared" si="58"/>
        <v>2.7205467034122286</v>
      </c>
      <c r="K202" s="11">
        <f t="shared" si="59"/>
        <v>0.34482758620689657</v>
      </c>
      <c r="L202" s="11">
        <f t="shared" si="60"/>
        <v>0.3058103975535168</v>
      </c>
      <c r="M202" s="11">
        <f t="shared" si="61"/>
        <v>0.37735849056603776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-0.28318599917628173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0.23159616314397763</v>
      </c>
      <c r="Q202" s="11">
        <f>2*'OddsRatio_working_3-way'!K202*'OddsRatio_working_3-way'!L202*'OddsRatio_working_3-way'!M202</f>
        <v>7.9586310358755186E-2</v>
      </c>
      <c r="R202" s="11">
        <f t="shared" si="62"/>
        <v>0</v>
      </c>
      <c r="S202" s="11">
        <f t="shared" si="63"/>
        <v>-0.81782349345530425</v>
      </c>
      <c r="T202" s="11">
        <f t="shared" si="64"/>
        <v>-0.28103900118738973</v>
      </c>
      <c r="U202" s="11">
        <f>'OddsRatio_working_3-way'!S202-'OddsRatio_working_3-way'!R202^2/3</f>
        <v>-0.81782349345530425</v>
      </c>
      <c r="V202" s="11">
        <f>'OddsRatio_working_3-way'!S202*'OddsRatio_working_3-way'!R202/3-2*'OddsRatio_working_3-way'!R202^3/27-'OddsRatio_working_3-way'!T202</f>
        <v>0.28103900118738973</v>
      </c>
      <c r="W202" s="11">
        <f>'OddsRatio_working_3-way'!V202^2+4*'OddsRatio_working_3-way'!U202^3/27</f>
        <v>-2.0525159822836897E-3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0.14233361880691553</v>
      </c>
      <c r="Y202" s="11">
        <f>IF('OddsRatio_working_3-way'!W202&gt;=0,IF('OddsRatio_working_3-way'!V202+SQRT('OddsRatio_working_3-way'!W202)&gt;0,0,PI()),ACOS('OddsRatio_working_3-way'!V202/(2*'OddsRatio_working_3-way'!X202)))</f>
        <v>0.15982930165810272</v>
      </c>
      <c r="Z202" s="11">
        <f>'OddsRatio_working_3-way'!X202^(1/3)*COS('OddsRatio_working_3-way'!Y202/3)</f>
        <v>0.52137778891279674</v>
      </c>
      <c r="AA202" s="11">
        <f>'OddsRatio_working_3-way'!X202^(1/3)*COS(('OddsRatio_working_3-way'!Y202+2*PI())/3)</f>
        <v>-0.28476739700802162</v>
      </c>
      <c r="AB202" s="11">
        <f>'OddsRatio_working_3-way'!X202^(1/3)*COS(('OddsRatio_working_3-way'!Y202+4*PI())/3)</f>
        <v>-0.23661039190477495</v>
      </c>
      <c r="AC202" s="11">
        <f>'OddsRatio_working_3-way'!X202^(1/3)*SIN('OddsRatio_working_3-way'!Y202/3)</f>
        <v>2.7803459859725568E-2</v>
      </c>
      <c r="AD202" s="11">
        <f>'OddsRatio_working_3-way'!X202^(1/3)*SIN(('OddsRatio_working_3-way'!Y202+2*PI())/3)</f>
        <v>0.43762468023757978</v>
      </c>
      <c r="AE202" s="11">
        <f>'OddsRatio_working_3-way'!X202^(1/3)*SIN(('OddsRatio_working_3-way'!Y202+4*PI())/3)</f>
        <v>-0.46542814009730538</v>
      </c>
      <c r="AF202" s="11">
        <f>-'OddsRatio_working_3-way'!U202/(3*'OddsRatio_working_3-way'!X202^(1/3))*COS(('OddsRatio_working_3-way'!Y202)/3)</f>
        <v>0.52137778891279662</v>
      </c>
      <c r="AG202" s="11">
        <f>-'OddsRatio_working_3-way'!U202/(3*'OddsRatio_working_3-way'!X202^(1/3))*COS(('OddsRatio_working_3-way'!Y202+2*PI())/3)</f>
        <v>-0.28476739700802156</v>
      </c>
      <c r="AH202" s="11">
        <f>-'OddsRatio_working_3-way'!U202/(3*'OddsRatio_working_3-way'!X202^(1/3))*COS(('OddsRatio_working_3-way'!Y202+4*PI())/3)</f>
        <v>-0.2366103919047749</v>
      </c>
      <c r="AI202" s="11">
        <f>'OddsRatio_working_3-way'!U202/(3*'OddsRatio_working_3-way'!X202^(1/3))*SIN(('OddsRatio_working_3-way'!Y202)/3)</f>
        <v>-2.7803459859725564E-2</v>
      </c>
      <c r="AJ202" s="11">
        <f>'OddsRatio_working_3-way'!U202/(3*'OddsRatio_working_3-way'!X202^(1/3))*SIN(('OddsRatio_working_3-way'!Y202+2*PI())/3)</f>
        <v>-0.43762468023757967</v>
      </c>
      <c r="AK202" s="11">
        <f>'OddsRatio_working_3-way'!U202/(3*'OddsRatio_working_3-way'!X202^(1/3))*SIN(('OddsRatio_working_3-way'!Y202+4*PI())/3)</f>
        <v>0.46542814009730527</v>
      </c>
      <c r="AL202" s="11">
        <f>'OddsRatio_working_3-way'!Z202+'OddsRatio_working_3-way'!AF202</f>
        <v>1.0427555778255932</v>
      </c>
      <c r="AM202" s="11">
        <f>'OddsRatio_working_3-way'!AA202+'OddsRatio_working_3-way'!AG202</f>
        <v>-0.56953479401604312</v>
      </c>
      <c r="AN202" s="11">
        <f>'OddsRatio_working_3-way'!AB202+'OddsRatio_working_3-way'!AH202</f>
        <v>-0.47322078380954985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1.0427555778255932</v>
      </c>
      <c r="AS202" s="11">
        <f>IF(('OddsRatio_working_3-way'!X202=0),IF(Q202&gt;0,-Q202^(1/3),(-Q202)^(1/3)),'OddsRatio_working_3-way'!AM202-'OddsRatio_working_3-way'!R202/3)</f>
        <v>-0.56953479401604312</v>
      </c>
      <c r="AT202" s="11">
        <f>IF(('OddsRatio_working_3-way'!X202=0),IF(Q202&gt;0,-Q202^(1/3),(-Q202)^(1/3)),'OddsRatio_working_3-way'!AN202-'OddsRatio_working_3-way'!R202/3)</f>
        <v>-0.47322078380954985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2.61</v>
      </c>
      <c r="B203" s="4">
        <f>IF('True_Odds_Calculator_3-way'!B204="","",'True_Odds_Calculator_3-way'!B204)</f>
        <v>3.12</v>
      </c>
      <c r="C203" s="4">
        <f>IF('True_Odds_Calculator_3-way'!C204="","",'True_Odds_Calculator_3-way'!C204)</f>
        <v>3.09</v>
      </c>
      <c r="D203" s="9">
        <f t="shared" si="52"/>
        <v>0.37354675137503174</v>
      </c>
      <c r="E203" s="9">
        <f t="shared" si="53"/>
        <v>0.31169371655043782</v>
      </c>
      <c r="F203" s="9">
        <f t="shared" si="54"/>
        <v>0.3147595320745305</v>
      </c>
      <c r="G203" s="9">
        <f t="shared" si="55"/>
        <v>1.041640424469447</v>
      </c>
      <c r="H203" s="9">
        <f t="shared" si="56"/>
        <v>2.6770410833958094</v>
      </c>
      <c r="I203" s="9">
        <f t="shared" si="57"/>
        <v>3.2082776998752283</v>
      </c>
      <c r="J203" s="9">
        <f t="shared" si="58"/>
        <v>3.1770284871411438</v>
      </c>
      <c r="K203" s="11">
        <f t="shared" si="59"/>
        <v>0.38314176245210729</v>
      </c>
      <c r="L203" s="11">
        <f t="shared" si="60"/>
        <v>0.32051282051282048</v>
      </c>
      <c r="M203" s="11">
        <f t="shared" si="61"/>
        <v>0.3236245954692557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-0.28350090022894392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0.23129668258560127</v>
      </c>
      <c r="Q203" s="11">
        <f>2*'OddsRatio_working_3-way'!K203*'OddsRatio_working_3-way'!L203*'OddsRatio_working_3-way'!M203</f>
        <v>7.9483396077526206E-2</v>
      </c>
      <c r="R203" s="11">
        <f t="shared" si="62"/>
        <v>0</v>
      </c>
      <c r="S203" s="11">
        <f t="shared" si="63"/>
        <v>-0.81585872354837452</v>
      </c>
      <c r="T203" s="11">
        <f t="shared" si="64"/>
        <v>-0.28036382252521458</v>
      </c>
      <c r="U203" s="11">
        <f>'OddsRatio_working_3-way'!S203-'OddsRatio_working_3-way'!R203^2/3</f>
        <v>-0.81585872354837452</v>
      </c>
      <c r="V203" s="11">
        <f>'OddsRatio_working_3-way'!S203*'OddsRatio_working_3-way'!R203/3-2*'OddsRatio_working_3-way'!R203^3/27-'OddsRatio_working_3-way'!T203</f>
        <v>0.28036382252521458</v>
      </c>
      <c r="W203" s="11">
        <f>'OddsRatio_working_3-way'!V203^2+4*'OddsRatio_working_3-way'!U203^3/27</f>
        <v>-1.8489174691209836E-3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0.14182100554049726</v>
      </c>
      <c r="Y203" s="11">
        <f>IF('OddsRatio_working_3-way'!W203&gt;=0,IF('OddsRatio_working_3-way'!V203+SQRT('OddsRatio_working_3-way'!W203)&gt;0,0,PI()),ACOS('OddsRatio_working_3-way'!V203/(2*'OddsRatio_working_3-way'!X203)))</f>
        <v>0.15218289911736127</v>
      </c>
      <c r="Z203" s="11">
        <f>'OddsRatio_working_3-way'!X203^(1/3)*COS('OddsRatio_working_3-way'!Y203/3)</f>
        <v>0.52082021223472363</v>
      </c>
      <c r="AA203" s="11">
        <f>'OddsRatio_working_3-way'!X203^(1/3)*COS(('OddsRatio_working_3-way'!Y203+2*PI())/3)</f>
        <v>-0.28331012321182575</v>
      </c>
      <c r="AB203" s="11">
        <f>'OddsRatio_working_3-way'!X203^(1/3)*COS(('OddsRatio_working_3-way'!Y203+4*PI())/3)</f>
        <v>-0.237510089022898</v>
      </c>
      <c r="AC203" s="11">
        <f>'OddsRatio_working_3-way'!X203^(1/3)*SIN('OddsRatio_working_3-way'!Y203/3)</f>
        <v>2.6442662067871478E-2</v>
      </c>
      <c r="AD203" s="11">
        <f>'OddsRatio_working_3-way'!X203^(1/3)*SIN(('OddsRatio_working_3-way'!Y203+2*PI())/3)</f>
        <v>0.43782220356573776</v>
      </c>
      <c r="AE203" s="11">
        <f>'OddsRatio_working_3-way'!X203^(1/3)*SIN(('OddsRatio_working_3-way'!Y203+4*PI())/3)</f>
        <v>-0.4642648656336093</v>
      </c>
      <c r="AF203" s="11">
        <f>-'OddsRatio_working_3-way'!U203/(3*'OddsRatio_working_3-way'!X203^(1/3))*COS(('OddsRatio_working_3-way'!Y203)/3)</f>
        <v>0.52082021223472341</v>
      </c>
      <c r="AG203" s="11">
        <f>-'OddsRatio_working_3-way'!U203/(3*'OddsRatio_working_3-way'!X203^(1/3))*COS(('OddsRatio_working_3-way'!Y203+2*PI())/3)</f>
        <v>-0.28331012321182564</v>
      </c>
      <c r="AH203" s="11">
        <f>-'OddsRatio_working_3-way'!U203/(3*'OddsRatio_working_3-way'!X203^(1/3))*COS(('OddsRatio_working_3-way'!Y203+4*PI())/3)</f>
        <v>-0.23751008902289789</v>
      </c>
      <c r="AI203" s="11">
        <f>'OddsRatio_working_3-way'!U203/(3*'OddsRatio_working_3-way'!X203^(1/3))*SIN(('OddsRatio_working_3-way'!Y203)/3)</f>
        <v>-2.6442662067871464E-2</v>
      </c>
      <c r="AJ203" s="11">
        <f>'OddsRatio_working_3-way'!U203/(3*'OddsRatio_working_3-way'!X203^(1/3))*SIN(('OddsRatio_working_3-way'!Y203+2*PI())/3)</f>
        <v>-0.43782220356573759</v>
      </c>
      <c r="AK203" s="11">
        <f>'OddsRatio_working_3-way'!U203/(3*'OddsRatio_working_3-way'!X203^(1/3))*SIN(('OddsRatio_working_3-way'!Y203+4*PI())/3)</f>
        <v>0.46426486563360914</v>
      </c>
      <c r="AL203" s="11">
        <f>'OddsRatio_working_3-way'!Z203+'OddsRatio_working_3-way'!AF203</f>
        <v>1.041640424469447</v>
      </c>
      <c r="AM203" s="11">
        <f>'OddsRatio_working_3-way'!AA203+'OddsRatio_working_3-way'!AG203</f>
        <v>-0.56662024642365139</v>
      </c>
      <c r="AN203" s="11">
        <f>'OddsRatio_working_3-way'!AB203+'OddsRatio_working_3-way'!AH203</f>
        <v>-0.47502017804579588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1.041640424469447</v>
      </c>
      <c r="AS203" s="11">
        <f>IF(('OddsRatio_working_3-way'!X203=0),IF(Q203&gt;0,-Q203^(1/3),(-Q203)^(1/3)),'OddsRatio_working_3-way'!AM203-'OddsRatio_working_3-way'!R203/3)</f>
        <v>-0.56662024642365139</v>
      </c>
      <c r="AT203" s="11">
        <f>IF(('OddsRatio_working_3-way'!X203=0),IF(Q203&gt;0,-Q203^(1/3),(-Q203)^(1/3)),'OddsRatio_working_3-way'!AN203-'OddsRatio_working_3-way'!R203/3)</f>
        <v>-0.47502017804579588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2.4500000000000002</v>
      </c>
      <c r="B204" s="4">
        <f>IF('True_Odds_Calculator_3-way'!B205="","",'True_Odds_Calculator_3-way'!B205)</f>
        <v>3.21</v>
      </c>
      <c r="C204" s="4">
        <f>IF('True_Odds_Calculator_3-way'!C205="","",'True_Odds_Calculator_3-way'!C205)</f>
        <v>3.24</v>
      </c>
      <c r="D204" s="9">
        <f t="shared" si="52"/>
        <v>0.39791245351764121</v>
      </c>
      <c r="E204" s="9">
        <f t="shared" si="53"/>
        <v>0.30246232446896459</v>
      </c>
      <c r="F204" s="9">
        <f t="shared" si="54"/>
        <v>0.29962522201339409</v>
      </c>
      <c r="G204" s="9">
        <f t="shared" si="55"/>
        <v>1.0435280097587585</v>
      </c>
      <c r="H204" s="9">
        <f t="shared" si="56"/>
        <v>2.5131156141502005</v>
      </c>
      <c r="I204" s="9">
        <f t="shared" si="57"/>
        <v>3.3061969015668566</v>
      </c>
      <c r="J204" s="9">
        <f t="shared" si="58"/>
        <v>3.3375027418596197</v>
      </c>
      <c r="K204" s="11">
        <f t="shared" si="59"/>
        <v>0.4081632653061224</v>
      </c>
      <c r="L204" s="11">
        <f t="shared" si="60"/>
        <v>0.3115264797507788</v>
      </c>
      <c r="M204" s="11">
        <f t="shared" si="61"/>
        <v>0.30864197530864196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-0.28170345096617166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0.23154525453887559</v>
      </c>
      <c r="Q204" s="11">
        <f>2*'OddsRatio_working_3-way'!K204*'OddsRatio_working_3-way'!L204*'OddsRatio_working_3-way'!M204</f>
        <v>7.848991679283919E-2</v>
      </c>
      <c r="R204" s="11">
        <f t="shared" si="62"/>
        <v>0</v>
      </c>
      <c r="S204" s="11">
        <f t="shared" si="63"/>
        <v>-0.82194681586162277</v>
      </c>
      <c r="T204" s="11">
        <f t="shared" si="64"/>
        <v>-0.27862603927512641</v>
      </c>
      <c r="U204" s="11">
        <f>'OddsRatio_working_3-way'!S204-'OddsRatio_working_3-way'!R204^2/3</f>
        <v>-0.82194681586162277</v>
      </c>
      <c r="V204" s="11">
        <f>'OddsRatio_working_3-way'!S204*'OddsRatio_working_3-way'!R204/3-2*'OddsRatio_working_3-way'!R204^3/27-'OddsRatio_working_3-way'!T204</f>
        <v>0.27862603927512641</v>
      </c>
      <c r="W204" s="11">
        <f>'OddsRatio_working_3-way'!V204^2+4*'OddsRatio_working_3-way'!U204^3/27</f>
        <v>-4.6348558617067409E-3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0.14341140612225639</v>
      </c>
      <c r="Y204" s="11">
        <f>IF('OddsRatio_working_3-way'!W204&gt;=0,IF('OddsRatio_working_3-way'!V204+SQRT('OddsRatio_working_3-way'!W204)&gt;0,0,PI()),ACOS('OddsRatio_working_3-way'!V204/(2*'OddsRatio_working_3-way'!X204)))</f>
        <v>0.23964553079136985</v>
      </c>
      <c r="Z204" s="11">
        <f>'OddsRatio_working_3-way'!X204^(1/3)*COS('OddsRatio_working_3-way'!Y204/3)</f>
        <v>0.52176400487937924</v>
      </c>
      <c r="AA204" s="11">
        <f>'OddsRatio_working_3-way'!X204^(1/3)*COS(('OddsRatio_working_3-way'!Y204+2*PI())/3)</f>
        <v>-0.29705445569598737</v>
      </c>
      <c r="AB204" s="11">
        <f>'OddsRatio_working_3-way'!X204^(1/3)*COS(('OddsRatio_working_3-way'!Y204+4*PI())/3)</f>
        <v>-0.22470954918339198</v>
      </c>
      <c r="AC204" s="11">
        <f>'OddsRatio_working_3-way'!X204^(1/3)*SIN('OddsRatio_working_3-way'!Y204/3)</f>
        <v>4.1768351249545504E-2</v>
      </c>
      <c r="AD204" s="11">
        <f>'OddsRatio_working_3-way'!X204^(1/3)*SIN(('OddsRatio_working_3-way'!Y204+2*PI())/3)</f>
        <v>0.43097670738107752</v>
      </c>
      <c r="AE204" s="11">
        <f>'OddsRatio_working_3-way'!X204^(1/3)*SIN(('OddsRatio_working_3-way'!Y204+4*PI())/3)</f>
        <v>-0.47274505863062277</v>
      </c>
      <c r="AF204" s="11">
        <f>-'OddsRatio_working_3-way'!U204/(3*'OddsRatio_working_3-way'!X204^(1/3))*COS(('OddsRatio_working_3-way'!Y204)/3)</f>
        <v>0.52176400487937924</v>
      </c>
      <c r="AG204" s="11">
        <f>-'OddsRatio_working_3-way'!U204/(3*'OddsRatio_working_3-way'!X204^(1/3))*COS(('OddsRatio_working_3-way'!Y204+2*PI())/3)</f>
        <v>-0.29705445569598737</v>
      </c>
      <c r="AH204" s="11">
        <f>-'OddsRatio_working_3-way'!U204/(3*'OddsRatio_working_3-way'!X204^(1/3))*COS(('OddsRatio_working_3-way'!Y204+4*PI())/3)</f>
        <v>-0.22470954918339198</v>
      </c>
      <c r="AI204" s="11">
        <f>'OddsRatio_working_3-way'!U204/(3*'OddsRatio_working_3-way'!X204^(1/3))*SIN(('OddsRatio_working_3-way'!Y204)/3)</f>
        <v>-4.1768351249545504E-2</v>
      </c>
      <c r="AJ204" s="11">
        <f>'OddsRatio_working_3-way'!U204/(3*'OddsRatio_working_3-way'!X204^(1/3))*SIN(('OddsRatio_working_3-way'!Y204+2*PI())/3)</f>
        <v>-0.43097670738107752</v>
      </c>
      <c r="AK204" s="11">
        <f>'OddsRatio_working_3-way'!U204/(3*'OddsRatio_working_3-way'!X204^(1/3))*SIN(('OddsRatio_working_3-way'!Y204+4*PI())/3)</f>
        <v>0.47274505863062277</v>
      </c>
      <c r="AL204" s="11">
        <f>'OddsRatio_working_3-way'!Z204+'OddsRatio_working_3-way'!AF204</f>
        <v>1.0435280097587585</v>
      </c>
      <c r="AM204" s="11">
        <f>'OddsRatio_working_3-way'!AA204+'OddsRatio_working_3-way'!AG204</f>
        <v>-0.59410891139197475</v>
      </c>
      <c r="AN204" s="11">
        <f>'OddsRatio_working_3-way'!AB204+'OddsRatio_working_3-way'!AH204</f>
        <v>-0.44941909836678395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1.0435280097587585</v>
      </c>
      <c r="AS204" s="11">
        <f>IF(('OddsRatio_working_3-way'!X204=0),IF(Q204&gt;0,-Q204^(1/3),(-Q204)^(1/3)),'OddsRatio_working_3-way'!AM204-'OddsRatio_working_3-way'!R204/3)</f>
        <v>-0.59410891139197475</v>
      </c>
      <c r="AT204" s="11">
        <f>IF(('OddsRatio_working_3-way'!X204=0),IF(Q204&gt;0,-Q204^(1/3),(-Q204)^(1/3)),'OddsRatio_working_3-way'!AN204-'OddsRatio_working_3-way'!R204/3)</f>
        <v>-0.44941909836678395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3.69</v>
      </c>
      <c r="B205" s="4">
        <f>IF('True_Odds_Calculator_3-way'!B206="","",'True_Odds_Calculator_3-way'!B206)</f>
        <v>3.34</v>
      </c>
      <c r="C205" s="4">
        <f>IF('True_Odds_Calculator_3-way'!C206="","",'True_Odds_Calculator_3-way'!C206)</f>
        <v>2.1800000000000002</v>
      </c>
      <c r="D205" s="9">
        <f t="shared" si="52"/>
        <v>0.26225923540116969</v>
      </c>
      <c r="E205" s="9">
        <f t="shared" si="53"/>
        <v>0.29010610733583725</v>
      </c>
      <c r="F205" s="9">
        <f t="shared" si="54"/>
        <v>0.44763465726299317</v>
      </c>
      <c r="G205" s="9">
        <f t="shared" si="55"/>
        <v>1.0457327534035412</v>
      </c>
      <c r="H205" s="9">
        <f t="shared" si="56"/>
        <v>3.8130211066555253</v>
      </c>
      <c r="I205" s="9">
        <f t="shared" si="57"/>
        <v>3.4470146429642865</v>
      </c>
      <c r="J205" s="9">
        <f t="shared" si="58"/>
        <v>2.2339646490161789</v>
      </c>
      <c r="K205" s="11">
        <f t="shared" si="59"/>
        <v>0.2710027100271003</v>
      </c>
      <c r="L205" s="11">
        <f t="shared" si="60"/>
        <v>0.29940119760479045</v>
      </c>
      <c r="M205" s="11">
        <f t="shared" si="61"/>
        <v>0.4587155963302752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-0.27645268871520778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0.23113316888264196</v>
      </c>
      <c r="Q205" s="11">
        <f>2*'OddsRatio_working_3-way'!K205*'OddsRatio_working_3-way'!L205*'OddsRatio_working_3-way'!M205</f>
        <v>7.4439023794731718E-2</v>
      </c>
      <c r="R205" s="11">
        <f t="shared" si="62"/>
        <v>0</v>
      </c>
      <c r="S205" s="11">
        <f t="shared" si="63"/>
        <v>-0.83606771906185917</v>
      </c>
      <c r="T205" s="11">
        <f t="shared" si="64"/>
        <v>-0.26926496588143617</v>
      </c>
      <c r="U205" s="11">
        <f>'OddsRatio_working_3-way'!S205-'OddsRatio_working_3-way'!R205^2/3</f>
        <v>-0.83606771906185917</v>
      </c>
      <c r="V205" s="11">
        <f>'OddsRatio_working_3-way'!S205*'OddsRatio_working_3-way'!R205/3-2*'OddsRatio_working_3-way'!R205^3/27-'OddsRatio_working_3-way'!T205</f>
        <v>0.26926496588143617</v>
      </c>
      <c r="W205" s="11">
        <f>'OddsRatio_working_3-way'!V205^2+4*'OddsRatio_working_3-way'!U205^3/27</f>
        <v>-1.4076978629764897E-2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0.14712290821018992</v>
      </c>
      <c r="Y205" s="11">
        <f>IF('OddsRatio_working_3-way'!W205&gt;=0,IF('OddsRatio_working_3-way'!V205+SQRT('OddsRatio_working_3-way'!W205)&gt;0,0,PI()),ACOS('OddsRatio_working_3-way'!V205/(2*'OddsRatio_working_3-way'!X205)))</f>
        <v>0.41503525709952815</v>
      </c>
      <c r="Z205" s="11">
        <f>'OddsRatio_working_3-way'!X205^(1/3)*COS('OddsRatio_working_3-way'!Y205/3)</f>
        <v>0.52286637670177061</v>
      </c>
      <c r="AA205" s="11">
        <f>'OddsRatio_working_3-way'!X205^(1/3)*COS(('OddsRatio_working_3-way'!Y205+2*PI())/3)</f>
        <v>-0.32448074065497029</v>
      </c>
      <c r="AB205" s="11">
        <f>'OddsRatio_working_3-way'!X205^(1/3)*COS(('OddsRatio_working_3-way'!Y205+4*PI())/3)</f>
        <v>-0.19838563604680046</v>
      </c>
      <c r="AC205" s="11">
        <f>'OddsRatio_working_3-way'!X205^(1/3)*SIN('OddsRatio_working_3-way'!Y205/3)</f>
        <v>7.2801042589020953E-2</v>
      </c>
      <c r="AD205" s="11">
        <f>'OddsRatio_working_3-way'!X205^(1/3)*SIN(('OddsRatio_working_3-way'!Y205+2*PI())/3)</f>
        <v>0.41641504371394689</v>
      </c>
      <c r="AE205" s="11">
        <f>'OddsRatio_working_3-way'!X205^(1/3)*SIN(('OddsRatio_working_3-way'!Y205+4*PI())/3)</f>
        <v>-0.48921608630296776</v>
      </c>
      <c r="AF205" s="11">
        <f>-'OddsRatio_working_3-way'!U205/(3*'OddsRatio_working_3-way'!X205^(1/3))*COS(('OddsRatio_working_3-way'!Y205)/3)</f>
        <v>0.52286637670177061</v>
      </c>
      <c r="AG205" s="11">
        <f>-'OddsRatio_working_3-way'!U205/(3*'OddsRatio_working_3-way'!X205^(1/3))*COS(('OddsRatio_working_3-way'!Y205+2*PI())/3)</f>
        <v>-0.32448074065497029</v>
      </c>
      <c r="AH205" s="11">
        <f>-'OddsRatio_working_3-way'!U205/(3*'OddsRatio_working_3-way'!X205^(1/3))*COS(('OddsRatio_working_3-way'!Y205+4*PI())/3)</f>
        <v>-0.19838563604680046</v>
      </c>
      <c r="AI205" s="11">
        <f>'OddsRatio_working_3-way'!U205/(3*'OddsRatio_working_3-way'!X205^(1/3))*SIN(('OddsRatio_working_3-way'!Y205)/3)</f>
        <v>-7.2801042589020953E-2</v>
      </c>
      <c r="AJ205" s="11">
        <f>'OddsRatio_working_3-way'!U205/(3*'OddsRatio_working_3-way'!X205^(1/3))*SIN(('OddsRatio_working_3-way'!Y205+2*PI())/3)</f>
        <v>-0.41641504371394689</v>
      </c>
      <c r="AK205" s="11">
        <f>'OddsRatio_working_3-way'!U205/(3*'OddsRatio_working_3-way'!X205^(1/3))*SIN(('OddsRatio_working_3-way'!Y205+4*PI())/3)</f>
        <v>0.48921608630296776</v>
      </c>
      <c r="AL205" s="11">
        <f>'OddsRatio_working_3-way'!Z205+'OddsRatio_working_3-way'!AF205</f>
        <v>1.0457327534035412</v>
      </c>
      <c r="AM205" s="11">
        <f>'OddsRatio_working_3-way'!AA205+'OddsRatio_working_3-way'!AG205</f>
        <v>-0.64896148130994058</v>
      </c>
      <c r="AN205" s="11">
        <f>'OddsRatio_working_3-way'!AB205+'OddsRatio_working_3-way'!AH205</f>
        <v>-0.39677127209360091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1.0457327534035412</v>
      </c>
      <c r="AS205" s="11">
        <f>IF(('OddsRatio_working_3-way'!X205=0),IF(Q205&gt;0,-Q205^(1/3),(-Q205)^(1/3)),'OddsRatio_working_3-way'!AM205-'OddsRatio_working_3-way'!R205/3)</f>
        <v>-0.64896148130994058</v>
      </c>
      <c r="AT205" s="11">
        <f>IF(('OddsRatio_working_3-way'!X205=0),IF(Q205&gt;0,-Q205^(1/3),(-Q205)^(1/3)),'OddsRatio_working_3-way'!AN205-'OddsRatio_working_3-way'!R205/3)</f>
        <v>-0.39677127209360091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2.0699999999999998</v>
      </c>
      <c r="B206" s="4">
        <f>IF('True_Odds_Calculator_3-way'!B207="","",'True_Odds_Calculator_3-way'!B207)</f>
        <v>3.33</v>
      </c>
      <c r="C206" s="4">
        <f>IF('True_Odds_Calculator_3-way'!C207="","",'True_Odds_Calculator_3-way'!C207)</f>
        <v>4.08</v>
      </c>
      <c r="D206" s="9">
        <f t="shared" si="52"/>
        <v>0.47199688769218573</v>
      </c>
      <c r="E206" s="9">
        <f t="shared" si="53"/>
        <v>0.29103979099385396</v>
      </c>
      <c r="F206" s="9">
        <f t="shared" si="54"/>
        <v>0.23696332131396036</v>
      </c>
      <c r="G206" s="9">
        <f t="shared" si="55"/>
        <v>1.0454748018294935</v>
      </c>
      <c r="H206" s="9">
        <f t="shared" si="56"/>
        <v>2.1186580379575579</v>
      </c>
      <c r="I206" s="9">
        <f t="shared" si="57"/>
        <v>3.435956288262719</v>
      </c>
      <c r="J206" s="9">
        <f t="shared" si="58"/>
        <v>4.2200623896348404</v>
      </c>
      <c r="K206" s="11">
        <f t="shared" si="59"/>
        <v>0.48309178743961356</v>
      </c>
      <c r="L206" s="11">
        <f t="shared" si="60"/>
        <v>0.3003003003003003</v>
      </c>
      <c r="M206" s="11">
        <f t="shared" si="61"/>
        <v>0.24509803921568626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-0.27303333455649459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0.23040943757056287</v>
      </c>
      <c r="Q206" s="11">
        <f>2*'OddsRatio_working_3-way'!K206*'OddsRatio_working_3-way'!L206*'OddsRatio_working_3-way'!M206</f>
        <v>7.1114023941531754E-2</v>
      </c>
      <c r="R206" s="11">
        <f t="shared" si="62"/>
        <v>0</v>
      </c>
      <c r="S206" s="11">
        <f t="shared" si="63"/>
        <v>-0.84388757125510538</v>
      </c>
      <c r="T206" s="11">
        <f t="shared" si="64"/>
        <v>-0.26045912693058809</v>
      </c>
      <c r="U206" s="11">
        <f>'OddsRatio_working_3-way'!S206-'OddsRatio_working_3-way'!R206^2/3</f>
        <v>-0.84388757125510538</v>
      </c>
      <c r="V206" s="11">
        <f>'OddsRatio_working_3-way'!S206*'OddsRatio_working_3-way'!R206/3-2*'OddsRatio_working_3-way'!R206^3/27-'OddsRatio_working_3-way'!T206</f>
        <v>0.26045912693058809</v>
      </c>
      <c r="W206" s="11">
        <f>'OddsRatio_working_3-way'!V206^2+4*'OddsRatio_working_3-way'!U206^3/27</f>
        <v>-2.1193836513571068E-2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0.14919181723122021</v>
      </c>
      <c r="Y206" s="11">
        <f>IF('OddsRatio_working_3-way'!W206&gt;=0,IF('OddsRatio_working_3-way'!V206+SQRT('OddsRatio_working_3-way'!W206)&gt;0,0,PI()),ACOS('OddsRatio_working_3-way'!V206/(2*'OddsRatio_working_3-way'!X206)))</f>
        <v>0.50968103307743973</v>
      </c>
      <c r="Z206" s="11">
        <f>'OddsRatio_working_3-way'!X206^(1/3)*COS('OddsRatio_working_3-way'!Y206/3)</f>
        <v>0.52273740091474674</v>
      </c>
      <c r="AA206" s="11">
        <f>'OddsRatio_working_3-way'!X206^(1/3)*COS(('OddsRatio_working_3-way'!Y206+2*PI())/3)</f>
        <v>-0.33902885805087762</v>
      </c>
      <c r="AB206" s="11">
        <f>'OddsRatio_working_3-way'!X206^(1/3)*COS(('OddsRatio_working_3-way'!Y206+4*PI())/3)</f>
        <v>-0.1837085428638692</v>
      </c>
      <c r="AC206" s="11">
        <f>'OddsRatio_working_3-way'!X206^(1/3)*SIN('OddsRatio_working_3-way'!Y206/3)</f>
        <v>8.9674225783836992E-2</v>
      </c>
      <c r="AD206" s="11">
        <f>'OddsRatio_working_3-way'!X206^(1/3)*SIN(('OddsRatio_working_3-way'!Y206+2*PI())/3)</f>
        <v>0.40786675580850307</v>
      </c>
      <c r="AE206" s="11">
        <f>'OddsRatio_working_3-way'!X206^(1/3)*SIN(('OddsRatio_working_3-way'!Y206+4*PI())/3)</f>
        <v>-0.49754098159233995</v>
      </c>
      <c r="AF206" s="11">
        <f>-'OddsRatio_working_3-way'!U206/(3*'OddsRatio_working_3-way'!X206^(1/3))*COS(('OddsRatio_working_3-way'!Y206)/3)</f>
        <v>0.52273740091474663</v>
      </c>
      <c r="AG206" s="11">
        <f>-'OddsRatio_working_3-way'!U206/(3*'OddsRatio_working_3-way'!X206^(1/3))*COS(('OddsRatio_working_3-way'!Y206+2*PI())/3)</f>
        <v>-0.33902885805087757</v>
      </c>
      <c r="AH206" s="11">
        <f>-'OddsRatio_working_3-way'!U206/(3*'OddsRatio_working_3-way'!X206^(1/3))*COS(('OddsRatio_working_3-way'!Y206+4*PI())/3)</f>
        <v>-0.18370854286386915</v>
      </c>
      <c r="AI206" s="11">
        <f>'OddsRatio_working_3-way'!U206/(3*'OddsRatio_working_3-way'!X206^(1/3))*SIN(('OddsRatio_working_3-way'!Y206)/3)</f>
        <v>-8.9674225783836964E-2</v>
      </c>
      <c r="AJ206" s="11">
        <f>'OddsRatio_working_3-way'!U206/(3*'OddsRatio_working_3-way'!X206^(1/3))*SIN(('OddsRatio_working_3-way'!Y206+2*PI())/3)</f>
        <v>-0.40786675580850296</v>
      </c>
      <c r="AK206" s="11">
        <f>'OddsRatio_working_3-way'!U206/(3*'OddsRatio_working_3-way'!X206^(1/3))*SIN(('OddsRatio_working_3-way'!Y206+4*PI())/3)</f>
        <v>0.49754098159233984</v>
      </c>
      <c r="AL206" s="11">
        <f>'OddsRatio_working_3-way'!Z206+'OddsRatio_working_3-way'!AF206</f>
        <v>1.0454748018294935</v>
      </c>
      <c r="AM206" s="11">
        <f>'OddsRatio_working_3-way'!AA206+'OddsRatio_working_3-way'!AG206</f>
        <v>-0.67805771610175514</v>
      </c>
      <c r="AN206" s="11">
        <f>'OddsRatio_working_3-way'!AB206+'OddsRatio_working_3-way'!AH206</f>
        <v>-0.36741708572773835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1.0454748018294935</v>
      </c>
      <c r="AS206" s="11">
        <f>IF(('OddsRatio_working_3-way'!X206=0),IF(Q206&gt;0,-Q206^(1/3),(-Q206)^(1/3)),'OddsRatio_working_3-way'!AM206-'OddsRatio_working_3-way'!R206/3)</f>
        <v>-0.67805771610175514</v>
      </c>
      <c r="AT206" s="11">
        <f>IF(('OddsRatio_working_3-way'!X206=0),IF(Q206&gt;0,-Q206^(1/3),(-Q206)^(1/3)),'OddsRatio_working_3-way'!AN206-'OddsRatio_working_3-way'!R206/3)</f>
        <v>-0.36741708572773835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1.73</v>
      </c>
      <c r="B207" s="4">
        <f>IF('True_Odds_Calculator_3-way'!B208="","",'True_Odds_Calculator_3-way'!B208)</f>
        <v>3.77</v>
      </c>
      <c r="C207" s="4">
        <f>IF('True_Odds_Calculator_3-way'!C208="","",'True_Odds_Calculator_3-way'!C208)</f>
        <v>5.35</v>
      </c>
      <c r="D207" s="9">
        <f t="shared" si="52"/>
        <v>0.5654349618113661</v>
      </c>
      <c r="E207" s="9">
        <f t="shared" si="53"/>
        <v>0.25534443853375238</v>
      </c>
      <c r="F207" s="9">
        <f t="shared" si="54"/>
        <v>0.17922059965488185</v>
      </c>
      <c r="G207" s="9">
        <f t="shared" si="55"/>
        <v>1.052808215031702</v>
      </c>
      <c r="H207" s="9">
        <f t="shared" si="56"/>
        <v>1.7685499969731417</v>
      </c>
      <c r="I207" s="9">
        <f t="shared" si="57"/>
        <v>3.9162787556378138</v>
      </c>
      <c r="J207" s="9">
        <f t="shared" si="58"/>
        <v>5.5797157353879028</v>
      </c>
      <c r="K207" s="11">
        <f t="shared" si="59"/>
        <v>0.5780346820809249</v>
      </c>
      <c r="L207" s="11">
        <f t="shared" si="60"/>
        <v>0.26525198938992045</v>
      </c>
      <c r="M207" s="11">
        <f t="shared" si="61"/>
        <v>0.18691588785046731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-0.25208711660010885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0.22497197522671658</v>
      </c>
      <c r="Q207" s="11">
        <f>2*'OddsRatio_working_3-way'!K207*'OddsRatio_working_3-way'!L207*'OddsRatio_working_3-way'!M207</f>
        <v>5.7317700694704883E-2</v>
      </c>
      <c r="R207" s="11">
        <f t="shared" si="62"/>
        <v>0</v>
      </c>
      <c r="S207" s="11">
        <f t="shared" si="63"/>
        <v>-0.89243741711558555</v>
      </c>
      <c r="T207" s="11">
        <f t="shared" si="64"/>
        <v>-0.22737259034791996</v>
      </c>
      <c r="U207" s="11">
        <f>'OddsRatio_working_3-way'!S207-'OddsRatio_working_3-way'!R207^2/3</f>
        <v>-0.89243741711558555</v>
      </c>
      <c r="V207" s="11">
        <f>'OddsRatio_working_3-way'!S207*'OddsRatio_working_3-way'!R207/3-2*'OddsRatio_working_3-way'!R207^3/27-'OddsRatio_working_3-way'!T207</f>
        <v>0.22737259034791996</v>
      </c>
      <c r="W207" s="11">
        <f>'OddsRatio_working_3-way'!V207^2+4*'OddsRatio_working_3-way'!U207^3/27</f>
        <v>-5.3601988306377399E-2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0.16225002553767165</v>
      </c>
      <c r="Y207" s="11">
        <f>IF('OddsRatio_working_3-way'!W207&gt;=0,IF('OddsRatio_working_3-way'!V207+SQRT('OddsRatio_working_3-way'!W207)&gt;0,0,PI()),ACOS('OddsRatio_working_3-way'!V207/(2*'OddsRatio_working_3-way'!X207)))</f>
        <v>0.7944380117419505</v>
      </c>
      <c r="Z207" s="11">
        <f>'OddsRatio_working_3-way'!X207^(1/3)*COS('OddsRatio_working_3-way'!Y207/3)</f>
        <v>0.52640410751585098</v>
      </c>
      <c r="AA207" s="11">
        <f>'OddsRatio_working_3-way'!X207^(1/3)*COS(('OddsRatio_working_3-way'!Y207+2*PI())/3)</f>
        <v>-0.38682806627845717</v>
      </c>
      <c r="AB207" s="11">
        <f>'OddsRatio_working_3-way'!X207^(1/3)*COS(('OddsRatio_working_3-way'!Y207+4*PI())/3)</f>
        <v>-0.13957604123739395</v>
      </c>
      <c r="AC207" s="11">
        <f>'OddsRatio_working_3-way'!X207^(1/3)*SIN('OddsRatio_working_3-way'!Y207/3)</f>
        <v>0.14275102321513786</v>
      </c>
      <c r="AD207" s="11">
        <f>'OddsRatio_working_3-way'!X207^(1/3)*SIN(('OddsRatio_working_3-way'!Y207+2*PI())/3)</f>
        <v>0.38450381815763296</v>
      </c>
      <c r="AE207" s="11">
        <f>'OddsRatio_working_3-way'!X207^(1/3)*SIN(('OddsRatio_working_3-way'!Y207+4*PI())/3)</f>
        <v>-0.52725484137277079</v>
      </c>
      <c r="AF207" s="11">
        <f>-'OddsRatio_working_3-way'!U207/(3*'OddsRatio_working_3-way'!X207^(1/3))*COS(('OddsRatio_working_3-way'!Y207)/3)</f>
        <v>0.52640410751585109</v>
      </c>
      <c r="AG207" s="11">
        <f>-'OddsRatio_working_3-way'!U207/(3*'OddsRatio_working_3-way'!X207^(1/3))*COS(('OddsRatio_working_3-way'!Y207+2*PI())/3)</f>
        <v>-0.38682806627845723</v>
      </c>
      <c r="AH207" s="11">
        <f>-'OddsRatio_working_3-way'!U207/(3*'OddsRatio_working_3-way'!X207^(1/3))*COS(('OddsRatio_working_3-way'!Y207+4*PI())/3)</f>
        <v>-0.13957604123739398</v>
      </c>
      <c r="AI207" s="11">
        <f>'OddsRatio_working_3-way'!U207/(3*'OddsRatio_working_3-way'!X207^(1/3))*SIN(('OddsRatio_working_3-way'!Y207)/3)</f>
        <v>-0.14275102321513788</v>
      </c>
      <c r="AJ207" s="11">
        <f>'OddsRatio_working_3-way'!U207/(3*'OddsRatio_working_3-way'!X207^(1/3))*SIN(('OddsRatio_working_3-way'!Y207+2*PI())/3)</f>
        <v>-0.38450381815763301</v>
      </c>
      <c r="AK207" s="11">
        <f>'OddsRatio_working_3-way'!U207/(3*'OddsRatio_working_3-way'!X207^(1/3))*SIN(('OddsRatio_working_3-way'!Y207+4*PI())/3)</f>
        <v>0.5272548413727709</v>
      </c>
      <c r="AL207" s="11">
        <f>'OddsRatio_working_3-way'!Z207+'OddsRatio_working_3-way'!AF207</f>
        <v>1.052808215031702</v>
      </c>
      <c r="AM207" s="11">
        <f>'OddsRatio_working_3-way'!AA207+'OddsRatio_working_3-way'!AG207</f>
        <v>-0.77365613255691446</v>
      </c>
      <c r="AN207" s="11">
        <f>'OddsRatio_working_3-way'!AB207+'OddsRatio_working_3-way'!AH207</f>
        <v>-0.27915208247478795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1.052808215031702</v>
      </c>
      <c r="AS207" s="11">
        <f>IF(('OddsRatio_working_3-way'!X207=0),IF(Q207&gt;0,-Q207^(1/3),(-Q207)^(1/3)),'OddsRatio_working_3-way'!AM207-'OddsRatio_working_3-way'!R207/3)</f>
        <v>-0.77365613255691446</v>
      </c>
      <c r="AT207" s="11">
        <f>IF(('OddsRatio_working_3-way'!X207=0),IF(Q207&gt;0,-Q207^(1/3),(-Q207)^(1/3)),'OddsRatio_working_3-way'!AN207-'OddsRatio_working_3-way'!R207/3)</f>
        <v>-0.27915208247478795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7.35</v>
      </c>
      <c r="B208" s="4">
        <f>IF('True_Odds_Calculator_3-way'!B209="","",'True_Odds_Calculator_3-way'!B209)</f>
        <v>4.25</v>
      </c>
      <c r="C208" s="4">
        <f>IF('True_Odds_Calculator_3-way'!C209="","",'True_Odds_Calculator_3-way'!C209)</f>
        <v>1.52</v>
      </c>
      <c r="D208" s="9">
        <f t="shared" si="52"/>
        <v>0.12957132966736226</v>
      </c>
      <c r="E208" s="9">
        <f t="shared" si="53"/>
        <v>0.22531545583002663</v>
      </c>
      <c r="F208" s="9">
        <f t="shared" si="54"/>
        <v>0.64511321450261128</v>
      </c>
      <c r="G208" s="9">
        <f t="shared" si="55"/>
        <v>1.0579144437789472</v>
      </c>
      <c r="H208" s="9">
        <f t="shared" si="56"/>
        <v>7.7177567179963127</v>
      </c>
      <c r="I208" s="9">
        <f t="shared" si="57"/>
        <v>4.4382219422815785</v>
      </c>
      <c r="J208" s="9">
        <f t="shared" si="58"/>
        <v>1.5501155107650522</v>
      </c>
      <c r="K208" s="11">
        <f t="shared" si="59"/>
        <v>0.1360544217687075</v>
      </c>
      <c r="L208" s="11">
        <f t="shared" si="60"/>
        <v>0.23529411764705882</v>
      </c>
      <c r="M208" s="11">
        <f t="shared" si="61"/>
        <v>0.65789473684210531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-0.22601672247846516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0.21313788673364087</v>
      </c>
      <c r="Q208" s="11">
        <f>2*'OddsRatio_working_3-way'!K208*'OddsRatio_working_3-way'!L208*'OddsRatio_working_3-way'!M208</f>
        <v>4.2122112002695819E-2</v>
      </c>
      <c r="R208" s="11">
        <f t="shared" si="62"/>
        <v>0</v>
      </c>
      <c r="S208" s="11">
        <f t="shared" si="63"/>
        <v>-0.94301821739738134</v>
      </c>
      <c r="T208" s="11">
        <f t="shared" si="64"/>
        <v>-0.18636723663979868</v>
      </c>
      <c r="U208" s="11">
        <f>'OddsRatio_working_3-way'!S208-'OddsRatio_working_3-way'!R208^2/3</f>
        <v>-0.94301821739738134</v>
      </c>
      <c r="V208" s="11">
        <f>'OddsRatio_working_3-way'!S208*'OddsRatio_working_3-way'!R208/3-2*'OddsRatio_working_3-way'!R208^3/27-'OddsRatio_working_3-way'!T208</f>
        <v>0.18636723663979868</v>
      </c>
      <c r="W208" s="11">
        <f>'OddsRatio_working_3-way'!V208^2+4*'OddsRatio_working_3-way'!U208^3/27</f>
        <v>-8.9505831973332423E-2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0.17623746683529523</v>
      </c>
      <c r="Y208" s="11">
        <f>IF('OddsRatio_working_3-way'!W208&gt;=0,IF('OddsRatio_working_3-way'!V208+SQRT('OddsRatio_working_3-way'!W208)&gt;0,0,PI()),ACOS('OddsRatio_working_3-way'!V208/(2*'OddsRatio_working_3-way'!X208)))</f>
        <v>1.0136821285038469</v>
      </c>
      <c r="Z208" s="11">
        <f>'OddsRatio_working_3-way'!X208^(1/3)*COS('OddsRatio_working_3-way'!Y208/3)</f>
        <v>0.52895722188947358</v>
      </c>
      <c r="AA208" s="11">
        <f>'OddsRatio_working_3-way'!X208^(1/3)*COS(('OddsRatio_working_3-way'!Y208+2*PI())/3)</f>
        <v>-0.42543744856346782</v>
      </c>
      <c r="AB208" s="11">
        <f>'OddsRatio_working_3-way'!X208^(1/3)*COS(('OddsRatio_working_3-way'!Y208+4*PI())/3)</f>
        <v>-0.10351977332600573</v>
      </c>
      <c r="AC208" s="11">
        <f>'OddsRatio_working_3-way'!X208^(1/3)*SIN('OddsRatio_working_3-way'!Y208/3)</f>
        <v>0.18585925645524723</v>
      </c>
      <c r="AD208" s="11">
        <f>'OddsRatio_working_3-way'!X208^(1/3)*SIN(('OddsRatio_working_3-way'!Y208+2*PI())/3)</f>
        <v>0.36516076344390275</v>
      </c>
      <c r="AE208" s="11">
        <f>'OddsRatio_working_3-way'!X208^(1/3)*SIN(('OddsRatio_working_3-way'!Y208+4*PI())/3)</f>
        <v>-0.55102001989914995</v>
      </c>
      <c r="AF208" s="11">
        <f>-'OddsRatio_working_3-way'!U208/(3*'OddsRatio_working_3-way'!X208^(1/3))*COS(('OddsRatio_working_3-way'!Y208)/3)</f>
        <v>0.52895722188947347</v>
      </c>
      <c r="AG208" s="11">
        <f>-'OddsRatio_working_3-way'!U208/(3*'OddsRatio_working_3-way'!X208^(1/3))*COS(('OddsRatio_working_3-way'!Y208+2*PI())/3)</f>
        <v>-0.42543744856346766</v>
      </c>
      <c r="AH208" s="11">
        <f>-'OddsRatio_working_3-way'!U208/(3*'OddsRatio_working_3-way'!X208^(1/3))*COS(('OddsRatio_working_3-way'!Y208+4*PI())/3)</f>
        <v>-0.10351977332600569</v>
      </c>
      <c r="AI208" s="11">
        <f>'OddsRatio_working_3-way'!U208/(3*'OddsRatio_working_3-way'!X208^(1/3))*SIN(('OddsRatio_working_3-way'!Y208)/3)</f>
        <v>-0.18585925645524715</v>
      </c>
      <c r="AJ208" s="11">
        <f>'OddsRatio_working_3-way'!U208/(3*'OddsRatio_working_3-way'!X208^(1/3))*SIN(('OddsRatio_working_3-way'!Y208+2*PI())/3)</f>
        <v>-0.36516076344390264</v>
      </c>
      <c r="AK208" s="11">
        <f>'OddsRatio_working_3-way'!U208/(3*'OddsRatio_working_3-way'!X208^(1/3))*SIN(('OddsRatio_working_3-way'!Y208+4*PI())/3)</f>
        <v>0.55102001989914973</v>
      </c>
      <c r="AL208" s="11">
        <f>'OddsRatio_working_3-way'!Z208+'OddsRatio_working_3-way'!AF208</f>
        <v>1.0579144437789472</v>
      </c>
      <c r="AM208" s="11">
        <f>'OddsRatio_working_3-way'!AA208+'OddsRatio_working_3-way'!AG208</f>
        <v>-0.85087489712693554</v>
      </c>
      <c r="AN208" s="11">
        <f>'OddsRatio_working_3-way'!AB208+'OddsRatio_working_3-way'!AH208</f>
        <v>-0.20703954665201141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1.0579144437789472</v>
      </c>
      <c r="AS208" s="11">
        <f>IF(('OddsRatio_working_3-way'!X208=0),IF(Q208&gt;0,-Q208^(1/3),(-Q208)^(1/3)),'OddsRatio_working_3-way'!AM208-'OddsRatio_working_3-way'!R208/3)</f>
        <v>-0.85087489712693554</v>
      </c>
      <c r="AT208" s="11">
        <f>IF(('OddsRatio_working_3-way'!X208=0),IF(Q208&gt;0,-Q208^(1/3),(-Q208)^(1/3)),'OddsRatio_working_3-way'!AN208-'OddsRatio_working_3-way'!R208/3)</f>
        <v>-0.20703954665201141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3</v>
      </c>
      <c r="B209" s="4">
        <f>IF('True_Odds_Calculator_3-way'!B210="","",'True_Odds_Calculator_3-way'!B210)</f>
        <v>3.45</v>
      </c>
      <c r="C209" s="4">
        <f>IF('True_Odds_Calculator_3-way'!C210="","",'True_Odds_Calculator_3-way'!C210)</f>
        <v>2.44</v>
      </c>
      <c r="D209" s="9">
        <f t="shared" si="52"/>
        <v>0.32238659014088727</v>
      </c>
      <c r="E209" s="9">
        <f t="shared" si="53"/>
        <v>0.27973703739234229</v>
      </c>
      <c r="F209" s="9">
        <f t="shared" si="54"/>
        <v>0.39787637246677043</v>
      </c>
      <c r="G209" s="9">
        <f t="shared" si="55"/>
        <v>1.0509329956357467</v>
      </c>
      <c r="H209" s="9">
        <f t="shared" si="56"/>
        <v>3.1018659912714934</v>
      </c>
      <c r="I209" s="9">
        <f t="shared" si="57"/>
        <v>3.5747858393075793</v>
      </c>
      <c r="J209" s="9">
        <f t="shared" si="58"/>
        <v>2.5133435137154754</v>
      </c>
      <c r="K209" s="11">
        <f t="shared" si="59"/>
        <v>0.33333333333333331</v>
      </c>
      <c r="L209" s="11">
        <f t="shared" si="60"/>
        <v>0.28985507246376813</v>
      </c>
      <c r="M209" s="11">
        <f t="shared" si="61"/>
        <v>0.4098360655737705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-0.27940128296507483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0.23323037934584617</v>
      </c>
      <c r="Q209" s="11">
        <f>2*'OddsRatio_working_3-way'!K209*'OddsRatio_working_3-way'!L209*'OddsRatio_working_3-way'!M209</f>
        <v>7.9195374990100584E-2</v>
      </c>
      <c r="R209" s="11">
        <f t="shared" si="62"/>
        <v>0</v>
      </c>
      <c r="S209" s="11">
        <f t="shared" si="63"/>
        <v>-0.83475056689342397</v>
      </c>
      <c r="T209" s="11">
        <f t="shared" si="64"/>
        <v>-0.28344671201814065</v>
      </c>
      <c r="U209" s="11">
        <f>'OddsRatio_working_3-way'!S209-'OddsRatio_working_3-way'!R209^2/3</f>
        <v>-0.83475056689342397</v>
      </c>
      <c r="V209" s="11">
        <f>'OddsRatio_working_3-way'!S209*'OddsRatio_working_3-way'!R209/3-2*'OddsRatio_working_3-way'!R209^3/27-'OddsRatio_working_3-way'!T209</f>
        <v>0.28344671201814065</v>
      </c>
      <c r="W209" s="11">
        <f>'OddsRatio_working_3-way'!V209^2+4*'OddsRatio_working_3-way'!U209^3/27</f>
        <v>-5.8300055712244558E-3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0.14677537610675642</v>
      </c>
      <c r="Y209" s="11">
        <f>IF('OddsRatio_working_3-way'!W209&gt;=0,IF('OddsRatio_working_3-way'!V209+SQRT('OddsRatio_working_3-way'!W209)&gt;0,0,PI()),ACOS('OddsRatio_working_3-way'!V209/(2*'OddsRatio_working_3-way'!X209)))</f>
        <v>0.26313254857944557</v>
      </c>
      <c r="Z209" s="11">
        <f>'OddsRatio_working_3-way'!X209^(1/3)*COS('OddsRatio_working_3-way'!Y209/3)</f>
        <v>0.52546649781787336</v>
      </c>
      <c r="AA209" s="11">
        <f>'OddsRatio_working_3-way'!X209^(1/3)*COS(('OddsRatio_working_3-way'!Y209+2*PI())/3)</f>
        <v>-0.3027502637478795</v>
      </c>
      <c r="AB209" s="11">
        <f>'OddsRatio_working_3-way'!X209^(1/3)*COS(('OddsRatio_working_3-way'!Y209+4*PI())/3)</f>
        <v>-0.22271623406999383</v>
      </c>
      <c r="AC209" s="11">
        <f>'OddsRatio_working_3-way'!X209^(1/3)*SIN('OddsRatio_working_3-way'!Y209/3)</f>
        <v>4.6207668578857761E-2</v>
      </c>
      <c r="AD209" s="11">
        <f>'OddsRatio_working_3-way'!X209^(1/3)*SIN(('OddsRatio_working_3-way'!Y209+2*PI())/3)</f>
        <v>0.43196350165848985</v>
      </c>
      <c r="AE209" s="11">
        <f>'OddsRatio_working_3-way'!X209^(1/3)*SIN(('OddsRatio_working_3-way'!Y209+4*PI())/3)</f>
        <v>-0.47817117023734762</v>
      </c>
      <c r="AF209" s="11">
        <f>-'OddsRatio_working_3-way'!U209/(3*'OddsRatio_working_3-way'!X209^(1/3))*COS(('OddsRatio_working_3-way'!Y209)/3)</f>
        <v>0.52546649781787325</v>
      </c>
      <c r="AG209" s="11">
        <f>-'OddsRatio_working_3-way'!U209/(3*'OddsRatio_working_3-way'!X209^(1/3))*COS(('OddsRatio_working_3-way'!Y209+2*PI())/3)</f>
        <v>-0.30275026374787944</v>
      </c>
      <c r="AH209" s="11">
        <f>-'OddsRatio_working_3-way'!U209/(3*'OddsRatio_working_3-way'!X209^(1/3))*COS(('OddsRatio_working_3-way'!Y209+4*PI())/3)</f>
        <v>-0.22271623406999377</v>
      </c>
      <c r="AI209" s="11">
        <f>'OddsRatio_working_3-way'!U209/(3*'OddsRatio_working_3-way'!X209^(1/3))*SIN(('OddsRatio_working_3-way'!Y209)/3)</f>
        <v>-4.6207668578857754E-2</v>
      </c>
      <c r="AJ209" s="11">
        <f>'OddsRatio_working_3-way'!U209/(3*'OddsRatio_working_3-way'!X209^(1/3))*SIN(('OddsRatio_working_3-way'!Y209+2*PI())/3)</f>
        <v>-0.43196350165848973</v>
      </c>
      <c r="AK209" s="11">
        <f>'OddsRatio_working_3-way'!U209/(3*'OddsRatio_working_3-way'!X209^(1/3))*SIN(('OddsRatio_working_3-way'!Y209+4*PI())/3)</f>
        <v>0.47817117023734751</v>
      </c>
      <c r="AL209" s="11">
        <f>'OddsRatio_working_3-way'!Z209+'OddsRatio_working_3-way'!AF209</f>
        <v>1.0509329956357467</v>
      </c>
      <c r="AM209" s="11">
        <f>'OddsRatio_working_3-way'!AA209+'OddsRatio_working_3-way'!AG209</f>
        <v>-0.605500527495759</v>
      </c>
      <c r="AN209" s="11">
        <f>'OddsRatio_working_3-way'!AB209+'OddsRatio_working_3-way'!AH209</f>
        <v>-0.4454324681399876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1.0509329956357467</v>
      </c>
      <c r="AS209" s="11">
        <f>IF(('OddsRatio_working_3-way'!X209=0),IF(Q209&gt;0,-Q209^(1/3),(-Q209)^(1/3)),'OddsRatio_working_3-way'!AM209-'OddsRatio_working_3-way'!R209/3)</f>
        <v>-0.605500527495759</v>
      </c>
      <c r="AT209" s="11">
        <f>IF(('OddsRatio_working_3-way'!X209=0),IF(Q209&gt;0,-Q209^(1/3),(-Q209)^(1/3)),'OddsRatio_working_3-way'!AN209-'OddsRatio_working_3-way'!R209/3)</f>
        <v>-0.4454324681399876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2.35</v>
      </c>
      <c r="B210" s="4">
        <f>IF('True_Odds_Calculator_3-way'!B211="","",'True_Odds_Calculator_3-way'!B211)</f>
        <v>3.59</v>
      </c>
      <c r="C210" s="4">
        <f>IF('True_Odds_Calculator_3-way'!C211="","",'True_Odds_Calculator_3-way'!C211)</f>
        <v>3.04</v>
      </c>
      <c r="D210" s="9">
        <f t="shared" si="52"/>
        <v>0.41336488919933678</v>
      </c>
      <c r="E210" s="9">
        <f t="shared" si="53"/>
        <v>0.26862193283499547</v>
      </c>
      <c r="F210" s="9">
        <f t="shared" si="54"/>
        <v>0.31801317796566803</v>
      </c>
      <c r="G210" s="9">
        <f t="shared" si="55"/>
        <v>1.051237146339876</v>
      </c>
      <c r="H210" s="9">
        <f t="shared" si="56"/>
        <v>2.4191701475588325</v>
      </c>
      <c r="I210" s="9">
        <f t="shared" si="57"/>
        <v>3.7227042090202778</v>
      </c>
      <c r="J210" s="9">
        <f t="shared" si="58"/>
        <v>3.1445237785333466</v>
      </c>
      <c r="K210" s="11">
        <f t="shared" si="59"/>
        <v>0.42553191489361702</v>
      </c>
      <c r="L210" s="11">
        <f t="shared" si="60"/>
        <v>0.2785515320334262</v>
      </c>
      <c r="M210" s="11">
        <f t="shared" si="61"/>
        <v>0.32894736842105265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-0.27811717256158253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0.23316603605261599</v>
      </c>
      <c r="Q210" s="11">
        <f>2*'OddsRatio_working_3-way'!K210*'OddsRatio_working_3-way'!L210*'OddsRatio_working_3-way'!M210</f>
        <v>7.7981951857062207E-2</v>
      </c>
      <c r="R210" s="11">
        <f t="shared" si="62"/>
        <v>0</v>
      </c>
      <c r="S210" s="11">
        <f t="shared" si="63"/>
        <v>-0.83837338739299472</v>
      </c>
      <c r="T210" s="11">
        <f t="shared" si="64"/>
        <v>-0.2803924372551822</v>
      </c>
      <c r="U210" s="11">
        <f>'OddsRatio_working_3-way'!S210-'OddsRatio_working_3-way'!R210^2/3</f>
        <v>-0.83837338739299472</v>
      </c>
      <c r="V210" s="11">
        <f>'OddsRatio_working_3-way'!S210*'OddsRatio_working_3-way'!R210/3-2*'OddsRatio_working_3-way'!R210^3/27-'OddsRatio_working_3-way'!T210</f>
        <v>0.2803924372551822</v>
      </c>
      <c r="W210" s="11">
        <f>'OddsRatio_working_3-way'!V210^2+4*'OddsRatio_working_3-way'!U210^3/27</f>
        <v>-8.6789625698754091E-3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0.14773192058571558</v>
      </c>
      <c r="Y210" s="11">
        <f>IF('OddsRatio_working_3-way'!W210&gt;=0,IF('OddsRatio_working_3-way'!V210+SQRT('OddsRatio_working_3-way'!W210)&gt;0,0,PI()),ACOS('OddsRatio_working_3-way'!V210/(2*'OddsRatio_working_3-way'!X210)))</f>
        <v>0.32077704451353184</v>
      </c>
      <c r="Z210" s="11">
        <f>'OddsRatio_working_3-way'!X210^(1/3)*COS('OddsRatio_working_3-way'!Y210/3)</f>
        <v>0.52561857316993799</v>
      </c>
      <c r="AA210" s="11">
        <f>'OddsRatio_working_3-way'!X210^(1/3)*COS(('OddsRatio_working_3-way'!Y210+2*PI())/3)</f>
        <v>-0.31166809850613231</v>
      </c>
      <c r="AB210" s="11">
        <f>'OddsRatio_working_3-way'!X210^(1/3)*COS(('OddsRatio_working_3-way'!Y210+4*PI())/3)</f>
        <v>-0.21395047466380573</v>
      </c>
      <c r="AC210" s="11">
        <f>'OddsRatio_working_3-way'!X210^(1/3)*SIN('OddsRatio_working_3-way'!Y210/3)</f>
        <v>5.6417296429937848E-2</v>
      </c>
      <c r="AD210" s="11">
        <f>'OddsRatio_working_3-way'!X210^(1/3)*SIN(('OddsRatio_working_3-way'!Y210+2*PI())/3)</f>
        <v>0.426990388851127</v>
      </c>
      <c r="AE210" s="11">
        <f>'OddsRatio_working_3-way'!X210^(1/3)*SIN(('OddsRatio_working_3-way'!Y210+4*PI())/3)</f>
        <v>-0.48340768528106492</v>
      </c>
      <c r="AF210" s="11">
        <f>-'OddsRatio_working_3-way'!U210/(3*'OddsRatio_working_3-way'!X210^(1/3))*COS(('OddsRatio_working_3-way'!Y210)/3)</f>
        <v>0.52561857316993799</v>
      </c>
      <c r="AG210" s="11">
        <f>-'OddsRatio_working_3-way'!U210/(3*'OddsRatio_working_3-way'!X210^(1/3))*COS(('OddsRatio_working_3-way'!Y210+2*PI())/3)</f>
        <v>-0.31166809850613231</v>
      </c>
      <c r="AH210" s="11">
        <f>-'OddsRatio_working_3-way'!U210/(3*'OddsRatio_working_3-way'!X210^(1/3))*COS(('OddsRatio_working_3-way'!Y210+4*PI())/3)</f>
        <v>-0.21395047466380573</v>
      </c>
      <c r="AI210" s="11">
        <f>'OddsRatio_working_3-way'!U210/(3*'OddsRatio_working_3-way'!X210^(1/3))*SIN(('OddsRatio_working_3-way'!Y210)/3)</f>
        <v>-5.6417296429937848E-2</v>
      </c>
      <c r="AJ210" s="11">
        <f>'OddsRatio_working_3-way'!U210/(3*'OddsRatio_working_3-way'!X210^(1/3))*SIN(('OddsRatio_working_3-way'!Y210+2*PI())/3)</f>
        <v>-0.426990388851127</v>
      </c>
      <c r="AK210" s="11">
        <f>'OddsRatio_working_3-way'!U210/(3*'OddsRatio_working_3-way'!X210^(1/3))*SIN(('OddsRatio_working_3-way'!Y210+4*PI())/3)</f>
        <v>0.48340768528106492</v>
      </c>
      <c r="AL210" s="11">
        <f>'OddsRatio_working_3-way'!Z210+'OddsRatio_working_3-way'!AF210</f>
        <v>1.051237146339876</v>
      </c>
      <c r="AM210" s="11">
        <f>'OddsRatio_working_3-way'!AA210+'OddsRatio_working_3-way'!AG210</f>
        <v>-0.62333619701226461</v>
      </c>
      <c r="AN210" s="11">
        <f>'OddsRatio_working_3-way'!AB210+'OddsRatio_working_3-way'!AH210</f>
        <v>-0.42790094932761147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1.051237146339876</v>
      </c>
      <c r="AS210" s="11">
        <f>IF(('OddsRatio_working_3-way'!X210=0),IF(Q210&gt;0,-Q210^(1/3),(-Q210)^(1/3)),'OddsRatio_working_3-way'!AM210-'OddsRatio_working_3-way'!R210/3)</f>
        <v>-0.62333619701226461</v>
      </c>
      <c r="AT210" s="11">
        <f>IF(('OddsRatio_working_3-way'!X210=0),IF(Q210&gt;0,-Q210^(1/3),(-Q210)^(1/3)),'OddsRatio_working_3-way'!AN210-'OddsRatio_working_3-way'!R210/3)</f>
        <v>-0.42790094932761147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2.94</v>
      </c>
      <c r="B211" s="4">
        <f>IF('True_Odds_Calculator_3-way'!B212="","",'True_Odds_Calculator_3-way'!B212)</f>
        <v>3.38</v>
      </c>
      <c r="C211" s="4">
        <f>IF('True_Odds_Calculator_3-way'!C212="","",'True_Odds_Calculator_3-way'!C212)</f>
        <v>2.52</v>
      </c>
      <c r="D211" s="9">
        <f t="shared" si="52"/>
        <v>0.32918011463993391</v>
      </c>
      <c r="E211" s="9">
        <f t="shared" si="53"/>
        <v>0.28571073580619799</v>
      </c>
      <c r="F211" s="9">
        <f t="shared" si="54"/>
        <v>0.38510914955386799</v>
      </c>
      <c r="G211" s="9">
        <f t="shared" si="55"/>
        <v>1.050438439879994</v>
      </c>
      <c r="H211" s="9">
        <f t="shared" si="56"/>
        <v>3.0378505733671881</v>
      </c>
      <c r="I211" s="9">
        <f t="shared" si="57"/>
        <v>3.5000434869143855</v>
      </c>
      <c r="J211" s="9">
        <f t="shared" si="58"/>
        <v>2.5966664286175907</v>
      </c>
      <c r="K211" s="11">
        <f t="shared" si="59"/>
        <v>0.3401360544217687</v>
      </c>
      <c r="L211" s="11">
        <f t="shared" si="60"/>
        <v>0.29585798816568049</v>
      </c>
      <c r="M211" s="11">
        <f t="shared" si="61"/>
        <v>0.3968253968253968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-0.28025779674131313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0.2332105942780982</v>
      </c>
      <c r="Q211" s="11">
        <f>2*'OddsRatio_working_3-way'!K211*'OddsRatio_working_3-way'!L211*'OddsRatio_working_3-way'!M211</f>
        <v>7.9866641876061031E-2</v>
      </c>
      <c r="R211" s="11">
        <f t="shared" si="62"/>
        <v>0</v>
      </c>
      <c r="S211" s="11">
        <f t="shared" si="63"/>
        <v>-0.83212883634191637</v>
      </c>
      <c r="T211" s="11">
        <f t="shared" si="64"/>
        <v>-0.28497562888421796</v>
      </c>
      <c r="U211" s="11">
        <f>'OddsRatio_working_3-way'!S211-'OddsRatio_working_3-way'!R211^2/3</f>
        <v>-0.83212883634191637</v>
      </c>
      <c r="V211" s="11">
        <f>'OddsRatio_working_3-way'!S211*'OddsRatio_working_3-way'!R211/3-2*'OddsRatio_working_3-way'!R211^3/27-'OddsRatio_working_3-way'!T211</f>
        <v>0.28497562888421796</v>
      </c>
      <c r="W211" s="11">
        <f>'OddsRatio_working_3-way'!V211^2+4*'OddsRatio_working_3-way'!U211^3/27</f>
        <v>-4.1515517207987018E-3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0.14608444542348975</v>
      </c>
      <c r="Y211" s="11">
        <f>IF('OddsRatio_working_3-way'!W211&gt;=0,IF('OddsRatio_working_3-way'!V211+SQRT('OddsRatio_working_3-way'!W211)&gt;0,0,PI()),ACOS('OddsRatio_working_3-way'!V211/(2*'OddsRatio_working_3-way'!X211)))</f>
        <v>0.22235967726705042</v>
      </c>
      <c r="Z211" s="11">
        <f>'OddsRatio_working_3-way'!X211^(1/3)*COS('OddsRatio_working_3-way'!Y211/3)</f>
        <v>0.52521921993999698</v>
      </c>
      <c r="AA211" s="11">
        <f>'OddsRatio_working_3-way'!X211^(1/3)*COS(('OddsRatio_working_3-way'!Y211+2*PI())/3)</f>
        <v>-0.2963851534844249</v>
      </c>
      <c r="AB211" s="11">
        <f>'OddsRatio_working_3-way'!X211^(1/3)*COS(('OddsRatio_working_3-way'!Y211+4*PI())/3)</f>
        <v>-0.22883406645557203</v>
      </c>
      <c r="AC211" s="11">
        <f>'OddsRatio_working_3-way'!X211^(1/3)*SIN('OddsRatio_working_3-way'!Y211/3)</f>
        <v>3.9000638280160045E-2</v>
      </c>
      <c r="AD211" s="11">
        <f>'OddsRatio_working_3-way'!X211^(1/3)*SIN(('OddsRatio_working_3-way'!Y211+2*PI())/3)</f>
        <v>0.43535286788380384</v>
      </c>
      <c r="AE211" s="11">
        <f>'OddsRatio_working_3-way'!X211^(1/3)*SIN(('OddsRatio_working_3-way'!Y211+4*PI())/3)</f>
        <v>-0.47435350616396382</v>
      </c>
      <c r="AF211" s="11">
        <f>-'OddsRatio_working_3-way'!U211/(3*'OddsRatio_working_3-way'!X211^(1/3))*COS(('OddsRatio_working_3-way'!Y211)/3)</f>
        <v>0.52521921993999687</v>
      </c>
      <c r="AG211" s="11">
        <f>-'OddsRatio_working_3-way'!U211/(3*'OddsRatio_working_3-way'!X211^(1/3))*COS(('OddsRatio_working_3-way'!Y211+2*PI())/3)</f>
        <v>-0.29638515348442485</v>
      </c>
      <c r="AH211" s="11">
        <f>-'OddsRatio_working_3-way'!U211/(3*'OddsRatio_working_3-way'!X211^(1/3))*COS(('OddsRatio_working_3-way'!Y211+4*PI())/3)</f>
        <v>-0.22883406645557197</v>
      </c>
      <c r="AI211" s="11">
        <f>'OddsRatio_working_3-way'!U211/(3*'OddsRatio_working_3-way'!X211^(1/3))*SIN(('OddsRatio_working_3-way'!Y211)/3)</f>
        <v>-3.9000638280160038E-2</v>
      </c>
      <c r="AJ211" s="11">
        <f>'OddsRatio_working_3-way'!U211/(3*'OddsRatio_working_3-way'!X211^(1/3))*SIN(('OddsRatio_working_3-way'!Y211+2*PI())/3)</f>
        <v>-0.43535286788380373</v>
      </c>
      <c r="AK211" s="11">
        <f>'OddsRatio_working_3-way'!U211/(3*'OddsRatio_working_3-way'!X211^(1/3))*SIN(('OddsRatio_working_3-way'!Y211+4*PI())/3)</f>
        <v>0.47435350616396377</v>
      </c>
      <c r="AL211" s="11">
        <f>'OddsRatio_working_3-way'!Z211+'OddsRatio_working_3-way'!AF211</f>
        <v>1.050438439879994</v>
      </c>
      <c r="AM211" s="11">
        <f>'OddsRatio_working_3-way'!AA211+'OddsRatio_working_3-way'!AG211</f>
        <v>-0.59277030696884969</v>
      </c>
      <c r="AN211" s="11">
        <f>'OddsRatio_working_3-way'!AB211+'OddsRatio_working_3-way'!AH211</f>
        <v>-0.457668132911144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1.050438439879994</v>
      </c>
      <c r="AS211" s="11">
        <f>IF(('OddsRatio_working_3-way'!X211=0),IF(Q211&gt;0,-Q211^(1/3),(-Q211)^(1/3)),'OddsRatio_working_3-way'!AM211-'OddsRatio_working_3-way'!R211/3)</f>
        <v>-0.59277030696884969</v>
      </c>
      <c r="AT211" s="11">
        <f>IF(('OddsRatio_working_3-way'!X211=0),IF(Q211&gt;0,-Q211^(1/3),(-Q211)^(1/3)),'OddsRatio_working_3-way'!AN211-'OddsRatio_working_3-way'!R211/3)</f>
        <v>-0.457668132911144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2.19</v>
      </c>
      <c r="B212" s="4">
        <f>IF('True_Odds_Calculator_3-way'!B213="","",'True_Odds_Calculator_3-way'!B213)</f>
        <v>3.44</v>
      </c>
      <c r="C212" s="4">
        <f>IF('True_Odds_Calculator_3-way'!C213="","",'True_Odds_Calculator_3-way'!C213)</f>
        <v>3.5</v>
      </c>
      <c r="D212" s="9">
        <f t="shared" si="52"/>
        <v>0.44410669986178919</v>
      </c>
      <c r="E212" s="9">
        <f t="shared" si="53"/>
        <v>0.28038428065810161</v>
      </c>
      <c r="F212" s="9">
        <f t="shared" si="54"/>
        <v>0.2755090194801092</v>
      </c>
      <c r="G212" s="9">
        <f t="shared" si="55"/>
        <v>1.0518580943549787</v>
      </c>
      <c r="H212" s="9">
        <f t="shared" si="56"/>
        <v>2.2517111322824239</v>
      </c>
      <c r="I212" s="9">
        <f t="shared" si="57"/>
        <v>3.566533750226148</v>
      </c>
      <c r="J212" s="9">
        <f t="shared" si="58"/>
        <v>3.6296452358874465</v>
      </c>
      <c r="K212" s="11">
        <f t="shared" si="59"/>
        <v>0.45662100456621008</v>
      </c>
      <c r="L212" s="11">
        <f t="shared" si="60"/>
        <v>0.29069767441860467</v>
      </c>
      <c r="M212" s="11">
        <f t="shared" si="61"/>
        <v>0.2857142857142857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-0.27529998938090672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0.23248228886967337</v>
      </c>
      <c r="Q212" s="11">
        <f>2*'OddsRatio_working_3-way'!K212*'OddsRatio_working_3-way'!L212*'OddsRatio_working_3-way'!M212</f>
        <v>7.5850665210333901E-2</v>
      </c>
      <c r="R212" s="11">
        <f t="shared" si="62"/>
        <v>0</v>
      </c>
      <c r="S212" s="11">
        <f t="shared" si="63"/>
        <v>-0.84446893511503007</v>
      </c>
      <c r="T212" s="11">
        <f t="shared" si="64"/>
        <v>-0.27552004408320724</v>
      </c>
      <c r="U212" s="11">
        <f>'OddsRatio_working_3-way'!S212-'OddsRatio_working_3-way'!R212^2/3</f>
        <v>-0.84446893511503007</v>
      </c>
      <c r="V212" s="11">
        <f>'OddsRatio_working_3-way'!S212*'OddsRatio_working_3-way'!R212/3-2*'OddsRatio_working_3-way'!R212^3/27-'OddsRatio_working_3-way'!T212</f>
        <v>0.27552004408320724</v>
      </c>
      <c r="W212" s="11">
        <f>'OddsRatio_working_3-way'!V212^2+4*'OddsRatio_working_3-way'!U212^3/27</f>
        <v>-1.3305632565065881E-2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0.14934601372038553</v>
      </c>
      <c r="Y212" s="11">
        <f>IF('OddsRatio_working_3-way'!W212&gt;=0,IF('OddsRatio_working_3-way'!V212+SQRT('OddsRatio_working_3-way'!W212)&gt;0,0,PI()),ACOS('OddsRatio_working_3-way'!V212/(2*'OddsRatio_working_3-way'!X212)))</f>
        <v>0.3964909168915105</v>
      </c>
      <c r="Z212" s="11">
        <f>'OddsRatio_working_3-way'!X212^(1/3)*COS('OddsRatio_working_3-way'!Y212/3)</f>
        <v>0.52592904717748945</v>
      </c>
      <c r="AA212" s="11">
        <f>'OddsRatio_working_3-way'!X212^(1/3)*COS(('OddsRatio_working_3-way'!Y212+2*PI())/3)</f>
        <v>-0.3235137744510892</v>
      </c>
      <c r="AB212" s="11">
        <f>'OddsRatio_working_3-way'!X212^(1/3)*COS(('OddsRatio_working_3-way'!Y212+4*PI())/3)</f>
        <v>-0.20241527272640042</v>
      </c>
      <c r="AC212" s="11">
        <f>'OddsRatio_working_3-way'!X212^(1/3)*SIN('OddsRatio_working_3-way'!Y212/3)</f>
        <v>6.9916252569209622E-2</v>
      </c>
      <c r="AD212" s="11">
        <f>'OddsRatio_working_3-way'!X212^(1/3)*SIN(('OddsRatio_working_3-way'!Y212+2*PI())/3)</f>
        <v>0.42050978915924564</v>
      </c>
      <c r="AE212" s="11">
        <f>'OddsRatio_working_3-way'!X212^(1/3)*SIN(('OddsRatio_working_3-way'!Y212+4*PI())/3)</f>
        <v>-0.49042604172845511</v>
      </c>
      <c r="AF212" s="11">
        <f>-'OddsRatio_working_3-way'!U212/(3*'OddsRatio_working_3-way'!X212^(1/3))*COS(('OddsRatio_working_3-way'!Y212)/3)</f>
        <v>0.52592904717748934</v>
      </c>
      <c r="AG212" s="11">
        <f>-'OddsRatio_working_3-way'!U212/(3*'OddsRatio_working_3-way'!X212^(1/3))*COS(('OddsRatio_working_3-way'!Y212+2*PI())/3)</f>
        <v>-0.32351377445108909</v>
      </c>
      <c r="AH212" s="11">
        <f>-'OddsRatio_working_3-way'!U212/(3*'OddsRatio_working_3-way'!X212^(1/3))*COS(('OddsRatio_working_3-way'!Y212+4*PI())/3)</f>
        <v>-0.20241527272640036</v>
      </c>
      <c r="AI212" s="11">
        <f>'OddsRatio_working_3-way'!U212/(3*'OddsRatio_working_3-way'!X212^(1/3))*SIN(('OddsRatio_working_3-way'!Y212)/3)</f>
        <v>-6.9916252569209608E-2</v>
      </c>
      <c r="AJ212" s="11">
        <f>'OddsRatio_working_3-way'!U212/(3*'OddsRatio_working_3-way'!X212^(1/3))*SIN(('OddsRatio_working_3-way'!Y212+2*PI())/3)</f>
        <v>-0.42050978915924558</v>
      </c>
      <c r="AK212" s="11">
        <f>'OddsRatio_working_3-way'!U212/(3*'OddsRatio_working_3-way'!X212^(1/3))*SIN(('OddsRatio_working_3-way'!Y212+4*PI())/3)</f>
        <v>0.490426041728455</v>
      </c>
      <c r="AL212" s="11">
        <f>'OddsRatio_working_3-way'!Z212+'OddsRatio_working_3-way'!AF212</f>
        <v>1.0518580943549787</v>
      </c>
      <c r="AM212" s="11">
        <f>'OddsRatio_working_3-way'!AA212+'OddsRatio_working_3-way'!AG212</f>
        <v>-0.64702754890217828</v>
      </c>
      <c r="AN212" s="11">
        <f>'OddsRatio_working_3-way'!AB212+'OddsRatio_working_3-way'!AH212</f>
        <v>-0.40483054545280078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1.0518580943549787</v>
      </c>
      <c r="AS212" s="11">
        <f>IF(('OddsRatio_working_3-way'!X212=0),IF(Q212&gt;0,-Q212^(1/3),(-Q212)^(1/3)),'OddsRatio_working_3-way'!AM212-'OddsRatio_working_3-way'!R212/3)</f>
        <v>-0.64702754890217828</v>
      </c>
      <c r="AT212" s="11">
        <f>IF(('OddsRatio_working_3-way'!X212=0),IF(Q212&gt;0,-Q212^(1/3),(-Q212)^(1/3)),'OddsRatio_working_3-way'!AN212-'OddsRatio_working_3-way'!R212/3)</f>
        <v>-0.40483054545280078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3.51</v>
      </c>
      <c r="B213" s="4">
        <f>IF('True_Odds_Calculator_3-way'!B214="","",'True_Odds_Calculator_3-way'!B214)</f>
        <v>3.48</v>
      </c>
      <c r="C213" s="4">
        <f>IF('True_Odds_Calculator_3-way'!C214="","",'True_Odds_Calculator_3-way'!C214)</f>
        <v>2.16</v>
      </c>
      <c r="D213" s="9">
        <f t="shared" si="52"/>
        <v>0.27402122316542443</v>
      </c>
      <c r="E213" s="9">
        <f t="shared" si="53"/>
        <v>0.27641972741564941</v>
      </c>
      <c r="F213" s="9">
        <f t="shared" si="54"/>
        <v>0.44955904941892638</v>
      </c>
      <c r="G213" s="9">
        <f t="shared" si="55"/>
        <v>1.0555188722351094</v>
      </c>
      <c r="H213" s="9">
        <f t="shared" si="56"/>
        <v>3.6493523693101242</v>
      </c>
      <c r="I213" s="9">
        <f t="shared" si="57"/>
        <v>3.6176868031430716</v>
      </c>
      <c r="J213" s="9">
        <f t="shared" si="58"/>
        <v>2.2244018917927271</v>
      </c>
      <c r="K213" s="11">
        <f t="shared" si="59"/>
        <v>0.28490028490028491</v>
      </c>
      <c r="L213" s="11">
        <f t="shared" si="60"/>
        <v>0.28735632183908044</v>
      </c>
      <c r="M213" s="11">
        <f t="shared" si="61"/>
        <v>0.46296296296296291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-0.27368013787766887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0.23309609835791184</v>
      </c>
      <c r="Q213" s="11">
        <f>2*'OddsRatio_working_3-way'!K213*'OddsRatio_working_3-way'!L213*'OddsRatio_working_3-way'!M213</f>
        <v>7.5803609222085164E-2</v>
      </c>
      <c r="R213" s="11">
        <f t="shared" si="62"/>
        <v>0</v>
      </c>
      <c r="S213" s="11">
        <f t="shared" si="63"/>
        <v>-0.8517099566140327</v>
      </c>
      <c r="T213" s="11">
        <f t="shared" si="64"/>
        <v>-0.27697884767936026</v>
      </c>
      <c r="U213" s="11">
        <f>'OddsRatio_working_3-way'!S213-'OddsRatio_working_3-way'!R213^2/3</f>
        <v>-0.8517099566140327</v>
      </c>
      <c r="V213" s="11">
        <f>'OddsRatio_working_3-way'!S213*'OddsRatio_working_3-way'!R213/3-2*'OddsRatio_working_3-way'!R213^3/27-'OddsRatio_working_3-way'!T213</f>
        <v>0.27697884767936026</v>
      </c>
      <c r="W213" s="11">
        <f>'OddsRatio_working_3-way'!V213^2+4*'OddsRatio_working_3-way'!U213^3/27</f>
        <v>-1.4814390832640717E-2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0.1512710091974227</v>
      </c>
      <c r="Y213" s="11">
        <f>IF('OddsRatio_working_3-way'!W213&gt;=0,IF('OddsRatio_working_3-way'!V213+SQRT('OddsRatio_working_3-way'!W213)&gt;0,0,PI()),ACOS('OddsRatio_working_3-way'!V213/(2*'OddsRatio_working_3-way'!X213)))</f>
        <v>0.41403396963720596</v>
      </c>
      <c r="Z213" s="11">
        <f>'OddsRatio_working_3-way'!X213^(1/3)*COS('OddsRatio_working_3-way'!Y213/3)</f>
        <v>0.52775943611755483</v>
      </c>
      <c r="AA213" s="11">
        <f>'OddsRatio_working_3-way'!X213^(1/3)*COS(('OddsRatio_working_3-way'!Y213+2*PI())/3)</f>
        <v>-0.3273617812354625</v>
      </c>
      <c r="AB213" s="11">
        <f>'OddsRatio_working_3-way'!X213^(1/3)*COS(('OddsRatio_working_3-way'!Y213+4*PI())/3)</f>
        <v>-0.20039765488209249</v>
      </c>
      <c r="AC213" s="11">
        <f>'OddsRatio_working_3-way'!X213^(1/3)*SIN('OddsRatio_working_3-way'!Y213/3)</f>
        <v>7.3302772527543858E-2</v>
      </c>
      <c r="AD213" s="11">
        <f>'OddsRatio_working_3-way'!X213^(1/3)*SIN(('OddsRatio_working_3-way'!Y213+2*PI())/3)</f>
        <v>0.42040169250098119</v>
      </c>
      <c r="AE213" s="11">
        <f>'OddsRatio_working_3-way'!X213^(1/3)*SIN(('OddsRatio_working_3-way'!Y213+4*PI())/3)</f>
        <v>-0.493704465028525</v>
      </c>
      <c r="AF213" s="11">
        <f>-'OddsRatio_working_3-way'!U213/(3*'OddsRatio_working_3-way'!X213^(1/3))*COS(('OddsRatio_working_3-way'!Y213)/3)</f>
        <v>0.5277594361175546</v>
      </c>
      <c r="AG213" s="11">
        <f>-'OddsRatio_working_3-way'!U213/(3*'OddsRatio_working_3-way'!X213^(1/3))*COS(('OddsRatio_working_3-way'!Y213+2*PI())/3)</f>
        <v>-0.32736178123546239</v>
      </c>
      <c r="AH213" s="11">
        <f>-'OddsRatio_working_3-way'!U213/(3*'OddsRatio_working_3-way'!X213^(1/3))*COS(('OddsRatio_working_3-way'!Y213+4*PI())/3)</f>
        <v>-0.20039765488209241</v>
      </c>
      <c r="AI213" s="11">
        <f>'OddsRatio_working_3-way'!U213/(3*'OddsRatio_working_3-way'!X213^(1/3))*SIN(('OddsRatio_working_3-way'!Y213)/3)</f>
        <v>-7.330277252754383E-2</v>
      </c>
      <c r="AJ213" s="11">
        <f>'OddsRatio_working_3-way'!U213/(3*'OddsRatio_working_3-way'!X213^(1/3))*SIN(('OddsRatio_working_3-way'!Y213+2*PI())/3)</f>
        <v>-0.42040169250098103</v>
      </c>
      <c r="AK213" s="11">
        <f>'OddsRatio_working_3-way'!U213/(3*'OddsRatio_working_3-way'!X213^(1/3))*SIN(('OddsRatio_working_3-way'!Y213+4*PI())/3)</f>
        <v>0.49370446502852483</v>
      </c>
      <c r="AL213" s="11">
        <f>'OddsRatio_working_3-way'!Z213+'OddsRatio_working_3-way'!AF213</f>
        <v>1.0555188722351094</v>
      </c>
      <c r="AM213" s="11">
        <f>'OddsRatio_working_3-way'!AA213+'OddsRatio_working_3-way'!AG213</f>
        <v>-0.65472356247092489</v>
      </c>
      <c r="AN213" s="11">
        <f>'OddsRatio_working_3-way'!AB213+'OddsRatio_working_3-way'!AH213</f>
        <v>-0.40079530976418487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1.0555188722351094</v>
      </c>
      <c r="AS213" s="11">
        <f>IF(('OddsRatio_working_3-way'!X213=0),IF(Q213&gt;0,-Q213^(1/3),(-Q213)^(1/3)),'OddsRatio_working_3-way'!AM213-'OddsRatio_working_3-way'!R213/3)</f>
        <v>-0.65472356247092489</v>
      </c>
      <c r="AT213" s="11">
        <f>IF(('OddsRatio_working_3-way'!X213=0),IF(Q213&gt;0,-Q213^(1/3),(-Q213)^(1/3)),'OddsRatio_working_3-way'!AN213-'OddsRatio_working_3-way'!R213/3)</f>
        <v>-0.40079530976418487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1.9</v>
      </c>
      <c r="B214" s="4">
        <f>IF('True_Odds_Calculator_3-way'!B215="","",'True_Odds_Calculator_3-way'!B215)</f>
        <v>3.64</v>
      </c>
      <c r="C214" s="4">
        <f>IF('True_Odds_Calculator_3-way'!C215="","",'True_Odds_Calculator_3-way'!C215)</f>
        <v>4.26</v>
      </c>
      <c r="D214" s="9">
        <f t="shared" si="52"/>
        <v>0.51198253960243334</v>
      </c>
      <c r="E214" s="9">
        <f t="shared" si="53"/>
        <v>0.26343320198380127</v>
      </c>
      <c r="F214" s="9">
        <f t="shared" si="54"/>
        <v>0.2245842584137652</v>
      </c>
      <c r="G214" s="9">
        <f t="shared" si="55"/>
        <v>1.0591017871137292</v>
      </c>
      <c r="H214" s="9">
        <f t="shared" si="56"/>
        <v>1.9531916084023566</v>
      </c>
      <c r="I214" s="9">
        <f t="shared" si="57"/>
        <v>3.7960287179802448</v>
      </c>
      <c r="J214" s="9">
        <f t="shared" si="58"/>
        <v>4.4526718259907572</v>
      </c>
      <c r="K214" s="11">
        <f t="shared" si="59"/>
        <v>0.52631578947368418</v>
      </c>
      <c r="L214" s="11">
        <f t="shared" si="60"/>
        <v>0.27472527472527469</v>
      </c>
      <c r="M214" s="11">
        <f t="shared" si="61"/>
        <v>0.23474178403755869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-0.26290536742723536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0.23080453028562742</v>
      </c>
      <c r="Q214" s="11">
        <f>2*'OddsRatio_working_3-way'!K214*'OddsRatio_working_3-way'!L214*'OddsRatio_working_3-way'!M214</f>
        <v>6.7883685378125697E-2</v>
      </c>
      <c r="R214" s="11">
        <f t="shared" si="62"/>
        <v>0</v>
      </c>
      <c r="S214" s="11">
        <f t="shared" si="63"/>
        <v>-0.87789965090578637</v>
      </c>
      <c r="T214" s="11">
        <f t="shared" si="64"/>
        <v>-0.25820577967817238</v>
      </c>
      <c r="U214" s="11">
        <f>'OddsRatio_working_3-way'!S214-'OddsRatio_working_3-way'!R214^2/3</f>
        <v>-0.87789965090578637</v>
      </c>
      <c r="V214" s="11">
        <f>'OddsRatio_working_3-way'!S214*'OddsRatio_working_3-way'!R214/3-2*'OddsRatio_working_3-way'!R214^3/27-'OddsRatio_working_3-way'!T214</f>
        <v>0.25820577967817238</v>
      </c>
      <c r="W214" s="11">
        <f>'OddsRatio_working_3-way'!V214^2+4*'OddsRatio_working_3-way'!U214^3/27</f>
        <v>-3.3567420672606652E-2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0.15830164665269558</v>
      </c>
      <c r="Y214" s="11">
        <f>IF('OddsRatio_working_3-way'!W214&gt;=0,IF('OddsRatio_working_3-way'!V214+SQRT('OddsRatio_working_3-way'!W214)&gt;0,0,PI()),ACOS('OddsRatio_working_3-way'!V214/(2*'OddsRatio_working_3-way'!X214)))</f>
        <v>0.61711753677768488</v>
      </c>
      <c r="Z214" s="11">
        <f>'OddsRatio_working_3-way'!X214^(1/3)*COS('OddsRatio_working_3-way'!Y214/3)</f>
        <v>0.52955089355686458</v>
      </c>
      <c r="AA214" s="11">
        <f>'OddsRatio_working_3-way'!X214^(1/3)*COS(('OddsRatio_working_3-way'!Y214+2*PI())/3)</f>
        <v>-0.36046662231876764</v>
      </c>
      <c r="AB214" s="11">
        <f>'OddsRatio_working_3-way'!X214^(1/3)*COS(('OddsRatio_working_3-way'!Y214+4*PI())/3)</f>
        <v>-0.16908427123809736</v>
      </c>
      <c r="AC214" s="11">
        <f>'OddsRatio_working_3-way'!X214^(1/3)*SIN('OddsRatio_working_3-way'!Y214/3)</f>
        <v>0.11049465191456873</v>
      </c>
      <c r="AD214" s="11">
        <f>'OddsRatio_working_3-way'!X214^(1/3)*SIN(('OddsRatio_working_3-way'!Y214+2*PI())/3)</f>
        <v>0.40335720045970963</v>
      </c>
      <c r="AE214" s="11">
        <f>'OddsRatio_working_3-way'!X214^(1/3)*SIN(('OddsRatio_working_3-way'!Y214+4*PI())/3)</f>
        <v>-0.51385185237427822</v>
      </c>
      <c r="AF214" s="11">
        <f>-'OddsRatio_working_3-way'!U214/(3*'OddsRatio_working_3-way'!X214^(1/3))*COS(('OddsRatio_working_3-way'!Y214)/3)</f>
        <v>0.52955089355686458</v>
      </c>
      <c r="AG214" s="11">
        <f>-'OddsRatio_working_3-way'!U214/(3*'OddsRatio_working_3-way'!X214^(1/3))*COS(('OddsRatio_working_3-way'!Y214+2*PI())/3)</f>
        <v>-0.36046662231876764</v>
      </c>
      <c r="AH214" s="11">
        <f>-'OddsRatio_working_3-way'!U214/(3*'OddsRatio_working_3-way'!X214^(1/3))*COS(('OddsRatio_working_3-way'!Y214+4*PI())/3)</f>
        <v>-0.16908427123809736</v>
      </c>
      <c r="AI214" s="11">
        <f>'OddsRatio_working_3-way'!U214/(3*'OddsRatio_working_3-way'!X214^(1/3))*SIN(('OddsRatio_working_3-way'!Y214)/3)</f>
        <v>-0.11049465191456873</v>
      </c>
      <c r="AJ214" s="11">
        <f>'OddsRatio_working_3-way'!U214/(3*'OddsRatio_working_3-way'!X214^(1/3))*SIN(('OddsRatio_working_3-way'!Y214+2*PI())/3)</f>
        <v>-0.40335720045970963</v>
      </c>
      <c r="AK214" s="11">
        <f>'OddsRatio_working_3-way'!U214/(3*'OddsRatio_working_3-way'!X214^(1/3))*SIN(('OddsRatio_working_3-way'!Y214+4*PI())/3)</f>
        <v>0.51385185237427822</v>
      </c>
      <c r="AL214" s="11">
        <f>'OddsRatio_working_3-way'!Z214+'OddsRatio_working_3-way'!AF214</f>
        <v>1.0591017871137292</v>
      </c>
      <c r="AM214" s="11">
        <f>'OddsRatio_working_3-way'!AA214+'OddsRatio_working_3-way'!AG214</f>
        <v>-0.72093324463753528</v>
      </c>
      <c r="AN214" s="11">
        <f>'OddsRatio_working_3-way'!AB214+'OddsRatio_working_3-way'!AH214</f>
        <v>-0.33816854247619471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1.0591017871137292</v>
      </c>
      <c r="AS214" s="11">
        <f>IF(('OddsRatio_working_3-way'!X214=0),IF(Q214&gt;0,-Q214^(1/3),(-Q214)^(1/3)),'OddsRatio_working_3-way'!AM214-'OddsRatio_working_3-way'!R214/3)</f>
        <v>-0.72093324463753528</v>
      </c>
      <c r="AT214" s="11">
        <f>IF(('OddsRatio_working_3-way'!X214=0),IF(Q214&gt;0,-Q214^(1/3),(-Q214)^(1/3)),'OddsRatio_working_3-way'!AN214-'OddsRatio_working_3-way'!R214/3)</f>
        <v>-0.33816854247619471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2.9</v>
      </c>
      <c r="B215" s="4">
        <f>IF('True_Odds_Calculator_3-way'!B216="","",'True_Odds_Calculator_3-way'!B216)</f>
        <v>3.28</v>
      </c>
      <c r="C215" s="4">
        <f>IF('True_Odds_Calculator_3-way'!C216="","",'True_Odds_Calculator_3-way'!C216)</f>
        <v>2.6</v>
      </c>
      <c r="D215" s="9">
        <f t="shared" si="52"/>
        <v>0.33333333333333331</v>
      </c>
      <c r="E215" s="9">
        <f t="shared" si="53"/>
        <v>0.29411764705882354</v>
      </c>
      <c r="F215" s="9">
        <f t="shared" si="54"/>
        <v>0.37254901960784309</v>
      </c>
      <c r="G215" s="9">
        <f t="shared" si="55"/>
        <v>1.0526315789473686</v>
      </c>
      <c r="H215" s="9">
        <f t="shared" si="56"/>
        <v>3</v>
      </c>
      <c r="I215" s="9">
        <f t="shared" si="57"/>
        <v>3.4</v>
      </c>
      <c r="J215" s="9">
        <f t="shared" si="58"/>
        <v>2.6842105263157898</v>
      </c>
      <c r="K215" s="11">
        <f t="shared" si="59"/>
        <v>0.34482758620689657</v>
      </c>
      <c r="L215" s="11">
        <f t="shared" si="60"/>
        <v>0.3048780487804878</v>
      </c>
      <c r="M215" s="11">
        <f t="shared" si="61"/>
        <v>0.38461538461538458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-0.28026137025295972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0.23371288089538722</v>
      </c>
      <c r="Q215" s="11">
        <f>2*'OddsRatio_working_3-way'!K215*'OddsRatio_working_3-way'!L215*'OddsRatio_working_3-way'!M215</f>
        <v>8.0869508960341591E-2</v>
      </c>
      <c r="R215" s="11">
        <f t="shared" si="62"/>
        <v>0</v>
      </c>
      <c r="S215" s="11">
        <f t="shared" si="63"/>
        <v>-0.83391043397968645</v>
      </c>
      <c r="T215" s="11">
        <f t="shared" si="64"/>
        <v>-0.28855032317636203</v>
      </c>
      <c r="U215" s="11">
        <f>'OddsRatio_working_3-way'!S215-'OddsRatio_working_3-way'!R215^2/3</f>
        <v>-0.83391043397968645</v>
      </c>
      <c r="V215" s="11">
        <f>'OddsRatio_working_3-way'!S215*'OddsRatio_working_3-way'!R215/3-2*'OddsRatio_working_3-way'!R215^3/27-'OddsRatio_working_3-way'!T215</f>
        <v>0.28855032317636203</v>
      </c>
      <c r="W215" s="11">
        <f>'OddsRatio_working_3-way'!V215^2+4*'OddsRatio_working_3-way'!U215^3/27</f>
        <v>-2.650833886969628E-3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0.14655384922627637</v>
      </c>
      <c r="Y215" s="11">
        <f>IF('OddsRatio_working_3-way'!W215&gt;=0,IF('OddsRatio_working_3-way'!V215+SQRT('OddsRatio_working_3-way'!W215)&gt;0,0,PI()),ACOS('OddsRatio_working_3-way'!V215/(2*'OddsRatio_working_3-way'!X215)))</f>
        <v>0.17657251784124628</v>
      </c>
      <c r="Z215" s="11">
        <f>'OddsRatio_working_3-way'!X215^(1/3)*COS('OddsRatio_working_3-way'!Y215/3)</f>
        <v>0.52631578947368429</v>
      </c>
      <c r="AA215" s="11">
        <f>'OddsRatio_working_3-way'!X215^(1/3)*COS(('OddsRatio_working_3-way'!Y215+2*PI())/3)</f>
        <v>-0.29001633489893874</v>
      </c>
      <c r="AB215" s="11">
        <f>'OddsRatio_working_3-way'!X215^(1/3)*COS(('OddsRatio_working_3-way'!Y215+4*PI())/3)</f>
        <v>-0.23629945457474569</v>
      </c>
      <c r="AC215" s="11">
        <f>'OddsRatio_working_3-way'!X215^(1/3)*SIN('OddsRatio_working_3-way'!Y215/3)</f>
        <v>3.1013455315199914E-2</v>
      </c>
      <c r="AD215" s="11">
        <f>'OddsRatio_working_3-way'!X215^(1/3)*SIN(('OddsRatio_working_3-way'!Y215+2*PI())/3)</f>
        <v>0.4402961164394732</v>
      </c>
      <c r="AE215" s="11">
        <f>'OddsRatio_working_3-way'!X215^(1/3)*SIN(('OddsRatio_working_3-way'!Y215+4*PI())/3)</f>
        <v>-0.47130957175467297</v>
      </c>
      <c r="AF215" s="11">
        <f>-'OddsRatio_working_3-way'!U215/(3*'OddsRatio_working_3-way'!X215^(1/3))*COS(('OddsRatio_working_3-way'!Y215)/3)</f>
        <v>0.52631578947368429</v>
      </c>
      <c r="AG215" s="11">
        <f>-'OddsRatio_working_3-way'!U215/(3*'OddsRatio_working_3-way'!X215^(1/3))*COS(('OddsRatio_working_3-way'!Y215+2*PI())/3)</f>
        <v>-0.29001633489893874</v>
      </c>
      <c r="AH215" s="11">
        <f>-'OddsRatio_working_3-way'!U215/(3*'OddsRatio_working_3-way'!X215^(1/3))*COS(('OddsRatio_working_3-way'!Y215+4*PI())/3)</f>
        <v>-0.23629945457474569</v>
      </c>
      <c r="AI215" s="11">
        <f>'OddsRatio_working_3-way'!U215/(3*'OddsRatio_working_3-way'!X215^(1/3))*SIN(('OddsRatio_working_3-way'!Y215)/3)</f>
        <v>-3.1013455315199914E-2</v>
      </c>
      <c r="AJ215" s="11">
        <f>'OddsRatio_working_3-way'!U215/(3*'OddsRatio_working_3-way'!X215^(1/3))*SIN(('OddsRatio_working_3-way'!Y215+2*PI())/3)</f>
        <v>-0.4402961164394732</v>
      </c>
      <c r="AK215" s="11">
        <f>'OddsRatio_working_3-way'!U215/(3*'OddsRatio_working_3-way'!X215^(1/3))*SIN(('OddsRatio_working_3-way'!Y215+4*PI())/3)</f>
        <v>0.47130957175467297</v>
      </c>
      <c r="AL215" s="11">
        <f>'OddsRatio_working_3-way'!Z215+'OddsRatio_working_3-way'!AF215</f>
        <v>1.0526315789473686</v>
      </c>
      <c r="AM215" s="11">
        <f>'OddsRatio_working_3-way'!AA215+'OddsRatio_working_3-way'!AG215</f>
        <v>-0.58003266979787749</v>
      </c>
      <c r="AN215" s="11">
        <f>'OddsRatio_working_3-way'!AB215+'OddsRatio_working_3-way'!AH215</f>
        <v>-0.47259890914949138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1.0526315789473686</v>
      </c>
      <c r="AS215" s="11">
        <f>IF(('OddsRatio_working_3-way'!X215=0),IF(Q215&gt;0,-Q215^(1/3),(-Q215)^(1/3)),'OddsRatio_working_3-way'!AM215-'OddsRatio_working_3-way'!R215/3)</f>
        <v>-0.58003266979787749</v>
      </c>
      <c r="AT215" s="11">
        <f>IF(('OddsRatio_working_3-way'!X215=0),IF(Q215&gt;0,-Q215^(1/3),(-Q215)^(1/3)),'OddsRatio_working_3-way'!AN215-'OddsRatio_working_3-way'!R215/3)</f>
        <v>-0.47259890914949138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1.9</v>
      </c>
      <c r="B216" s="4">
        <f>IF('True_Odds_Calculator_3-way'!B217="","",'True_Odds_Calculator_3-way'!B217)</f>
        <v>3.96</v>
      </c>
      <c r="C216" s="4">
        <f>IF('True_Odds_Calculator_3-way'!C217="","",'True_Odds_Calculator_3-way'!C217)</f>
        <v>3.9</v>
      </c>
      <c r="D216" s="9">
        <f t="shared" si="52"/>
        <v>0.5122087347101465</v>
      </c>
      <c r="E216" s="9">
        <f t="shared" si="53"/>
        <v>0.24200743348126397</v>
      </c>
      <c r="F216" s="9">
        <f t="shared" si="54"/>
        <v>0.2457838318085897</v>
      </c>
      <c r="G216" s="9">
        <f t="shared" si="55"/>
        <v>1.058143405292006</v>
      </c>
      <c r="H216" s="9">
        <f t="shared" si="56"/>
        <v>1.9523290647628051</v>
      </c>
      <c r="I216" s="9">
        <f t="shared" si="57"/>
        <v>4.1321044796643376</v>
      </c>
      <c r="J216" s="9">
        <f t="shared" si="58"/>
        <v>4.0686158753468167</v>
      </c>
      <c r="K216" s="11">
        <f t="shared" si="59"/>
        <v>0.52631578947368418</v>
      </c>
      <c r="L216" s="11">
        <f t="shared" si="60"/>
        <v>0.25252525252525254</v>
      </c>
      <c r="M216" s="11">
        <f t="shared" si="61"/>
        <v>0.25641025641025644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-0.26328057907005276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0.23037391458444093</v>
      </c>
      <c r="Q216" s="11">
        <f>2*'OddsRatio_working_3-way'!K216*'OddsRatio_working_3-way'!L216*'OddsRatio_working_3-way'!M216</f>
        <v>6.815796289480501E-2</v>
      </c>
      <c r="R216" s="11">
        <f t="shared" si="62"/>
        <v>0</v>
      </c>
      <c r="S216" s="11">
        <f t="shared" si="63"/>
        <v>-0.8750129439784613</v>
      </c>
      <c r="T216" s="11">
        <f t="shared" si="64"/>
        <v>-0.25887956922439687</v>
      </c>
      <c r="U216" s="11">
        <f>'OddsRatio_working_3-way'!S216-'OddsRatio_working_3-way'!R216^2/3</f>
        <v>-0.8750129439784613</v>
      </c>
      <c r="V216" s="11">
        <f>'OddsRatio_working_3-way'!S216*'OddsRatio_working_3-way'!R216/3-2*'OddsRatio_working_3-way'!R216^3/27-'OddsRatio_working_3-way'!T216</f>
        <v>0.25887956922439687</v>
      </c>
      <c r="W216" s="11">
        <f>'OddsRatio_working_3-way'!V216^2+4*'OddsRatio_working_3-way'!U216^3/27</f>
        <v>-3.2233458436759635E-2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0.15752149837289586</v>
      </c>
      <c r="Y216" s="11">
        <f>IF('OddsRatio_working_3-way'!W216&gt;=0,IF('OddsRatio_working_3-way'!V216+SQRT('OddsRatio_working_3-way'!W216)&gt;0,0,PI()),ACOS('OddsRatio_working_3-way'!V216/(2*'OddsRatio_working_3-way'!X216)))</f>
        <v>0.60636014453290965</v>
      </c>
      <c r="Z216" s="11">
        <f>'OddsRatio_working_3-way'!X216^(1/3)*COS('OddsRatio_working_3-way'!Y216/3)</f>
        <v>0.52907170264600312</v>
      </c>
      <c r="AA216" s="11">
        <f>'OddsRatio_working_3-way'!X216^(1/3)*COS(('OddsRatio_working_3-way'!Y216+2*PI())/3)</f>
        <v>-0.35842720390171268</v>
      </c>
      <c r="AB216" s="11">
        <f>'OddsRatio_working_3-way'!X216^(1/3)*COS(('OddsRatio_working_3-way'!Y216+4*PI())/3)</f>
        <v>-0.17064449874429055</v>
      </c>
      <c r="AC216" s="11">
        <f>'OddsRatio_working_3-way'!X216^(1/3)*SIN('OddsRatio_working_3-way'!Y216/3)</f>
        <v>0.10841639537179382</v>
      </c>
      <c r="AD216" s="11">
        <f>'OddsRatio_working_3-way'!X216^(1/3)*SIN(('OddsRatio_working_3-way'!Y216+2*PI())/3)</f>
        <v>0.40398133722902835</v>
      </c>
      <c r="AE216" s="11">
        <f>'OddsRatio_working_3-way'!X216^(1/3)*SIN(('OddsRatio_working_3-way'!Y216+4*PI())/3)</f>
        <v>-0.51239773260082222</v>
      </c>
      <c r="AF216" s="11">
        <f>-'OddsRatio_working_3-way'!U216/(3*'OddsRatio_working_3-way'!X216^(1/3))*COS(('OddsRatio_working_3-way'!Y216)/3)</f>
        <v>0.52907170264600301</v>
      </c>
      <c r="AG216" s="11">
        <f>-'OddsRatio_working_3-way'!U216/(3*'OddsRatio_working_3-way'!X216^(1/3))*COS(('OddsRatio_working_3-way'!Y216+2*PI())/3)</f>
        <v>-0.35842720390171262</v>
      </c>
      <c r="AH216" s="11">
        <f>-'OddsRatio_working_3-way'!U216/(3*'OddsRatio_working_3-way'!X216^(1/3))*COS(('OddsRatio_working_3-way'!Y216+4*PI())/3)</f>
        <v>-0.1706444987442905</v>
      </c>
      <c r="AI216" s="11">
        <f>'OddsRatio_working_3-way'!U216/(3*'OddsRatio_working_3-way'!X216^(1/3))*SIN(('OddsRatio_working_3-way'!Y216)/3)</f>
        <v>-0.1084163953717938</v>
      </c>
      <c r="AJ216" s="11">
        <f>'OddsRatio_working_3-way'!U216/(3*'OddsRatio_working_3-way'!X216^(1/3))*SIN(('OddsRatio_working_3-way'!Y216+2*PI())/3)</f>
        <v>-0.40398133722902829</v>
      </c>
      <c r="AK216" s="11">
        <f>'OddsRatio_working_3-way'!U216/(3*'OddsRatio_working_3-way'!X216^(1/3))*SIN(('OddsRatio_working_3-way'!Y216+4*PI())/3)</f>
        <v>0.51239773260082211</v>
      </c>
      <c r="AL216" s="11">
        <f>'OddsRatio_working_3-way'!Z216+'OddsRatio_working_3-way'!AF216</f>
        <v>1.058143405292006</v>
      </c>
      <c r="AM216" s="11">
        <f>'OddsRatio_working_3-way'!AA216+'OddsRatio_working_3-way'!AG216</f>
        <v>-0.71685440780342535</v>
      </c>
      <c r="AN216" s="11">
        <f>'OddsRatio_working_3-way'!AB216+'OddsRatio_working_3-way'!AH216</f>
        <v>-0.34128899748858105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1.058143405292006</v>
      </c>
      <c r="AS216" s="11">
        <f>IF(('OddsRatio_working_3-way'!X216=0),IF(Q216&gt;0,-Q216^(1/3),(-Q216)^(1/3)),'OddsRatio_working_3-way'!AM216-'OddsRatio_working_3-way'!R216/3)</f>
        <v>-0.71685440780342535</v>
      </c>
      <c r="AT216" s="11">
        <f>IF(('OddsRatio_working_3-way'!X216=0),IF(Q216&gt;0,-Q216^(1/3),(-Q216)^(1/3)),'OddsRatio_working_3-way'!AN216-'OddsRatio_working_3-way'!R216/3)</f>
        <v>-0.34128899748858105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1.83</v>
      </c>
      <c r="B217" s="4">
        <f>IF('True_Odds_Calculator_3-way'!B218="","",'True_Odds_Calculator_3-way'!B218)</f>
        <v>3.63</v>
      </c>
      <c r="C217" s="4">
        <f>IF('True_Odds_Calculator_3-way'!C218="","",'True_Odds_Calculator_3-way'!C218)</f>
        <v>4.72</v>
      </c>
      <c r="D217" s="9">
        <f t="shared" si="52"/>
        <v>0.53268139596107444</v>
      </c>
      <c r="E217" s="9">
        <f t="shared" si="53"/>
        <v>0.26455994067373767</v>
      </c>
      <c r="F217" s="9">
        <f t="shared" si="54"/>
        <v>0.20275866336518789</v>
      </c>
      <c r="G217" s="9">
        <f t="shared" si="55"/>
        <v>1.0569816535110301</v>
      </c>
      <c r="H217" s="9">
        <f t="shared" si="56"/>
        <v>1.8772947724141558</v>
      </c>
      <c r="I217" s="9">
        <f t="shared" si="57"/>
        <v>3.7798617487340098</v>
      </c>
      <c r="J217" s="9">
        <f t="shared" si="58"/>
        <v>4.9319717510610319</v>
      </c>
      <c r="K217" s="11">
        <f t="shared" si="59"/>
        <v>0.54644808743169393</v>
      </c>
      <c r="L217" s="11">
        <f t="shared" si="60"/>
        <v>0.27548209366391185</v>
      </c>
      <c r="M217" s="11">
        <f t="shared" si="61"/>
        <v>0.21186440677966104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-0.25898646471280296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0.22899433089132248</v>
      </c>
      <c r="Q217" s="11">
        <f>2*'OddsRatio_working_3-way'!K217*'OddsRatio_working_3-way'!L217*'OddsRatio_working_3-way'!M217</f>
        <v>6.3786721696747206E-2</v>
      </c>
      <c r="R217" s="11">
        <f t="shared" si="62"/>
        <v>0</v>
      </c>
      <c r="S217" s="11">
        <f t="shared" si="63"/>
        <v>-0.88419420352820544</v>
      </c>
      <c r="T217" s="11">
        <f t="shared" si="64"/>
        <v>-0.24629365000785663</v>
      </c>
      <c r="U217" s="11">
        <f>'OddsRatio_working_3-way'!S217-'OddsRatio_working_3-way'!R217^2/3</f>
        <v>-0.88419420352820544</v>
      </c>
      <c r="V217" s="11">
        <f>'OddsRatio_working_3-way'!S217*'OddsRatio_working_3-way'!R217/3-2*'OddsRatio_working_3-way'!R217^3/27-'OddsRatio_working_3-way'!T217</f>
        <v>0.24629365000785663</v>
      </c>
      <c r="W217" s="11">
        <f>'OddsRatio_working_3-way'!V217^2+4*'OddsRatio_working_3-way'!U217^3/27</f>
        <v>-4.1748695530925015E-2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0.16000723230929095</v>
      </c>
      <c r="Y217" s="11">
        <f>IF('OddsRatio_working_3-way'!W217&gt;=0,IF('OddsRatio_working_3-way'!V217+SQRT('OddsRatio_working_3-way'!W217)&gt;0,0,PI()),ACOS('OddsRatio_working_3-way'!V217/(2*'OddsRatio_working_3-way'!X217)))</f>
        <v>0.6925303789115772</v>
      </c>
      <c r="Z217" s="11">
        <f>'OddsRatio_working_3-way'!X217^(1/3)*COS('OddsRatio_working_3-way'!Y217/3)</f>
        <v>0.52849082675551518</v>
      </c>
      <c r="AA217" s="11">
        <f>'OddsRatio_working_3-way'!X217^(1/3)*COS(('OddsRatio_working_3-way'!Y217+2*PI())/3)</f>
        <v>-0.37181694961530232</v>
      </c>
      <c r="AB217" s="11">
        <f>'OddsRatio_working_3-way'!X217^(1/3)*COS(('OddsRatio_working_3-way'!Y217+4*PI())/3)</f>
        <v>-0.15667387714021305</v>
      </c>
      <c r="AC217" s="11">
        <f>'OddsRatio_working_3-way'!X217^(1/3)*SIN('OddsRatio_working_3-way'!Y217/3)</f>
        <v>0.12421291080777609</v>
      </c>
      <c r="AD217" s="11">
        <f>'OddsRatio_working_3-way'!X217^(1/3)*SIN(('OddsRatio_working_3-way'!Y217+2*PI())/3)</f>
        <v>0.39558002623342892</v>
      </c>
      <c r="AE217" s="11">
        <f>'OddsRatio_working_3-way'!X217^(1/3)*SIN(('OddsRatio_working_3-way'!Y217+4*PI())/3)</f>
        <v>-0.51979293704120477</v>
      </c>
      <c r="AF217" s="11">
        <f>-'OddsRatio_working_3-way'!U217/(3*'OddsRatio_working_3-way'!X217^(1/3))*COS(('OddsRatio_working_3-way'!Y217)/3)</f>
        <v>0.52849082675551506</v>
      </c>
      <c r="AG217" s="11">
        <f>-'OddsRatio_working_3-way'!U217/(3*'OddsRatio_working_3-way'!X217^(1/3))*COS(('OddsRatio_working_3-way'!Y217+2*PI())/3)</f>
        <v>-0.37181694961530221</v>
      </c>
      <c r="AH217" s="11">
        <f>-'OddsRatio_working_3-way'!U217/(3*'OddsRatio_working_3-way'!X217^(1/3))*COS(('OddsRatio_working_3-way'!Y217+4*PI())/3)</f>
        <v>-0.15667387714021302</v>
      </c>
      <c r="AI217" s="11">
        <f>'OddsRatio_working_3-way'!U217/(3*'OddsRatio_working_3-way'!X217^(1/3))*SIN(('OddsRatio_working_3-way'!Y217)/3)</f>
        <v>-0.12421291080777608</v>
      </c>
      <c r="AJ217" s="11">
        <f>'OddsRatio_working_3-way'!U217/(3*'OddsRatio_working_3-way'!X217^(1/3))*SIN(('OddsRatio_working_3-way'!Y217+2*PI())/3)</f>
        <v>-0.39558002623342886</v>
      </c>
      <c r="AK217" s="11">
        <f>'OddsRatio_working_3-way'!U217/(3*'OddsRatio_working_3-way'!X217^(1/3))*SIN(('OddsRatio_working_3-way'!Y217+4*PI())/3)</f>
        <v>0.51979293704120477</v>
      </c>
      <c r="AL217" s="11">
        <f>'OddsRatio_working_3-way'!Z217+'OddsRatio_working_3-way'!AF217</f>
        <v>1.0569816535110301</v>
      </c>
      <c r="AM217" s="11">
        <f>'OddsRatio_working_3-way'!AA217+'OddsRatio_working_3-way'!AG217</f>
        <v>-0.74363389923060452</v>
      </c>
      <c r="AN217" s="11">
        <f>'OddsRatio_working_3-way'!AB217+'OddsRatio_working_3-way'!AH217</f>
        <v>-0.31334775428042605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1.0569816535110301</v>
      </c>
      <c r="AS217" s="11">
        <f>IF(('OddsRatio_working_3-way'!X217=0),IF(Q217&gt;0,-Q217^(1/3),(-Q217)^(1/3)),'OddsRatio_working_3-way'!AM217-'OddsRatio_working_3-way'!R217/3)</f>
        <v>-0.74363389923060452</v>
      </c>
      <c r="AT217" s="11">
        <f>IF(('OddsRatio_working_3-way'!X217=0),IF(Q217&gt;0,-Q217^(1/3),(-Q217)^(1/3)),'OddsRatio_working_3-way'!AN217-'OddsRatio_working_3-way'!R217/3)</f>
        <v>-0.31334775428042605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2.09</v>
      </c>
      <c r="B218" s="4">
        <f>IF('True_Odds_Calculator_3-way'!B219="","",'True_Odds_Calculator_3-way'!B219)</f>
        <v>3.73</v>
      </c>
      <c r="C218" s="4">
        <f>IF('True_Odds_Calculator_3-way'!C219="","",'True_Odds_Calculator_3-way'!C219)</f>
        <v>3.48</v>
      </c>
      <c r="D218" s="9">
        <f t="shared" si="52"/>
        <v>0.46537300693242351</v>
      </c>
      <c r="E218" s="9">
        <f t="shared" si="53"/>
        <v>0.25791112630007046</v>
      </c>
      <c r="F218" s="9">
        <f t="shared" si="54"/>
        <v>0.27671586676750615</v>
      </c>
      <c r="G218" s="9">
        <f t="shared" si="55"/>
        <v>1.0539577340585491</v>
      </c>
      <c r="H218" s="9">
        <f t="shared" si="56"/>
        <v>2.1488139301238185</v>
      </c>
      <c r="I218" s="9">
        <f t="shared" si="57"/>
        <v>3.8773046139798382</v>
      </c>
      <c r="J218" s="9">
        <f t="shared" si="58"/>
        <v>3.6138151804652021</v>
      </c>
      <c r="K218" s="11">
        <f t="shared" si="59"/>
        <v>0.47846889952153115</v>
      </c>
      <c r="L218" s="11">
        <f t="shared" si="60"/>
        <v>0.26809651474530832</v>
      </c>
      <c r="M218" s="11">
        <f t="shared" si="61"/>
        <v>0.28735632183908044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-0.27202352490519766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0.23222351136988428</v>
      </c>
      <c r="Q218" s="11">
        <f>2*'OddsRatio_working_3-way'!K218*'OddsRatio_working_3-way'!L218*'OddsRatio_working_3-way'!M218</f>
        <v>7.3721749641233111E-2</v>
      </c>
      <c r="R218" s="11">
        <f t="shared" si="62"/>
        <v>0</v>
      </c>
      <c r="S218" s="11">
        <f t="shared" si="63"/>
        <v>-0.85368907505634306</v>
      </c>
      <c r="T218" s="11">
        <f t="shared" si="64"/>
        <v>-0.27101240477979144</v>
      </c>
      <c r="U218" s="11">
        <f>'OddsRatio_working_3-way'!S218-'OddsRatio_working_3-way'!R218^2/3</f>
        <v>-0.85368907505634306</v>
      </c>
      <c r="V218" s="11">
        <f>'OddsRatio_working_3-way'!S218*'OddsRatio_working_3-way'!R218/3-2*'OddsRatio_working_3-way'!R218^3/27-'OddsRatio_working_3-way'!T218</f>
        <v>0.27101240477979144</v>
      </c>
      <c r="W218" s="11">
        <f>'OddsRatio_working_3-way'!V218^2+4*'OddsRatio_working_3-way'!U218^3/27</f>
        <v>-1.8723509646722855E-2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0.15179857804937466</v>
      </c>
      <c r="Y218" s="11">
        <f>IF('OddsRatio_working_3-way'!W218&gt;=0,IF('OddsRatio_working_3-way'!V218+SQRT('OddsRatio_working_3-way'!W218)&gt;0,0,PI()),ACOS('OddsRatio_working_3-way'!V218/(2*'OddsRatio_working_3-way'!X218)))</f>
        <v>0.4675590767643607</v>
      </c>
      <c r="Z218" s="11">
        <f>'OddsRatio_working_3-way'!X218^(1/3)*COS('OddsRatio_working_3-way'!Y218/3)</f>
        <v>0.52697886702927443</v>
      </c>
      <c r="AA218" s="11">
        <f>'OddsRatio_working_3-way'!X218^(1/3)*COS(('OddsRatio_working_3-way'!Y218+2*PI())/3)</f>
        <v>-0.33519873585744653</v>
      </c>
      <c r="AB218" s="11">
        <f>'OddsRatio_working_3-way'!X218^(1/3)*COS(('OddsRatio_working_3-way'!Y218+4*PI())/3)</f>
        <v>-0.19178013117182804</v>
      </c>
      <c r="AC218" s="11">
        <f>'OddsRatio_working_3-way'!X218^(1/3)*SIN('OddsRatio_working_3-way'!Y218/3)</f>
        <v>8.2802770022042393E-2</v>
      </c>
      <c r="AD218" s="11">
        <f>'OddsRatio_working_3-way'!X218^(1/3)*SIN(('OddsRatio_working_3-way'!Y218+2*PI())/3)</f>
        <v>0.41497570109387216</v>
      </c>
      <c r="AE218" s="11">
        <f>'OddsRatio_working_3-way'!X218^(1/3)*SIN(('OddsRatio_working_3-way'!Y218+4*PI())/3)</f>
        <v>-0.49777847111591461</v>
      </c>
      <c r="AF218" s="11">
        <f>-'OddsRatio_working_3-way'!U218/(3*'OddsRatio_working_3-way'!X218^(1/3))*COS(('OddsRatio_working_3-way'!Y218)/3)</f>
        <v>0.52697886702927454</v>
      </c>
      <c r="AG218" s="11">
        <f>-'OddsRatio_working_3-way'!U218/(3*'OddsRatio_working_3-way'!X218^(1/3))*COS(('OddsRatio_working_3-way'!Y218+2*PI())/3)</f>
        <v>-0.33519873585744658</v>
      </c>
      <c r="AH218" s="11">
        <f>-'OddsRatio_working_3-way'!U218/(3*'OddsRatio_working_3-way'!X218^(1/3))*COS(('OddsRatio_working_3-way'!Y218+4*PI())/3)</f>
        <v>-0.19178013117182807</v>
      </c>
      <c r="AI218" s="11">
        <f>'OddsRatio_working_3-way'!U218/(3*'OddsRatio_working_3-way'!X218^(1/3))*SIN(('OddsRatio_working_3-way'!Y218)/3)</f>
        <v>-8.2802770022042407E-2</v>
      </c>
      <c r="AJ218" s="11">
        <f>'OddsRatio_working_3-way'!U218/(3*'OddsRatio_working_3-way'!X218^(1/3))*SIN(('OddsRatio_working_3-way'!Y218+2*PI())/3)</f>
        <v>-0.41497570109387227</v>
      </c>
      <c r="AK218" s="11">
        <f>'OddsRatio_working_3-way'!U218/(3*'OddsRatio_working_3-way'!X218^(1/3))*SIN(('OddsRatio_working_3-way'!Y218+4*PI())/3)</f>
        <v>0.49777847111591467</v>
      </c>
      <c r="AL218" s="11">
        <f>'OddsRatio_working_3-way'!Z218+'OddsRatio_working_3-way'!AF218</f>
        <v>1.0539577340585491</v>
      </c>
      <c r="AM218" s="11">
        <f>'OddsRatio_working_3-way'!AA218+'OddsRatio_working_3-way'!AG218</f>
        <v>-0.67039747171489306</v>
      </c>
      <c r="AN218" s="11">
        <f>'OddsRatio_working_3-way'!AB218+'OddsRatio_working_3-way'!AH218</f>
        <v>-0.38356026234365614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1.0539577340585491</v>
      </c>
      <c r="AS218" s="11">
        <f>IF(('OddsRatio_working_3-way'!X218=0),IF(Q218&gt;0,-Q218^(1/3),(-Q218)^(1/3)),'OddsRatio_working_3-way'!AM218-'OddsRatio_working_3-way'!R218/3)</f>
        <v>-0.67039747171489306</v>
      </c>
      <c r="AT218" s="11">
        <f>IF(('OddsRatio_working_3-way'!X218=0),IF(Q218&gt;0,-Q218^(1/3),(-Q218)^(1/3)),'OddsRatio_working_3-way'!AN218-'OddsRatio_working_3-way'!R218/3)</f>
        <v>-0.38356026234365614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2.34</v>
      </c>
      <c r="B219" s="4">
        <f>IF('True_Odds_Calculator_3-way'!B220="","",'True_Odds_Calculator_3-way'!B220)</f>
        <v>3.4</v>
      </c>
      <c r="C219" s="4">
        <f>IF('True_Odds_Calculator_3-way'!C220="","",'True_Odds_Calculator_3-way'!C220)</f>
        <v>3.2</v>
      </c>
      <c r="D219" s="9">
        <f t="shared" si="52"/>
        <v>0.41484104140690997</v>
      </c>
      <c r="E219" s="9">
        <f t="shared" si="53"/>
        <v>0.28357696743520056</v>
      </c>
      <c r="F219" s="9">
        <f t="shared" si="54"/>
        <v>0.30158199115788931</v>
      </c>
      <c r="G219" s="9">
        <f t="shared" si="55"/>
        <v>1.0526581181887118</v>
      </c>
      <c r="H219" s="9">
        <f t="shared" si="56"/>
        <v>2.4105618783728739</v>
      </c>
      <c r="I219" s="9">
        <f t="shared" si="57"/>
        <v>3.5263794836529079</v>
      </c>
      <c r="J219" s="9">
        <f t="shared" si="58"/>
        <v>3.315847860015166</v>
      </c>
      <c r="K219" s="11">
        <f t="shared" si="59"/>
        <v>0.42735042735042739</v>
      </c>
      <c r="L219" s="11">
        <f t="shared" si="60"/>
        <v>0.29411764705882354</v>
      </c>
      <c r="M219" s="11">
        <f t="shared" si="61"/>
        <v>0.3125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-0.27790346907993957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0.23331447963800911</v>
      </c>
      <c r="Q219" s="11">
        <f>2*'OddsRatio_working_3-way'!K219*'OddsRatio_working_3-way'!L219*'OddsRatio_working_3-way'!M219</f>
        <v>7.8557063851181511E-2</v>
      </c>
      <c r="R219" s="11">
        <f t="shared" si="62"/>
        <v>0</v>
      </c>
      <c r="S219" s="11">
        <f t="shared" si="63"/>
        <v>-0.83955223880597063</v>
      </c>
      <c r="T219" s="11">
        <f t="shared" si="64"/>
        <v>-0.28267752148349179</v>
      </c>
      <c r="U219" s="11">
        <f>'OddsRatio_working_3-way'!S219-'OddsRatio_working_3-way'!R219^2/3</f>
        <v>-0.83955223880597063</v>
      </c>
      <c r="V219" s="11">
        <f>'OddsRatio_working_3-way'!S219*'OddsRatio_working_3-way'!R219/3-2*'OddsRatio_working_3-way'!R219^3/27-'OddsRatio_working_3-way'!T219</f>
        <v>0.28267752148349179</v>
      </c>
      <c r="W219" s="11">
        <f>'OddsRatio_working_3-way'!V219^2+4*'OddsRatio_working_3-way'!U219^3/27</f>
        <v>-7.7610757738353631E-3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0.14804362273151564</v>
      </c>
      <c r="Y219" s="11">
        <f>IF('OddsRatio_working_3-way'!W219&gt;=0,IF('OddsRatio_working_3-way'!V219+SQRT('OddsRatio_working_3-way'!W219)&gt;0,0,PI()),ACOS('OddsRatio_working_3-way'!V219/(2*'OddsRatio_working_3-way'!X219)))</f>
        <v>0.30211197555911529</v>
      </c>
      <c r="Z219" s="11">
        <f>'OddsRatio_working_3-way'!X219^(1/3)*COS('OddsRatio_working_3-way'!Y219/3)</f>
        <v>0.5263290590943559</v>
      </c>
      <c r="AA219" s="11">
        <f>'OddsRatio_working_3-way'!X219^(1/3)*COS(('OddsRatio_working_3-way'!Y219+2*PI())/3)</f>
        <v>-0.30922265441272362</v>
      </c>
      <c r="AB219" s="11">
        <f>'OddsRatio_working_3-way'!X219^(1/3)*COS(('OddsRatio_working_3-way'!Y219+4*PI())/3)</f>
        <v>-0.21710640468163267</v>
      </c>
      <c r="AC219" s="11">
        <f>'OddsRatio_working_3-way'!X219^(1/3)*SIN('OddsRatio_working_3-way'!Y219/3)</f>
        <v>5.3183341578984369E-2</v>
      </c>
      <c r="AD219" s="11">
        <f>'OddsRatio_working_3-way'!X219^(1/3)*SIN(('OddsRatio_working_3-way'!Y219+2*PI())/3)</f>
        <v>0.42922266513618113</v>
      </c>
      <c r="AE219" s="11">
        <f>'OddsRatio_working_3-way'!X219^(1/3)*SIN(('OddsRatio_working_3-way'!Y219+4*PI())/3)</f>
        <v>-0.48240600671516526</v>
      </c>
      <c r="AF219" s="11">
        <f>-'OddsRatio_working_3-way'!U219/(3*'OddsRatio_working_3-way'!X219^(1/3))*COS(('OddsRatio_working_3-way'!Y219)/3)</f>
        <v>0.52632905909435579</v>
      </c>
      <c r="AG219" s="11">
        <f>-'OddsRatio_working_3-way'!U219/(3*'OddsRatio_working_3-way'!X219^(1/3))*COS(('OddsRatio_working_3-way'!Y219+2*PI())/3)</f>
        <v>-0.30922265441272351</v>
      </c>
      <c r="AH219" s="11">
        <f>-'OddsRatio_working_3-way'!U219/(3*'OddsRatio_working_3-way'!X219^(1/3))*COS(('OddsRatio_working_3-way'!Y219+4*PI())/3)</f>
        <v>-0.21710640468163261</v>
      </c>
      <c r="AI219" s="11">
        <f>'OddsRatio_working_3-way'!U219/(3*'OddsRatio_working_3-way'!X219^(1/3))*SIN(('OddsRatio_working_3-way'!Y219)/3)</f>
        <v>-5.3183341578984362E-2</v>
      </c>
      <c r="AJ219" s="11">
        <f>'OddsRatio_working_3-way'!U219/(3*'OddsRatio_working_3-way'!X219^(1/3))*SIN(('OddsRatio_working_3-way'!Y219+2*PI())/3)</f>
        <v>-0.42922266513618101</v>
      </c>
      <c r="AK219" s="11">
        <f>'OddsRatio_working_3-way'!U219/(3*'OddsRatio_working_3-way'!X219^(1/3))*SIN(('OddsRatio_working_3-way'!Y219+4*PI())/3)</f>
        <v>0.48240600671516515</v>
      </c>
      <c r="AL219" s="11">
        <f>'OddsRatio_working_3-way'!Z219+'OddsRatio_working_3-way'!AF219</f>
        <v>1.0526581181887118</v>
      </c>
      <c r="AM219" s="11">
        <f>'OddsRatio_working_3-way'!AA219+'OddsRatio_working_3-way'!AG219</f>
        <v>-0.61844530882544713</v>
      </c>
      <c r="AN219" s="11">
        <f>'OddsRatio_working_3-way'!AB219+'OddsRatio_working_3-way'!AH219</f>
        <v>-0.43421280936326528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1.0526581181887118</v>
      </c>
      <c r="AS219" s="11">
        <f>IF(('OddsRatio_working_3-way'!X219=0),IF(Q219&gt;0,-Q219^(1/3),(-Q219)^(1/3)),'OddsRatio_working_3-way'!AM219-'OddsRatio_working_3-way'!R219/3)</f>
        <v>-0.61844530882544713</v>
      </c>
      <c r="AT219" s="11">
        <f>IF(('OddsRatio_working_3-way'!X219=0),IF(Q219&gt;0,-Q219^(1/3),(-Q219)^(1/3)),'OddsRatio_working_3-way'!AN219-'OddsRatio_working_3-way'!R219/3)</f>
        <v>-0.43421280936326528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3.55</v>
      </c>
      <c r="B220" s="4">
        <f>IF('True_Odds_Calculator_3-way'!B221="","",'True_Odds_Calculator_3-way'!B221)</f>
        <v>3.61</v>
      </c>
      <c r="C220" s="4">
        <f>IF('True_Odds_Calculator_3-way'!C221="","",'True_Odds_Calculator_3-way'!C221)</f>
        <v>2.1</v>
      </c>
      <c r="D220" s="9">
        <f t="shared" si="52"/>
        <v>0.27090595166536985</v>
      </c>
      <c r="E220" s="9">
        <f t="shared" si="53"/>
        <v>0.26633690109038427</v>
      </c>
      <c r="F220" s="9">
        <f t="shared" si="54"/>
        <v>0.46275714724424527</v>
      </c>
      <c r="G220" s="9">
        <f t="shared" si="55"/>
        <v>1.0554188008176593</v>
      </c>
      <c r="H220" s="9">
        <f t="shared" si="56"/>
        <v>3.6913179420850315</v>
      </c>
      <c r="I220" s="9">
        <f t="shared" si="57"/>
        <v>3.7546430701340907</v>
      </c>
      <c r="J220" s="9">
        <f t="shared" si="58"/>
        <v>2.1609606808994255</v>
      </c>
      <c r="K220" s="11">
        <f t="shared" si="59"/>
        <v>0.28169014084507044</v>
      </c>
      <c r="L220" s="11">
        <f t="shared" si="60"/>
        <v>0.2770083102493075</v>
      </c>
      <c r="M220" s="11">
        <f t="shared" si="61"/>
        <v>0.47619047619047616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-0.27203107843738306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0.2326052343609209</v>
      </c>
      <c r="Q220" s="11">
        <f>2*'OddsRatio_working_3-way'!K220*'OddsRatio_working_3-way'!L220*'OddsRatio_working_3-way'!M220</f>
        <v>7.4314771361316576E-2</v>
      </c>
      <c r="R220" s="11">
        <f t="shared" si="62"/>
        <v>0</v>
      </c>
      <c r="S220" s="11">
        <f t="shared" si="63"/>
        <v>-0.85506860354730641</v>
      </c>
      <c r="T220" s="11">
        <f t="shared" si="64"/>
        <v>-0.27318485736335663</v>
      </c>
      <c r="U220" s="11">
        <f>'OddsRatio_working_3-way'!S220-'OddsRatio_working_3-way'!R220^2/3</f>
        <v>-0.85506860354730641</v>
      </c>
      <c r="V220" s="11">
        <f>'OddsRatio_working_3-way'!S220*'OddsRatio_working_3-way'!R220/3-2*'OddsRatio_working_3-way'!R220^3/27-'OddsRatio_working_3-way'!T220</f>
        <v>0.27318485736335663</v>
      </c>
      <c r="W220" s="11">
        <f>'OddsRatio_working_3-way'!V220^2+4*'OddsRatio_working_3-way'!U220^3/27</f>
        <v>-1.7988824788379931E-2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0.15216667759484781</v>
      </c>
      <c r="Y220" s="11">
        <f>IF('OddsRatio_working_3-way'!W220&gt;=0,IF('OddsRatio_working_3-way'!V220+SQRT('OddsRatio_working_3-way'!W220)&gt;0,0,PI()),ACOS('OddsRatio_working_3-way'!V220/(2*'OddsRatio_working_3-way'!X220)))</f>
        <v>0.45638827264246173</v>
      </c>
      <c r="Z220" s="11">
        <f>'OddsRatio_working_3-way'!X220^(1/3)*COS('OddsRatio_working_3-way'!Y220/3)</f>
        <v>0.52770940040882963</v>
      </c>
      <c r="AA220" s="11">
        <f>'OddsRatio_working_3-way'!X220^(1/3)*COS(('OddsRatio_working_3-way'!Y220+2*PI())/3)</f>
        <v>-0.33392068643840606</v>
      </c>
      <c r="AB220" s="11">
        <f>'OddsRatio_working_3-way'!X220^(1/3)*COS(('OddsRatio_working_3-way'!Y220+4*PI())/3)</f>
        <v>-0.19378871397042366</v>
      </c>
      <c r="AC220" s="11">
        <f>'OddsRatio_working_3-way'!X220^(1/3)*SIN('OddsRatio_working_3-way'!Y220/3)</f>
        <v>8.0905232026462992E-2</v>
      </c>
      <c r="AD220" s="11">
        <f>'OddsRatio_working_3-way'!X220^(1/3)*SIN(('OddsRatio_working_3-way'!Y220+2*PI())/3)</f>
        <v>0.41655713055666921</v>
      </c>
      <c r="AE220" s="11">
        <f>'OddsRatio_working_3-way'!X220^(1/3)*SIN(('OddsRatio_working_3-way'!Y220+4*PI())/3)</f>
        <v>-0.49746236258313209</v>
      </c>
      <c r="AF220" s="11">
        <f>-'OddsRatio_working_3-way'!U220/(3*'OddsRatio_working_3-way'!X220^(1/3))*COS(('OddsRatio_working_3-way'!Y220)/3)</f>
        <v>0.52770940040882952</v>
      </c>
      <c r="AG220" s="11">
        <f>-'OddsRatio_working_3-way'!U220/(3*'OddsRatio_working_3-way'!X220^(1/3))*COS(('OddsRatio_working_3-way'!Y220+2*PI())/3)</f>
        <v>-0.333920686438406</v>
      </c>
      <c r="AH220" s="11">
        <f>-'OddsRatio_working_3-way'!U220/(3*'OddsRatio_working_3-way'!X220^(1/3))*COS(('OddsRatio_working_3-way'!Y220+4*PI())/3)</f>
        <v>-0.1937887139704236</v>
      </c>
      <c r="AI220" s="11">
        <f>'OddsRatio_working_3-way'!U220/(3*'OddsRatio_working_3-way'!X220^(1/3))*SIN(('OddsRatio_working_3-way'!Y220)/3)</f>
        <v>-8.0905232026462978E-2</v>
      </c>
      <c r="AJ220" s="11">
        <f>'OddsRatio_working_3-way'!U220/(3*'OddsRatio_working_3-way'!X220^(1/3))*SIN(('OddsRatio_working_3-way'!Y220+2*PI())/3)</f>
        <v>-0.4165571305566691</v>
      </c>
      <c r="AK220" s="11">
        <f>'OddsRatio_working_3-way'!U220/(3*'OddsRatio_working_3-way'!X220^(1/3))*SIN(('OddsRatio_working_3-way'!Y220+4*PI())/3)</f>
        <v>0.49746236258313198</v>
      </c>
      <c r="AL220" s="11">
        <f>'OddsRatio_working_3-way'!Z220+'OddsRatio_working_3-way'!AF220</f>
        <v>1.0554188008176593</v>
      </c>
      <c r="AM220" s="11">
        <f>'OddsRatio_working_3-way'!AA220+'OddsRatio_working_3-way'!AG220</f>
        <v>-0.667841372876812</v>
      </c>
      <c r="AN220" s="11">
        <f>'OddsRatio_working_3-way'!AB220+'OddsRatio_working_3-way'!AH220</f>
        <v>-0.38757742794084726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1.0554188008176593</v>
      </c>
      <c r="AS220" s="11">
        <f>IF(('OddsRatio_working_3-way'!X220=0),IF(Q220&gt;0,-Q220^(1/3),(-Q220)^(1/3)),'OddsRatio_working_3-way'!AM220-'OddsRatio_working_3-way'!R220/3)</f>
        <v>-0.667841372876812</v>
      </c>
      <c r="AT220" s="11">
        <f>IF(('OddsRatio_working_3-way'!X220=0),IF(Q220&gt;0,-Q220^(1/3),(-Q220)^(1/3)),'OddsRatio_working_3-way'!AN220-'OddsRatio_working_3-way'!R220/3)</f>
        <v>-0.38757742794084726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3.15</v>
      </c>
      <c r="B221" s="4">
        <f>IF('True_Odds_Calculator_3-way'!B222="","",'True_Odds_Calculator_3-way'!B222)</f>
        <v>3.53</v>
      </c>
      <c r="C221" s="4">
        <f>IF('True_Odds_Calculator_3-way'!C222="","",'True_Odds_Calculator_3-way'!C222)</f>
        <v>2.31</v>
      </c>
      <c r="D221" s="9">
        <f t="shared" si="52"/>
        <v>0.30651845972195152</v>
      </c>
      <c r="E221" s="9">
        <f t="shared" si="53"/>
        <v>0.27305092697044919</v>
      </c>
      <c r="F221" s="9">
        <f t="shared" si="54"/>
        <v>0.4204306133075994</v>
      </c>
      <c r="G221" s="9">
        <f t="shared" si="55"/>
        <v>1.0523005821909959</v>
      </c>
      <c r="H221" s="9">
        <f t="shared" si="56"/>
        <v>3.2624462517106414</v>
      </c>
      <c r="I221" s="9">
        <f t="shared" si="57"/>
        <v>3.6623204729432195</v>
      </c>
      <c r="J221" s="9">
        <f t="shared" si="58"/>
        <v>2.3785137626702046</v>
      </c>
      <c r="K221" s="11">
        <f t="shared" si="59"/>
        <v>0.31746031746031744</v>
      </c>
      <c r="L221" s="11">
        <f t="shared" si="60"/>
        <v>0.28328611898016998</v>
      </c>
      <c r="M221" s="11">
        <f t="shared" si="61"/>
        <v>0.4329004329004329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-0.27741697875247062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0.23320055695612152</v>
      </c>
      <c r="Q221" s="11">
        <f>2*'OddsRatio_working_3-way'!K221*'OddsRatio_working_3-way'!L221*'OddsRatio_working_3-way'!M221</f>
        <v>7.786329113726928E-2</v>
      </c>
      <c r="R221" s="11">
        <f t="shared" si="62"/>
        <v>0</v>
      </c>
      <c r="S221" s="11">
        <f t="shared" si="63"/>
        <v>-0.84061385862109816</v>
      </c>
      <c r="T221" s="11">
        <f t="shared" si="64"/>
        <v>-0.28067240688517464</v>
      </c>
      <c r="U221" s="11">
        <f>'OddsRatio_working_3-way'!S221-'OddsRatio_working_3-way'!R221^2/3</f>
        <v>-0.84061385862109816</v>
      </c>
      <c r="V221" s="11">
        <f>'OddsRatio_working_3-way'!S221*'OddsRatio_working_3-way'!R221/3-2*'OddsRatio_working_3-way'!R221^3/27-'OddsRatio_working_3-way'!T221</f>
        <v>0.28067240688517464</v>
      </c>
      <c r="W221" s="11">
        <f>'OddsRatio_working_3-way'!V221^2+4*'OddsRatio_working_3-way'!U221^3/27</f>
        <v>-9.2236467914935116E-3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0.14832451481313746</v>
      </c>
      <c r="Y221" s="11">
        <f>IF('OddsRatio_working_3-way'!W221&gt;=0,IF('OddsRatio_working_3-way'!V221+SQRT('OddsRatio_working_3-way'!W221)&gt;0,0,PI()),ACOS('OddsRatio_working_3-way'!V221/(2*'OddsRatio_working_3-way'!X221)))</f>
        <v>0.32968919000375618</v>
      </c>
      <c r="Z221" s="11">
        <f>'OddsRatio_working_3-way'!X221^(1/3)*COS('OddsRatio_working_3-way'!Y221/3)</f>
        <v>0.52615029109549794</v>
      </c>
      <c r="AA221" s="11">
        <f>'OddsRatio_working_3-way'!X221^(1/3)*COS(('OddsRatio_working_3-way'!Y221+2*PI())/3)</f>
        <v>-0.3133530536224356</v>
      </c>
      <c r="AB221" s="11">
        <f>'OddsRatio_working_3-way'!X221^(1/3)*COS(('OddsRatio_working_3-way'!Y221+4*PI())/3)</f>
        <v>-0.21279723747306253</v>
      </c>
      <c r="AC221" s="11">
        <f>'OddsRatio_working_3-way'!X221^(1/3)*SIN('OddsRatio_working_3-way'!Y221/3)</f>
        <v>5.8055927522423119E-2</v>
      </c>
      <c r="AD221" s="11">
        <f>'OddsRatio_working_3-way'!X221^(1/3)*SIN(('OddsRatio_working_3-way'!Y221+2*PI())/3)</f>
        <v>0.42663155453606699</v>
      </c>
      <c r="AE221" s="11">
        <f>'OddsRatio_working_3-way'!X221^(1/3)*SIN(('OddsRatio_working_3-way'!Y221+4*PI())/3)</f>
        <v>-0.48468748205849005</v>
      </c>
      <c r="AF221" s="11">
        <f>-'OddsRatio_working_3-way'!U221/(3*'OddsRatio_working_3-way'!X221^(1/3))*COS(('OddsRatio_working_3-way'!Y221)/3)</f>
        <v>0.52615029109549794</v>
      </c>
      <c r="AG221" s="11">
        <f>-'OddsRatio_working_3-way'!U221/(3*'OddsRatio_working_3-way'!X221^(1/3))*COS(('OddsRatio_working_3-way'!Y221+2*PI())/3)</f>
        <v>-0.3133530536224356</v>
      </c>
      <c r="AH221" s="11">
        <f>-'OddsRatio_working_3-way'!U221/(3*'OddsRatio_working_3-way'!X221^(1/3))*COS(('OddsRatio_working_3-way'!Y221+4*PI())/3)</f>
        <v>-0.21279723747306253</v>
      </c>
      <c r="AI221" s="11">
        <f>'OddsRatio_working_3-way'!U221/(3*'OddsRatio_working_3-way'!X221^(1/3))*SIN(('OddsRatio_working_3-way'!Y221)/3)</f>
        <v>-5.8055927522423119E-2</v>
      </c>
      <c r="AJ221" s="11">
        <f>'OddsRatio_working_3-way'!U221/(3*'OddsRatio_working_3-way'!X221^(1/3))*SIN(('OddsRatio_working_3-way'!Y221+2*PI())/3)</f>
        <v>-0.42663155453606699</v>
      </c>
      <c r="AK221" s="11">
        <f>'OddsRatio_working_3-way'!U221/(3*'OddsRatio_working_3-way'!X221^(1/3))*SIN(('OddsRatio_working_3-way'!Y221+4*PI())/3)</f>
        <v>0.48468748205849005</v>
      </c>
      <c r="AL221" s="11">
        <f>'OddsRatio_working_3-way'!Z221+'OddsRatio_working_3-way'!AF221</f>
        <v>1.0523005821909959</v>
      </c>
      <c r="AM221" s="11">
        <f>'OddsRatio_working_3-way'!AA221+'OddsRatio_working_3-way'!AG221</f>
        <v>-0.62670610724487119</v>
      </c>
      <c r="AN221" s="11">
        <f>'OddsRatio_working_3-way'!AB221+'OddsRatio_working_3-way'!AH221</f>
        <v>-0.42559447494612507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1.0523005821909959</v>
      </c>
      <c r="AS221" s="11">
        <f>IF(('OddsRatio_working_3-way'!X221=0),IF(Q221&gt;0,-Q221^(1/3),(-Q221)^(1/3)),'OddsRatio_working_3-way'!AM221-'OddsRatio_working_3-way'!R221/3)</f>
        <v>-0.62670610724487119</v>
      </c>
      <c r="AT221" s="11">
        <f>IF(('OddsRatio_working_3-way'!X221=0),IF(Q221&gt;0,-Q221^(1/3),(-Q221)^(1/3)),'OddsRatio_working_3-way'!AN221-'OddsRatio_working_3-way'!R221/3)</f>
        <v>-0.42559447494612507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1.83</v>
      </c>
      <c r="B222" s="4">
        <f>IF('True_Odds_Calculator_3-way'!B223="","",'True_Odds_Calculator_3-way'!B223)</f>
        <v>3.71</v>
      </c>
      <c r="C222" s="4">
        <f>IF('True_Odds_Calculator_3-way'!C223="","",'True_Odds_Calculator_3-way'!C223)</f>
        <v>4.5199999999999996</v>
      </c>
      <c r="D222" s="9">
        <f t="shared" si="52"/>
        <v>0.53133203633953141</v>
      </c>
      <c r="E222" s="9">
        <f t="shared" si="53"/>
        <v>0.25773285017727948</v>
      </c>
      <c r="F222" s="9">
        <f t="shared" si="54"/>
        <v>0.21093511348318877</v>
      </c>
      <c r="G222" s="9">
        <f t="shared" si="55"/>
        <v>1.0627256754013201</v>
      </c>
      <c r="H222" s="9">
        <f t="shared" si="56"/>
        <v>1.882062310583096</v>
      </c>
      <c r="I222" s="9">
        <f t="shared" si="57"/>
        <v>3.8799865803375782</v>
      </c>
      <c r="J222" s="9">
        <f t="shared" si="58"/>
        <v>4.7407943774126471</v>
      </c>
      <c r="K222" s="11">
        <f t="shared" si="59"/>
        <v>0.54644808743169393</v>
      </c>
      <c r="L222" s="11">
        <f t="shared" si="60"/>
        <v>0.26954177897574122</v>
      </c>
      <c r="M222" s="11">
        <f t="shared" si="61"/>
        <v>0.22123893805309736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-0.25800410302051269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0.23006008022253649</v>
      </c>
      <c r="Q222" s="11">
        <f>2*'OddsRatio_working_3-way'!K222*'OddsRatio_working_3-way'!L222*'OddsRatio_working_3-way'!M222</f>
        <v>6.5172827258508925E-2</v>
      </c>
      <c r="R222" s="11">
        <f t="shared" si="62"/>
        <v>0</v>
      </c>
      <c r="S222" s="11">
        <f t="shared" si="63"/>
        <v>-0.89169155656507326</v>
      </c>
      <c r="T222" s="11">
        <f t="shared" si="64"/>
        <v>-0.25260384038670636</v>
      </c>
      <c r="U222" s="11">
        <f>'OddsRatio_working_3-way'!S222-'OddsRatio_working_3-way'!R222^2/3</f>
        <v>-0.89169155656507326</v>
      </c>
      <c r="V222" s="11">
        <f>'OddsRatio_working_3-way'!S222*'OddsRatio_working_3-way'!R222/3-2*'OddsRatio_working_3-way'!R222^3/27-'OddsRatio_working_3-way'!T222</f>
        <v>0.25260384038670636</v>
      </c>
      <c r="W222" s="11">
        <f>'OddsRatio_working_3-way'!V222^2+4*'OddsRatio_working_3-way'!U222^3/27</f>
        <v>-4.1227787310270839E-2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0.16204666572347567</v>
      </c>
      <c r="Y222" s="11">
        <f>IF('OddsRatio_working_3-way'!W222&gt;=0,IF('OddsRatio_working_3-way'!V222+SQRT('OddsRatio_working_3-way'!W222)&gt;0,0,PI()),ACOS('OddsRatio_working_3-way'!V222/(2*'OddsRatio_working_3-way'!X222)))</f>
        <v>0.6770616652053737</v>
      </c>
      <c r="Z222" s="11">
        <f>'OddsRatio_working_3-way'!X222^(1/3)*COS('OddsRatio_working_3-way'!Y222/3)</f>
        <v>0.53136283770066006</v>
      </c>
      <c r="AA222" s="11">
        <f>'OddsRatio_working_3-way'!X222^(1/3)*COS(('OddsRatio_working_3-way'!Y222+2*PI())/3)</f>
        <v>-0.37133670823185994</v>
      </c>
      <c r="AB222" s="11">
        <f>'OddsRatio_working_3-way'!X222^(1/3)*COS(('OddsRatio_working_3-way'!Y222+4*PI())/3)</f>
        <v>-0.16002612946880004</v>
      </c>
      <c r="AC222" s="11">
        <f>'OddsRatio_working_3-way'!X222^(1/3)*SIN('OddsRatio_working_3-way'!Y222/3)</f>
        <v>0.12200021953146827</v>
      </c>
      <c r="AD222" s="11">
        <f>'OddsRatio_working_3-way'!X222^(1/3)*SIN(('OddsRatio_working_3-way'!Y222+2*PI())/3)</f>
        <v>0.39917360631002524</v>
      </c>
      <c r="AE222" s="11">
        <f>'OddsRatio_working_3-way'!X222^(1/3)*SIN(('OddsRatio_working_3-way'!Y222+4*PI())/3)</f>
        <v>-0.52117382584149341</v>
      </c>
      <c r="AF222" s="11">
        <f>-'OddsRatio_working_3-way'!U222/(3*'OddsRatio_working_3-way'!X222^(1/3))*COS(('OddsRatio_working_3-way'!Y222)/3)</f>
        <v>0.53136283770065995</v>
      </c>
      <c r="AG222" s="11">
        <f>-'OddsRatio_working_3-way'!U222/(3*'OddsRatio_working_3-way'!X222^(1/3))*COS(('OddsRatio_working_3-way'!Y222+2*PI())/3)</f>
        <v>-0.37133670823185988</v>
      </c>
      <c r="AH222" s="11">
        <f>-'OddsRatio_working_3-way'!U222/(3*'OddsRatio_working_3-way'!X222^(1/3))*COS(('OddsRatio_working_3-way'!Y222+4*PI())/3)</f>
        <v>-0.16002612946879999</v>
      </c>
      <c r="AI222" s="11">
        <f>'OddsRatio_working_3-way'!U222/(3*'OddsRatio_working_3-way'!X222^(1/3))*SIN(('OddsRatio_working_3-way'!Y222)/3)</f>
        <v>-0.12200021953146824</v>
      </c>
      <c r="AJ222" s="11">
        <f>'OddsRatio_working_3-way'!U222/(3*'OddsRatio_working_3-way'!X222^(1/3))*SIN(('OddsRatio_working_3-way'!Y222+2*PI())/3)</f>
        <v>-0.39917360631002513</v>
      </c>
      <c r="AK222" s="11">
        <f>'OddsRatio_working_3-way'!U222/(3*'OddsRatio_working_3-way'!X222^(1/3))*SIN(('OddsRatio_working_3-way'!Y222+4*PI())/3)</f>
        <v>0.5211738258414933</v>
      </c>
      <c r="AL222" s="11">
        <f>'OddsRatio_working_3-way'!Z222+'OddsRatio_working_3-way'!AF222</f>
        <v>1.0627256754013201</v>
      </c>
      <c r="AM222" s="11">
        <f>'OddsRatio_working_3-way'!AA222+'OddsRatio_working_3-way'!AG222</f>
        <v>-0.74267341646371987</v>
      </c>
      <c r="AN222" s="11">
        <f>'OddsRatio_working_3-way'!AB222+'OddsRatio_working_3-way'!AH222</f>
        <v>-0.32005225893760003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1.0627256754013201</v>
      </c>
      <c r="AS222" s="11">
        <f>IF(('OddsRatio_working_3-way'!X222=0),IF(Q222&gt;0,-Q222^(1/3),(-Q222)^(1/3)),'OddsRatio_working_3-way'!AM222-'OddsRatio_working_3-way'!R222/3)</f>
        <v>-0.74267341646371987</v>
      </c>
      <c r="AT222" s="11">
        <f>IF(('OddsRatio_working_3-way'!X222=0),IF(Q222&gt;0,-Q222^(1/3),(-Q222)^(1/3)),'OddsRatio_working_3-way'!AN222-'OddsRatio_working_3-way'!R222/3)</f>
        <v>-0.32005225893760003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2.79</v>
      </c>
      <c r="B223" s="4">
        <f>IF('True_Odds_Calculator_3-way'!B224="","",'True_Odds_Calculator_3-way'!B224)</f>
        <v>3.58</v>
      </c>
      <c r="C223" s="4">
        <f>IF('True_Odds_Calculator_3-way'!C224="","",'True_Odds_Calculator_3-way'!C224)</f>
        <v>2.5299999999999998</v>
      </c>
      <c r="D223" s="9">
        <f t="shared" si="52"/>
        <v>0.34709253096384779</v>
      </c>
      <c r="E223" s="9">
        <f t="shared" si="53"/>
        <v>0.26944941693701324</v>
      </c>
      <c r="F223" s="9">
        <f t="shared" si="54"/>
        <v>0.38345805209913908</v>
      </c>
      <c r="G223" s="9">
        <f t="shared" si="55"/>
        <v>1.0508805101191938</v>
      </c>
      <c r="H223" s="9">
        <f t="shared" si="56"/>
        <v>2.8810761131133567</v>
      </c>
      <c r="I223" s="9">
        <f t="shared" si="57"/>
        <v>3.7112717161075208</v>
      </c>
      <c r="J223" s="9">
        <f t="shared" si="58"/>
        <v>2.607847180482366</v>
      </c>
      <c r="K223" s="11">
        <f t="shared" si="59"/>
        <v>0.35842293906810035</v>
      </c>
      <c r="L223" s="11">
        <f t="shared" si="60"/>
        <v>0.27932960893854747</v>
      </c>
      <c r="M223" s="11">
        <f t="shared" si="61"/>
        <v>0.39525691699604748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-0.27961239321688136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0.23347708398677242</v>
      </c>
      <c r="Q223" s="11">
        <f>2*'OddsRatio_working_3-way'!K223*'OddsRatio_working_3-way'!L223*'OddsRatio_working_3-way'!M223</f>
        <v>7.9144774232804208E-2</v>
      </c>
      <c r="R223" s="11">
        <f t="shared" si="62"/>
        <v>0</v>
      </c>
      <c r="S223" s="11">
        <f t="shared" si="63"/>
        <v>-0.83500263096591687</v>
      </c>
      <c r="T223" s="11">
        <f t="shared" si="64"/>
        <v>-0.28305173931048028</v>
      </c>
      <c r="U223" s="11">
        <f>'OddsRatio_working_3-way'!S223-'OddsRatio_working_3-way'!R223^2/3</f>
        <v>-0.83500263096591687</v>
      </c>
      <c r="V223" s="11">
        <f>'OddsRatio_working_3-way'!S223*'OddsRatio_working_3-way'!R223/3-2*'OddsRatio_working_3-way'!R223^3/27-'OddsRatio_working_3-way'!T223</f>
        <v>0.28305173931048028</v>
      </c>
      <c r="W223" s="11">
        <f>'OddsRatio_working_3-way'!V223^2+4*'OddsRatio_working_3-way'!U223^3/27</f>
        <v>-6.1318429685672804E-3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0.14684186230027813</v>
      </c>
      <c r="Y223" s="11">
        <f>IF('OddsRatio_working_3-way'!W223&gt;=0,IF('OddsRatio_working_3-way'!V223+SQRT('OddsRatio_working_3-way'!W223)&gt;0,0,PI()),ACOS('OddsRatio_working_3-way'!V223/(2*'OddsRatio_working_3-way'!X223)))</f>
        <v>0.26989896877706365</v>
      </c>
      <c r="Z223" s="11">
        <f>'OddsRatio_working_3-way'!X223^(1/3)*COS('OddsRatio_working_3-way'!Y223/3)</f>
        <v>0.52544025505959691</v>
      </c>
      <c r="AA223" s="11">
        <f>'OddsRatio_working_3-way'!X223^(1/3)*COS(('OddsRatio_working_3-way'!Y223+2*PI())/3)</f>
        <v>-0.30376962830214049</v>
      </c>
      <c r="AB223" s="11">
        <f>'OddsRatio_working_3-way'!X223^(1/3)*COS(('OddsRatio_working_3-way'!Y223+4*PI())/3)</f>
        <v>-0.22167062675745636</v>
      </c>
      <c r="AC223" s="11">
        <f>'OddsRatio_working_3-way'!X223^(1/3)*SIN('OddsRatio_working_3-way'!Y223/3)</f>
        <v>4.7399880642022912E-2</v>
      </c>
      <c r="AD223" s="11">
        <f>'OddsRatio_working_3-way'!X223^(1/3)*SIN(('OddsRatio_working_3-way'!Y223+2*PI())/3)</f>
        <v>0.43134466873157445</v>
      </c>
      <c r="AE223" s="11">
        <f>'OddsRatio_working_3-way'!X223^(1/3)*SIN(('OddsRatio_working_3-way'!Y223+4*PI())/3)</f>
        <v>-0.47874454937359728</v>
      </c>
      <c r="AF223" s="11">
        <f>-'OddsRatio_working_3-way'!U223/(3*'OddsRatio_working_3-way'!X223^(1/3))*COS(('OddsRatio_working_3-way'!Y223)/3)</f>
        <v>0.52544025505959691</v>
      </c>
      <c r="AG223" s="11">
        <f>-'OddsRatio_working_3-way'!U223/(3*'OddsRatio_working_3-way'!X223^(1/3))*COS(('OddsRatio_working_3-way'!Y223+2*PI())/3)</f>
        <v>-0.30376962830214049</v>
      </c>
      <c r="AH223" s="11">
        <f>-'OddsRatio_working_3-way'!U223/(3*'OddsRatio_working_3-way'!X223^(1/3))*COS(('OddsRatio_working_3-way'!Y223+4*PI())/3)</f>
        <v>-0.22167062675745636</v>
      </c>
      <c r="AI223" s="11">
        <f>'OddsRatio_working_3-way'!U223/(3*'OddsRatio_working_3-way'!X223^(1/3))*SIN(('OddsRatio_working_3-way'!Y223)/3)</f>
        <v>-4.7399880642022912E-2</v>
      </c>
      <c r="AJ223" s="11">
        <f>'OddsRatio_working_3-way'!U223/(3*'OddsRatio_working_3-way'!X223^(1/3))*SIN(('OddsRatio_working_3-way'!Y223+2*PI())/3)</f>
        <v>-0.43134466873157445</v>
      </c>
      <c r="AK223" s="11">
        <f>'OddsRatio_working_3-way'!U223/(3*'OddsRatio_working_3-way'!X223^(1/3))*SIN(('OddsRatio_working_3-way'!Y223+4*PI())/3)</f>
        <v>0.47874454937359728</v>
      </c>
      <c r="AL223" s="11">
        <f>'OddsRatio_working_3-way'!Z223+'OddsRatio_working_3-way'!AF223</f>
        <v>1.0508805101191938</v>
      </c>
      <c r="AM223" s="11">
        <f>'OddsRatio_working_3-way'!AA223+'OddsRatio_working_3-way'!AG223</f>
        <v>-0.60753925660428099</v>
      </c>
      <c r="AN223" s="11">
        <f>'OddsRatio_working_3-way'!AB223+'OddsRatio_working_3-way'!AH223</f>
        <v>-0.44334125351491271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1.0508805101191938</v>
      </c>
      <c r="AS223" s="11">
        <f>IF(('OddsRatio_working_3-way'!X223=0),IF(Q223&gt;0,-Q223^(1/3),(-Q223)^(1/3)),'OddsRatio_working_3-way'!AM223-'OddsRatio_working_3-way'!R223/3)</f>
        <v>-0.60753925660428099</v>
      </c>
      <c r="AT223" s="11">
        <f>IF(('OddsRatio_working_3-way'!X223=0),IF(Q223&gt;0,-Q223^(1/3),(-Q223)^(1/3)),'OddsRatio_working_3-way'!AN223-'OddsRatio_working_3-way'!R223/3)</f>
        <v>-0.44334125351491271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1.71</v>
      </c>
      <c r="B224" s="4">
        <f>IF('True_Odds_Calculator_3-way'!B225="","",'True_Odds_Calculator_3-way'!B225)</f>
        <v>4.0999999999999996</v>
      </c>
      <c r="C224" s="4">
        <f>IF('True_Odds_Calculator_3-way'!C225="","",'True_Odds_Calculator_3-way'!C225)</f>
        <v>4.7699999999999996</v>
      </c>
      <c r="D224" s="9">
        <f t="shared" si="52"/>
        <v>0.56887890859459056</v>
      </c>
      <c r="E224" s="9">
        <f t="shared" si="53"/>
        <v>0.23207814522455678</v>
      </c>
      <c r="F224" s="9">
        <f t="shared" si="54"/>
        <v>0.19904294618085253</v>
      </c>
      <c r="G224" s="9">
        <f t="shared" si="55"/>
        <v>1.067384984084687</v>
      </c>
      <c r="H224" s="9">
        <f t="shared" si="56"/>
        <v>1.757843338700128</v>
      </c>
      <c r="I224" s="9">
        <f t="shared" si="57"/>
        <v>4.3088934506625289</v>
      </c>
      <c r="J224" s="9">
        <f t="shared" si="58"/>
        <v>5.0240413899992689</v>
      </c>
      <c r="K224" s="11">
        <f t="shared" si="59"/>
        <v>0.58479532163742687</v>
      </c>
      <c r="L224" s="11">
        <f t="shared" si="60"/>
        <v>0.24390243902439027</v>
      </c>
      <c r="M224" s="11">
        <f t="shared" si="61"/>
        <v>0.20964360587002098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-0.24812072792470163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0.22665789937166725</v>
      </c>
      <c r="Q224" s="11">
        <f>2*'OddsRatio_working_3-way'!K224*'OddsRatio_working_3-way'!L224*'OddsRatio_working_3-way'!M224</f>
        <v>5.9804195084872627E-2</v>
      </c>
      <c r="R224" s="11">
        <f t="shared" si="62"/>
        <v>0</v>
      </c>
      <c r="S224" s="11">
        <f t="shared" si="63"/>
        <v>-0.91349844596801355</v>
      </c>
      <c r="T224" s="11">
        <f t="shared" si="64"/>
        <v>-0.24102861371187695</v>
      </c>
      <c r="U224" s="11">
        <f>'OddsRatio_working_3-way'!S224-'OddsRatio_working_3-way'!R224^2/3</f>
        <v>-0.91349844596801355</v>
      </c>
      <c r="V224" s="11">
        <f>'OddsRatio_working_3-way'!S224*'OddsRatio_working_3-way'!R224/3-2*'OddsRatio_working_3-way'!R224^3/27-'OddsRatio_working_3-way'!T224</f>
        <v>0.24102861371187695</v>
      </c>
      <c r="W224" s="11">
        <f>'OddsRatio_working_3-way'!V224^2+4*'OddsRatio_working_3-way'!U224^3/27</f>
        <v>-5.4837895512174134E-2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0.16802729550585177</v>
      </c>
      <c r="Y224" s="11">
        <f>IF('OddsRatio_working_3-way'!W224&gt;=0,IF('OddsRatio_working_3-way'!V224+SQRT('OddsRatio_working_3-way'!W224)&gt;0,0,PI()),ACOS('OddsRatio_working_3-way'!V224/(2*'OddsRatio_working_3-way'!X224)))</f>
        <v>0.77097652515991866</v>
      </c>
      <c r="Z224" s="11">
        <f>'OddsRatio_working_3-way'!X224^(1/3)*COS('OddsRatio_working_3-way'!Y224/3)</f>
        <v>0.53369249204234348</v>
      </c>
      <c r="AA224" s="11">
        <f>'OddsRatio_working_3-way'!X224^(1/3)*COS(('OddsRatio_working_3-way'!Y224+2*PI())/3)</f>
        <v>-0.38831169149941563</v>
      </c>
      <c r="AB224" s="11">
        <f>'OddsRatio_working_3-way'!X224^(1/3)*COS(('OddsRatio_working_3-way'!Y224+4*PI())/3)</f>
        <v>-0.14538080054292807</v>
      </c>
      <c r="AC224" s="11">
        <f>'OddsRatio_working_3-way'!X224^(1/3)*SIN('OddsRatio_working_3-way'!Y224/3)</f>
        <v>0.14025621528820384</v>
      </c>
      <c r="AD224" s="11">
        <f>'OddsRatio_working_3-way'!X224^(1/3)*SIN(('OddsRatio_working_3-way'!Y224+2*PI())/3)</f>
        <v>0.39206314827359201</v>
      </c>
      <c r="AE224" s="11">
        <f>'OddsRatio_working_3-way'!X224^(1/3)*SIN(('OddsRatio_working_3-way'!Y224+4*PI())/3)</f>
        <v>-0.53231936356179577</v>
      </c>
      <c r="AF224" s="11">
        <f>-'OddsRatio_working_3-way'!U224/(3*'OddsRatio_working_3-way'!X224^(1/3))*COS(('OddsRatio_working_3-way'!Y224)/3)</f>
        <v>0.53369249204234348</v>
      </c>
      <c r="AG224" s="11">
        <f>-'OddsRatio_working_3-way'!U224/(3*'OddsRatio_working_3-way'!X224^(1/3))*COS(('OddsRatio_working_3-way'!Y224+2*PI())/3)</f>
        <v>-0.38831169149941558</v>
      </c>
      <c r="AH224" s="11">
        <f>-'OddsRatio_working_3-way'!U224/(3*'OddsRatio_working_3-way'!X224^(1/3))*COS(('OddsRatio_working_3-way'!Y224+4*PI())/3)</f>
        <v>-0.14538080054292804</v>
      </c>
      <c r="AI224" s="11">
        <f>'OddsRatio_working_3-way'!U224/(3*'OddsRatio_working_3-way'!X224^(1/3))*SIN(('OddsRatio_working_3-way'!Y224)/3)</f>
        <v>-0.14025621528820381</v>
      </c>
      <c r="AJ224" s="11">
        <f>'OddsRatio_working_3-way'!U224/(3*'OddsRatio_working_3-way'!X224^(1/3))*SIN(('OddsRatio_working_3-way'!Y224+2*PI())/3)</f>
        <v>-0.3920631482735919</v>
      </c>
      <c r="AK224" s="11">
        <f>'OddsRatio_working_3-way'!U224/(3*'OddsRatio_working_3-way'!X224^(1/3))*SIN(('OddsRatio_working_3-way'!Y224+4*PI())/3)</f>
        <v>0.53231936356179566</v>
      </c>
      <c r="AL224" s="11">
        <f>'OddsRatio_working_3-way'!Z224+'OddsRatio_working_3-way'!AF224</f>
        <v>1.067384984084687</v>
      </c>
      <c r="AM224" s="11">
        <f>'OddsRatio_working_3-way'!AA224+'OddsRatio_working_3-way'!AG224</f>
        <v>-0.77662338299883116</v>
      </c>
      <c r="AN224" s="11">
        <f>'OddsRatio_working_3-way'!AB224+'OddsRatio_working_3-way'!AH224</f>
        <v>-0.29076160108585614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1.067384984084687</v>
      </c>
      <c r="AS224" s="11">
        <f>IF(('OddsRatio_working_3-way'!X224=0),IF(Q224&gt;0,-Q224^(1/3),(-Q224)^(1/3)),'OddsRatio_working_3-way'!AM224-'OddsRatio_working_3-way'!R224/3)</f>
        <v>-0.77662338299883116</v>
      </c>
      <c r="AT224" s="11">
        <f>IF(('OddsRatio_working_3-way'!X224=0),IF(Q224&gt;0,-Q224^(1/3),(-Q224)^(1/3)),'OddsRatio_working_3-way'!AN224-'OddsRatio_working_3-way'!R224/3)</f>
        <v>-0.29076160108585614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2.93</v>
      </c>
      <c r="B225" s="4">
        <f>IF('True_Odds_Calculator_3-way'!B226="","",'True_Odds_Calculator_3-way'!B226)</f>
        <v>3.45</v>
      </c>
      <c r="C225" s="4">
        <f>IF('True_Odds_Calculator_3-way'!C226="","",'True_Odds_Calculator_3-way'!C226)</f>
        <v>2.48</v>
      </c>
      <c r="D225" s="9">
        <f t="shared" si="52"/>
        <v>0.3297876911118256</v>
      </c>
      <c r="E225" s="9">
        <f t="shared" si="53"/>
        <v>0.27934489290551962</v>
      </c>
      <c r="F225" s="9">
        <f t="shared" si="54"/>
        <v>0.39086741598265479</v>
      </c>
      <c r="G225" s="9">
        <f t="shared" si="55"/>
        <v>1.0529812756258359</v>
      </c>
      <c r="H225" s="9">
        <f t="shared" si="56"/>
        <v>3.0322538619578632</v>
      </c>
      <c r="I225" s="9">
        <f t="shared" si="57"/>
        <v>3.5798041252832973</v>
      </c>
      <c r="J225" s="9">
        <f t="shared" si="58"/>
        <v>2.5584122879262368</v>
      </c>
      <c r="K225" s="11">
        <f t="shared" si="59"/>
        <v>0.34129692832764502</v>
      </c>
      <c r="L225" s="11">
        <f t="shared" si="60"/>
        <v>0.28985507246376813</v>
      </c>
      <c r="M225" s="11">
        <f t="shared" si="61"/>
        <v>0.40322580645161293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-0.27915583659232801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0.23375409069658723</v>
      </c>
      <c r="Q225" s="11">
        <f>2*'OddsRatio_working_3-way'!K225*'OddsRatio_working_3-way'!L225*'OddsRatio_working_3-way'!M225</f>
        <v>7.9779553138766959E-2</v>
      </c>
      <c r="R225" s="11">
        <f t="shared" si="62"/>
        <v>0</v>
      </c>
      <c r="S225" s="11">
        <f t="shared" si="63"/>
        <v>-0.83736057089128924</v>
      </c>
      <c r="T225" s="11">
        <f t="shared" si="64"/>
        <v>-0.28578859074788021</v>
      </c>
      <c r="U225" s="11">
        <f>'OddsRatio_working_3-way'!S225-'OddsRatio_working_3-way'!R225^2/3</f>
        <v>-0.83736057089128924</v>
      </c>
      <c r="V225" s="11">
        <f>'OddsRatio_working_3-way'!S225*'OddsRatio_working_3-way'!R225/3-2*'OddsRatio_working_3-way'!R225^3/27-'OddsRatio_working_3-way'!T225</f>
        <v>0.28578859074788021</v>
      </c>
      <c r="W225" s="11">
        <f>'OddsRatio_working_3-way'!V225^2+4*'OddsRatio_working_3-way'!U225^3/27</f>
        <v>-5.3077545645097285E-3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0.14746429497184149</v>
      </c>
      <c r="Y225" s="11">
        <f>IF('OddsRatio_working_3-way'!W225&gt;=0,IF('OddsRatio_working_3-way'!V225+SQRT('OddsRatio_working_3-way'!W225)&gt;0,0,PI()),ACOS('OddsRatio_working_3-way'!V225/(2*'OddsRatio_working_3-way'!X225)))</f>
        <v>0.24960751242826107</v>
      </c>
      <c r="Z225" s="11">
        <f>'OddsRatio_working_3-way'!X225^(1/3)*COS('OddsRatio_working_3-way'!Y225/3)</f>
        <v>0.52649063781291805</v>
      </c>
      <c r="AA225" s="11">
        <f>'OddsRatio_working_3-way'!X225^(1/3)*COS(('OddsRatio_working_3-way'!Y225+2*PI())/3)</f>
        <v>-0.30126963933868312</v>
      </c>
      <c r="AB225" s="11">
        <f>'OddsRatio_working_3-way'!X225^(1/3)*COS(('OddsRatio_working_3-way'!Y225+4*PI())/3)</f>
        <v>-0.22522099847423477</v>
      </c>
      <c r="AC225" s="11">
        <f>'OddsRatio_working_3-way'!X225^(1/3)*SIN('OddsRatio_working_3-way'!Y225/3)</f>
        <v>4.3906703274594443E-2</v>
      </c>
      <c r="AD225" s="11">
        <f>'OddsRatio_working_3-way'!X225^(1/3)*SIN(('OddsRatio_working_3-way'!Y225+2*PI())/3)</f>
        <v>0.43400091556336179</v>
      </c>
      <c r="AE225" s="11">
        <f>'OddsRatio_working_3-way'!X225^(1/3)*SIN(('OddsRatio_working_3-way'!Y225+4*PI())/3)</f>
        <v>-0.47790761883795618</v>
      </c>
      <c r="AF225" s="11">
        <f>-'OddsRatio_working_3-way'!U225/(3*'OddsRatio_working_3-way'!X225^(1/3))*COS(('OddsRatio_working_3-way'!Y225)/3)</f>
        <v>0.52649063781291794</v>
      </c>
      <c r="AG225" s="11">
        <f>-'OddsRatio_working_3-way'!U225/(3*'OddsRatio_working_3-way'!X225^(1/3))*COS(('OddsRatio_working_3-way'!Y225+2*PI())/3)</f>
        <v>-0.30126963933868306</v>
      </c>
      <c r="AH225" s="11">
        <f>-'OddsRatio_working_3-way'!U225/(3*'OddsRatio_working_3-way'!X225^(1/3))*COS(('OddsRatio_working_3-way'!Y225+4*PI())/3)</f>
        <v>-0.22522099847423474</v>
      </c>
      <c r="AI225" s="11">
        <f>'OddsRatio_working_3-way'!U225/(3*'OddsRatio_working_3-way'!X225^(1/3))*SIN(('OddsRatio_working_3-way'!Y225)/3)</f>
        <v>-4.3906703274594436E-2</v>
      </c>
      <c r="AJ225" s="11">
        <f>'OddsRatio_working_3-way'!U225/(3*'OddsRatio_working_3-way'!X225^(1/3))*SIN(('OddsRatio_working_3-way'!Y225+2*PI())/3)</f>
        <v>-0.43400091556336168</v>
      </c>
      <c r="AK225" s="11">
        <f>'OddsRatio_working_3-way'!U225/(3*'OddsRatio_working_3-way'!X225^(1/3))*SIN(('OddsRatio_working_3-way'!Y225+4*PI())/3)</f>
        <v>0.47790761883795607</v>
      </c>
      <c r="AL225" s="11">
        <f>'OddsRatio_working_3-way'!Z225+'OddsRatio_working_3-way'!AF225</f>
        <v>1.0529812756258359</v>
      </c>
      <c r="AM225" s="11">
        <f>'OddsRatio_working_3-way'!AA225+'OddsRatio_working_3-way'!AG225</f>
        <v>-0.60253927867736623</v>
      </c>
      <c r="AN225" s="11">
        <f>'OddsRatio_working_3-way'!AB225+'OddsRatio_working_3-way'!AH225</f>
        <v>-0.45044199694846954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1.0529812756258359</v>
      </c>
      <c r="AS225" s="11">
        <f>IF(('OddsRatio_working_3-way'!X225=0),IF(Q225&gt;0,-Q225^(1/3),(-Q225)^(1/3)),'OddsRatio_working_3-way'!AM225-'OddsRatio_working_3-way'!R225/3)</f>
        <v>-0.60253927867736623</v>
      </c>
      <c r="AT225" s="11">
        <f>IF(('OddsRatio_working_3-way'!X225=0),IF(Q225&gt;0,-Q225^(1/3),(-Q225)^(1/3)),'OddsRatio_working_3-way'!AN225-'OddsRatio_working_3-way'!R225/3)</f>
        <v>-0.45044199694846954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2.0499999999999998</v>
      </c>
      <c r="B226" s="4">
        <f>IF('True_Odds_Calculator_3-way'!B227="","",'True_Odds_Calculator_3-way'!B227)</f>
        <v>3.39</v>
      </c>
      <c r="C226" s="4">
        <f>IF('True_Odds_Calculator_3-way'!C227="","",'True_Odds_Calculator_3-way'!C227)</f>
        <v>3.96</v>
      </c>
      <c r="D226" s="9">
        <f t="shared" si="52"/>
        <v>0.47406057603004531</v>
      </c>
      <c r="E226" s="9">
        <f t="shared" si="53"/>
        <v>0.28366496686323078</v>
      </c>
      <c r="F226" s="9">
        <f t="shared" si="54"/>
        <v>0.24227445710672421</v>
      </c>
      <c r="G226" s="9">
        <f t="shared" si="55"/>
        <v>1.0566048197676938</v>
      </c>
      <c r="H226" s="9">
        <f t="shared" si="56"/>
        <v>2.1094350607560779</v>
      </c>
      <c r="I226" s="9">
        <f t="shared" si="57"/>
        <v>3.5252855192447874</v>
      </c>
      <c r="J226" s="9">
        <f t="shared" si="58"/>
        <v>4.1275502665123733</v>
      </c>
      <c r="K226" s="11">
        <f t="shared" si="59"/>
        <v>0.48780487804878053</v>
      </c>
      <c r="L226" s="11">
        <f t="shared" si="60"/>
        <v>0.29498525073746312</v>
      </c>
      <c r="M226" s="11">
        <f t="shared" si="61"/>
        <v>0.25252525252525254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-0.26991695500221302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0.23255797052473073</v>
      </c>
      <c r="Q226" s="11">
        <f>2*'OddsRatio_working_3-way'!K226*'OddsRatio_working_3-way'!L226*'OddsRatio_working_3-way'!M226</f>
        <v>7.267436578897836E-2</v>
      </c>
      <c r="R226" s="11">
        <f t="shared" si="62"/>
        <v>0</v>
      </c>
      <c r="S226" s="11">
        <f t="shared" si="63"/>
        <v>-0.86159081974981533</v>
      </c>
      <c r="T226" s="11">
        <f t="shared" si="64"/>
        <v>-0.26924713117181731</v>
      </c>
      <c r="U226" s="11">
        <f>'OddsRatio_working_3-way'!S226-'OddsRatio_working_3-way'!R226^2/3</f>
        <v>-0.86159081974981533</v>
      </c>
      <c r="V226" s="11">
        <f>'OddsRatio_working_3-way'!S226*'OddsRatio_working_3-way'!R226/3-2*'OddsRatio_working_3-way'!R226^3/27-'OddsRatio_working_3-way'!T226</f>
        <v>0.26924713117181731</v>
      </c>
      <c r="W226" s="11">
        <f>'OddsRatio_working_3-way'!V226^2+4*'OddsRatio_working_3-way'!U226^3/27</f>
        <v>-2.2260388890868996E-2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0.15391101855871364</v>
      </c>
      <c r="Y226" s="11">
        <f>IF('OddsRatio_working_3-way'!W226&gt;=0,IF('OddsRatio_working_3-way'!V226+SQRT('OddsRatio_working_3-way'!W226)&gt;0,0,PI()),ACOS('OddsRatio_working_3-way'!V226/(2*'OddsRatio_working_3-way'!X226)))</f>
        <v>0.50601204519358323</v>
      </c>
      <c r="Z226" s="11">
        <f>'OddsRatio_working_3-way'!X226^(1/3)*COS('OddsRatio_working_3-way'!Y226/3)</f>
        <v>0.52830240988384691</v>
      </c>
      <c r="AA226" s="11">
        <f>'OddsRatio_working_3-way'!X226^(1/3)*COS(('OddsRatio_working_3-way'!Y226+2*PI())/3)</f>
        <v>-0.34206222932643321</v>
      </c>
      <c r="AB226" s="11">
        <f>'OddsRatio_working_3-way'!X226^(1/3)*COS(('OddsRatio_working_3-way'!Y226+4*PI())/3)</f>
        <v>-0.18624018055741384</v>
      </c>
      <c r="AC226" s="11">
        <f>'OddsRatio_working_3-way'!X226^(1/3)*SIN('OddsRatio_working_3-way'!Y226/3)</f>
        <v>8.9963901802472337E-2</v>
      </c>
      <c r="AD226" s="11">
        <f>'OddsRatio_working_3-way'!X226^(1/3)*SIN(('OddsRatio_working_3-way'!Y226+2*PI())/3)</f>
        <v>0.41254135693871435</v>
      </c>
      <c r="AE226" s="11">
        <f>'OddsRatio_working_3-way'!X226^(1/3)*SIN(('OddsRatio_working_3-way'!Y226+4*PI())/3)</f>
        <v>-0.50250525874118668</v>
      </c>
      <c r="AF226" s="11">
        <f>-'OddsRatio_working_3-way'!U226/(3*'OddsRatio_working_3-way'!X226^(1/3))*COS(('OddsRatio_working_3-way'!Y226)/3)</f>
        <v>0.52830240988384691</v>
      </c>
      <c r="AG226" s="11">
        <f>-'OddsRatio_working_3-way'!U226/(3*'OddsRatio_working_3-way'!X226^(1/3))*COS(('OddsRatio_working_3-way'!Y226+2*PI())/3)</f>
        <v>-0.34206222932643321</v>
      </c>
      <c r="AH226" s="11">
        <f>-'OddsRatio_working_3-way'!U226/(3*'OddsRatio_working_3-way'!X226^(1/3))*COS(('OddsRatio_working_3-way'!Y226+4*PI())/3)</f>
        <v>-0.18624018055741384</v>
      </c>
      <c r="AI226" s="11">
        <f>'OddsRatio_working_3-way'!U226/(3*'OddsRatio_working_3-way'!X226^(1/3))*SIN(('OddsRatio_working_3-way'!Y226)/3)</f>
        <v>-8.9963901802472337E-2</v>
      </c>
      <c r="AJ226" s="11">
        <f>'OddsRatio_working_3-way'!U226/(3*'OddsRatio_working_3-way'!X226^(1/3))*SIN(('OddsRatio_working_3-way'!Y226+2*PI())/3)</f>
        <v>-0.41254135693871435</v>
      </c>
      <c r="AK226" s="11">
        <f>'OddsRatio_working_3-way'!U226/(3*'OddsRatio_working_3-way'!X226^(1/3))*SIN(('OddsRatio_working_3-way'!Y226+4*PI())/3)</f>
        <v>0.50250525874118668</v>
      </c>
      <c r="AL226" s="11">
        <f>'OddsRatio_working_3-way'!Z226+'OddsRatio_working_3-way'!AF226</f>
        <v>1.0566048197676938</v>
      </c>
      <c r="AM226" s="11">
        <f>'OddsRatio_working_3-way'!AA226+'OddsRatio_working_3-way'!AG226</f>
        <v>-0.68412445865286642</v>
      </c>
      <c r="AN226" s="11">
        <f>'OddsRatio_working_3-way'!AB226+'OddsRatio_working_3-way'!AH226</f>
        <v>-0.37248036111482768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1.0566048197676938</v>
      </c>
      <c r="AS226" s="11">
        <f>IF(('OddsRatio_working_3-way'!X226=0),IF(Q226&gt;0,-Q226^(1/3),(-Q226)^(1/3)),'OddsRatio_working_3-way'!AM226-'OddsRatio_working_3-way'!R226/3)</f>
        <v>-0.68412445865286642</v>
      </c>
      <c r="AT226" s="11">
        <f>IF(('OddsRatio_working_3-way'!X226=0),IF(Q226&gt;0,-Q226^(1/3),(-Q226)^(1/3)),'OddsRatio_working_3-way'!AN226-'OddsRatio_working_3-way'!R226/3)</f>
        <v>-0.37248036111482768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2.02</v>
      </c>
      <c r="B227" s="4">
        <f>IF('True_Odds_Calculator_3-way'!B228="","",'True_Odds_Calculator_3-way'!B228)</f>
        <v>3.71</v>
      </c>
      <c r="C227" s="4">
        <f>IF('True_Odds_Calculator_3-way'!C228="","",'True_Odds_Calculator_3-way'!C228)</f>
        <v>3.72</v>
      </c>
      <c r="D227" s="9">
        <f t="shared" si="52"/>
        <v>0.4819766093081489</v>
      </c>
      <c r="E227" s="9">
        <f t="shared" si="53"/>
        <v>0.2593651479461993</v>
      </c>
      <c r="F227" s="9">
        <f t="shared" si="54"/>
        <v>0.25865824274565163</v>
      </c>
      <c r="G227" s="9">
        <f t="shared" si="55"/>
        <v>1.0537151793211508</v>
      </c>
      <c r="H227" s="9">
        <f t="shared" si="56"/>
        <v>2.0747894829075739</v>
      </c>
      <c r="I227" s="9">
        <f t="shared" si="57"/>
        <v>3.8555681359603189</v>
      </c>
      <c r="J227" s="9">
        <f t="shared" si="58"/>
        <v>3.8661052877535305</v>
      </c>
      <c r="K227" s="11">
        <f t="shared" si="59"/>
        <v>0.49504950495049505</v>
      </c>
      <c r="L227" s="11">
        <f t="shared" si="60"/>
        <v>0.26954177897574122</v>
      </c>
      <c r="M227" s="11">
        <f t="shared" si="61"/>
        <v>0.26881720430107525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-0.26969329399681985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0.23136171542552042</v>
      </c>
      <c r="Q227" s="11">
        <f>2*'OddsRatio_working_3-way'!K227*'OddsRatio_working_3-way'!L227*'OddsRatio_working_3-way'!M227</f>
        <v>7.1740066798610988E-2</v>
      </c>
      <c r="R227" s="11">
        <f t="shared" si="62"/>
        <v>0</v>
      </c>
      <c r="S227" s="11">
        <f t="shared" si="63"/>
        <v>-0.85786973786692888</v>
      </c>
      <c r="T227" s="11">
        <f t="shared" si="64"/>
        <v>-0.26600612026881515</v>
      </c>
      <c r="U227" s="11">
        <f>'OddsRatio_working_3-way'!S227-'OddsRatio_working_3-way'!R227^2/3</f>
        <v>-0.85786973786692888</v>
      </c>
      <c r="V227" s="11">
        <f>'OddsRatio_working_3-way'!S227*'OddsRatio_working_3-way'!R227/3-2*'OddsRatio_working_3-way'!R227^3/27-'OddsRatio_working_3-way'!T227</f>
        <v>0.26600612026881515</v>
      </c>
      <c r="W227" s="11">
        <f>'OddsRatio_working_3-way'!V227^2+4*'OddsRatio_working_3-way'!U227^3/27</f>
        <v>-2.2772754764007613E-2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0.15291501788941053</v>
      </c>
      <c r="Y227" s="11">
        <f>IF('OddsRatio_working_3-way'!W227&gt;=0,IF('OddsRatio_working_3-way'!V227+SQRT('OddsRatio_working_3-way'!W227)&gt;0,0,PI()),ACOS('OddsRatio_working_3-way'!V227/(2*'OddsRatio_working_3-way'!X227)))</f>
        <v>0.51603160405986692</v>
      </c>
      <c r="Z227" s="11">
        <f>'OddsRatio_working_3-way'!X227^(1/3)*COS('OddsRatio_working_3-way'!Y227/3)</f>
        <v>0.52685758966057528</v>
      </c>
      <c r="AA227" s="11">
        <f>'OddsRatio_working_3-way'!X227^(1/3)*COS(('OddsRatio_working_3-way'!Y227+2*PI())/3)</f>
        <v>-0.34269571497683332</v>
      </c>
      <c r="AB227" s="11">
        <f>'OddsRatio_working_3-way'!X227^(1/3)*COS(('OddsRatio_working_3-way'!Y227+4*PI())/3)</f>
        <v>-0.18416187468374207</v>
      </c>
      <c r="AC227" s="11">
        <f>'OddsRatio_working_3-way'!X227^(1/3)*SIN('OddsRatio_working_3-way'!Y227/3)</f>
        <v>9.1529555368881549E-2</v>
      </c>
      <c r="AD227" s="11">
        <f>'OddsRatio_working_3-way'!X227^(1/3)*SIN(('OddsRatio_working_3-way'!Y227+2*PI())/3)</f>
        <v>0.41050727913825508</v>
      </c>
      <c r="AE227" s="11">
        <f>'OddsRatio_working_3-way'!X227^(1/3)*SIN(('OddsRatio_working_3-way'!Y227+4*PI())/3)</f>
        <v>-0.50203683450713654</v>
      </c>
      <c r="AF227" s="11">
        <f>-'OddsRatio_working_3-way'!U227/(3*'OddsRatio_working_3-way'!X227^(1/3))*COS(('OddsRatio_working_3-way'!Y227)/3)</f>
        <v>0.52685758966057539</v>
      </c>
      <c r="AG227" s="11">
        <f>-'OddsRatio_working_3-way'!U227/(3*'OddsRatio_working_3-way'!X227^(1/3))*COS(('OddsRatio_working_3-way'!Y227+2*PI())/3)</f>
        <v>-0.34269571497683338</v>
      </c>
      <c r="AH227" s="11">
        <f>-'OddsRatio_working_3-way'!U227/(3*'OddsRatio_working_3-way'!X227^(1/3))*COS(('OddsRatio_working_3-way'!Y227+4*PI())/3)</f>
        <v>-0.18416187468374212</v>
      </c>
      <c r="AI227" s="11">
        <f>'OddsRatio_working_3-way'!U227/(3*'OddsRatio_working_3-way'!X227^(1/3))*SIN(('OddsRatio_working_3-way'!Y227)/3)</f>
        <v>-9.1529555368881563E-2</v>
      </c>
      <c r="AJ227" s="11">
        <f>'OddsRatio_working_3-way'!U227/(3*'OddsRatio_working_3-way'!X227^(1/3))*SIN(('OddsRatio_working_3-way'!Y227+2*PI())/3)</f>
        <v>-0.41050727913825519</v>
      </c>
      <c r="AK227" s="11">
        <f>'OddsRatio_working_3-way'!U227/(3*'OddsRatio_working_3-way'!X227^(1/3))*SIN(('OddsRatio_working_3-way'!Y227+4*PI())/3)</f>
        <v>0.50203683450713665</v>
      </c>
      <c r="AL227" s="11">
        <f>'OddsRatio_working_3-way'!Z227+'OddsRatio_working_3-way'!AF227</f>
        <v>1.0537151793211508</v>
      </c>
      <c r="AM227" s="11">
        <f>'OddsRatio_working_3-way'!AA227+'OddsRatio_working_3-way'!AG227</f>
        <v>-0.68539142995366675</v>
      </c>
      <c r="AN227" s="11">
        <f>'OddsRatio_working_3-way'!AB227+'OddsRatio_working_3-way'!AH227</f>
        <v>-0.36832374936748419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1.0537151793211508</v>
      </c>
      <c r="AS227" s="11">
        <f>IF(('OddsRatio_working_3-way'!X227=0),IF(Q227&gt;0,-Q227^(1/3),(-Q227)^(1/3)),'OddsRatio_working_3-way'!AM227-'OddsRatio_working_3-way'!R227/3)</f>
        <v>-0.68539142995366675</v>
      </c>
      <c r="AT227" s="11">
        <f>IF(('OddsRatio_working_3-way'!X227=0),IF(Q227&gt;0,-Q227^(1/3),(-Q227)^(1/3)),'OddsRatio_working_3-way'!AN227-'OddsRatio_working_3-way'!R227/3)</f>
        <v>-0.36832374936748419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2.78</v>
      </c>
      <c r="B228" s="4">
        <f>IF('True_Odds_Calculator_3-way'!B229="","",'True_Odds_Calculator_3-way'!B229)</f>
        <v>3.43</v>
      </c>
      <c r="C228" s="4">
        <f>IF('True_Odds_Calculator_3-way'!C229="","",'True_Odds_Calculator_3-way'!C229)</f>
        <v>2.62</v>
      </c>
      <c r="D228" s="9">
        <f t="shared" si="52"/>
        <v>0.34843083281094223</v>
      </c>
      <c r="E228" s="9">
        <f t="shared" si="53"/>
        <v>0.28146188554471208</v>
      </c>
      <c r="F228" s="9">
        <f t="shared" si="54"/>
        <v>0.37010728164434548</v>
      </c>
      <c r="G228" s="9">
        <f t="shared" si="55"/>
        <v>1.0505674568847785</v>
      </c>
      <c r="H228" s="9">
        <f t="shared" si="56"/>
        <v>2.8700100732549054</v>
      </c>
      <c r="I228" s="9">
        <f t="shared" si="57"/>
        <v>3.5528789202300124</v>
      </c>
      <c r="J228" s="9">
        <f t="shared" si="58"/>
        <v>2.7019192801533416</v>
      </c>
      <c r="K228" s="11">
        <f t="shared" si="59"/>
        <v>0.35971223021582738</v>
      </c>
      <c r="L228" s="11">
        <f t="shared" si="60"/>
        <v>0.29154518950437314</v>
      </c>
      <c r="M228" s="11">
        <f t="shared" si="61"/>
        <v>0.38167938931297707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-0.2804794732749174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0.23336103778495459</v>
      </c>
      <c r="Q228" s="11">
        <f>2*'OddsRatio_working_3-way'!K228*'OddsRatio_working_3-way'!L228*'OddsRatio_working_3-way'!M228</f>
        <v>8.0055244523140515E-2</v>
      </c>
      <c r="R228" s="11">
        <f t="shared" si="62"/>
        <v>0</v>
      </c>
      <c r="S228" s="11">
        <f t="shared" si="63"/>
        <v>-0.83200754429619617</v>
      </c>
      <c r="T228" s="11">
        <f t="shared" si="64"/>
        <v>-0.28542282823197124</v>
      </c>
      <c r="U228" s="11">
        <f>'OddsRatio_working_3-way'!S228-'OddsRatio_working_3-way'!R228^2/3</f>
        <v>-0.83200754429619617</v>
      </c>
      <c r="V228" s="11">
        <f>'OddsRatio_working_3-way'!S228*'OddsRatio_working_3-way'!R228/3-2*'OddsRatio_working_3-way'!R228^3/27-'OddsRatio_working_3-way'!T228</f>
        <v>0.28542282823197124</v>
      </c>
      <c r="W228" s="11">
        <f>'OddsRatio_working_3-way'!V228^2+4*'OddsRatio_working_3-way'!U228^3/27</f>
        <v>-3.8591476678750958E-3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0.14605250643502532</v>
      </c>
      <c r="Y228" s="11">
        <f>IF('OddsRatio_working_3-way'!W228&gt;=0,IF('OddsRatio_working_3-way'!V228+SQRT('OddsRatio_working_3-way'!W228)&gt;0,0,PI()),ACOS('OddsRatio_working_3-way'!V228/(2*'OddsRatio_working_3-way'!X228)))</f>
        <v>0.21430688892475014</v>
      </c>
      <c r="Z228" s="11">
        <f>'OddsRatio_working_3-way'!X228^(1/3)*COS('OddsRatio_working_3-way'!Y228/3)</f>
        <v>0.52528372844238935</v>
      </c>
      <c r="AA228" s="11">
        <f>'OddsRatio_working_3-way'!X228^(1/3)*COS(('OddsRatio_working_3-way'!Y228+2*PI())/3)</f>
        <v>-0.29519396936503672</v>
      </c>
      <c r="AB228" s="11">
        <f>'OddsRatio_working_3-way'!X228^(1/3)*COS(('OddsRatio_working_3-way'!Y228+4*PI())/3)</f>
        <v>-0.23008975907735271</v>
      </c>
      <c r="AC228" s="11">
        <f>'OddsRatio_working_3-way'!X228^(1/3)*SIN('OddsRatio_working_3-way'!Y228/3)</f>
        <v>3.7587933334972512E-2</v>
      </c>
      <c r="AD228" s="11">
        <f>'OddsRatio_working_3-way'!X228^(1/3)*SIN(('OddsRatio_working_3-way'!Y228+2*PI())/3)</f>
        <v>0.43611508635822943</v>
      </c>
      <c r="AE228" s="11">
        <f>'OddsRatio_working_3-way'!X228^(1/3)*SIN(('OddsRatio_working_3-way'!Y228+4*PI())/3)</f>
        <v>-0.47370301969320178</v>
      </c>
      <c r="AF228" s="11">
        <f>-'OddsRatio_working_3-way'!U228/(3*'OddsRatio_working_3-way'!X228^(1/3))*COS(('OddsRatio_working_3-way'!Y228)/3)</f>
        <v>0.52528372844238924</v>
      </c>
      <c r="AG228" s="11">
        <f>-'OddsRatio_working_3-way'!U228/(3*'OddsRatio_working_3-way'!X228^(1/3))*COS(('OddsRatio_working_3-way'!Y228+2*PI())/3)</f>
        <v>-0.29519396936503667</v>
      </c>
      <c r="AH228" s="11">
        <f>-'OddsRatio_working_3-way'!U228/(3*'OddsRatio_working_3-way'!X228^(1/3))*COS(('OddsRatio_working_3-way'!Y228+4*PI())/3)</f>
        <v>-0.23008975907735266</v>
      </c>
      <c r="AI228" s="11">
        <f>'OddsRatio_working_3-way'!U228/(3*'OddsRatio_working_3-way'!X228^(1/3))*SIN(('OddsRatio_working_3-way'!Y228)/3)</f>
        <v>-3.7587933334972505E-2</v>
      </c>
      <c r="AJ228" s="11">
        <f>'OddsRatio_working_3-way'!U228/(3*'OddsRatio_working_3-way'!X228^(1/3))*SIN(('OddsRatio_working_3-way'!Y228+2*PI())/3)</f>
        <v>-0.43611508635822932</v>
      </c>
      <c r="AK228" s="11">
        <f>'OddsRatio_working_3-way'!U228/(3*'OddsRatio_working_3-way'!X228^(1/3))*SIN(('OddsRatio_working_3-way'!Y228+4*PI())/3)</f>
        <v>0.47370301969320167</v>
      </c>
      <c r="AL228" s="11">
        <f>'OddsRatio_working_3-way'!Z228+'OddsRatio_working_3-way'!AF228</f>
        <v>1.0505674568847785</v>
      </c>
      <c r="AM228" s="11">
        <f>'OddsRatio_working_3-way'!AA228+'OddsRatio_working_3-way'!AG228</f>
        <v>-0.59038793873007345</v>
      </c>
      <c r="AN228" s="11">
        <f>'OddsRatio_working_3-way'!AB228+'OddsRatio_working_3-way'!AH228</f>
        <v>-0.46017951815470537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1.0505674568847785</v>
      </c>
      <c r="AS228" s="11">
        <f>IF(('OddsRatio_working_3-way'!X228=0),IF(Q228&gt;0,-Q228^(1/3),(-Q228)^(1/3)),'OddsRatio_working_3-way'!AM228-'OddsRatio_working_3-way'!R228/3)</f>
        <v>-0.59038793873007345</v>
      </c>
      <c r="AT228" s="11">
        <f>IF(('OddsRatio_working_3-way'!X228=0),IF(Q228&gt;0,-Q228^(1/3),(-Q228)^(1/3)),'OddsRatio_working_3-way'!AN228-'OddsRatio_working_3-way'!R228/3)</f>
        <v>-0.46017951815470537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4.75</v>
      </c>
      <c r="B229" s="4">
        <f>IF('True_Odds_Calculator_3-way'!B230="","",'True_Odds_Calculator_3-way'!B230)</f>
        <v>3.79</v>
      </c>
      <c r="C229" s="4">
        <f>IF('True_Odds_Calculator_3-way'!C230="","",'True_Odds_Calculator_3-way'!C230)</f>
        <v>1.78</v>
      </c>
      <c r="D229" s="9">
        <f t="shared" si="52"/>
        <v>0.20070889232885811</v>
      </c>
      <c r="E229" s="9">
        <f t="shared" si="53"/>
        <v>0.25234293012223641</v>
      </c>
      <c r="F229" s="9">
        <f t="shared" si="54"/>
        <v>0.54694817754890568</v>
      </c>
      <c r="G229" s="9">
        <f t="shared" si="55"/>
        <v>1.0619574095886986</v>
      </c>
      <c r="H229" s="9">
        <f t="shared" si="56"/>
        <v>4.98234028595762</v>
      </c>
      <c r="I229" s="9">
        <f t="shared" si="57"/>
        <v>3.9628611727524685</v>
      </c>
      <c r="J229" s="9">
        <f t="shared" si="58"/>
        <v>1.8283267794791846</v>
      </c>
      <c r="K229" s="11">
        <f t="shared" si="59"/>
        <v>0.21052631578947367</v>
      </c>
      <c r="L229" s="11">
        <f t="shared" si="60"/>
        <v>0.26385224274406333</v>
      </c>
      <c r="M229" s="11">
        <f t="shared" si="61"/>
        <v>0.5617977528089888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-0.2546696853901379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0.22843269271277866</v>
      </c>
      <c r="Q229" s="11">
        <f>2*'OddsRatio_working_3-way'!K229*'OddsRatio_working_3-way'!L229*'OddsRatio_working_3-way'!M229</f>
        <v>6.2413304019884874E-2</v>
      </c>
      <c r="R229" s="11">
        <f t="shared" si="62"/>
        <v>0</v>
      </c>
      <c r="S229" s="11">
        <f t="shared" si="63"/>
        <v>-0.8969763808473481</v>
      </c>
      <c r="T229" s="11">
        <f t="shared" si="64"/>
        <v>-0.24507551389271803</v>
      </c>
      <c r="U229" s="11">
        <f>'OddsRatio_working_3-way'!S229-'OddsRatio_working_3-way'!R229^2/3</f>
        <v>-0.8969763808473481</v>
      </c>
      <c r="V229" s="11">
        <f>'OddsRatio_working_3-way'!S229*'OddsRatio_working_3-way'!R229/3-2*'OddsRatio_working_3-way'!R229^3/27-'OddsRatio_working_3-way'!T229</f>
        <v>0.24507551389271803</v>
      </c>
      <c r="W229" s="11">
        <f>'OddsRatio_working_3-way'!V229^2+4*'OddsRatio_working_3-way'!U229^3/27</f>
        <v>-4.685314240915521E-2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0.16348941091010682</v>
      </c>
      <c r="Y229" s="11">
        <f>IF('OddsRatio_working_3-way'!W229&gt;=0,IF('OddsRatio_working_3-way'!V229+SQRT('OddsRatio_working_3-way'!W229)&gt;0,0,PI()),ACOS('OddsRatio_working_3-way'!V229/(2*'OddsRatio_working_3-way'!X229)))</f>
        <v>0.72346727636135855</v>
      </c>
      <c r="Z229" s="11">
        <f>'OddsRatio_working_3-way'!X229^(1/3)*COS('OddsRatio_working_3-way'!Y229/3)</f>
        <v>0.53097870479434917</v>
      </c>
      <c r="AA229" s="11">
        <f>'OddsRatio_working_3-way'!X229^(1/3)*COS(('OddsRatio_working_3-way'!Y229+2*PI())/3)</f>
        <v>-0.37858358966425854</v>
      </c>
      <c r="AB229" s="11">
        <f>'OddsRatio_working_3-way'!X229^(1/3)*COS(('OddsRatio_working_3-way'!Y229+4*PI())/3)</f>
        <v>-0.15239511513009082</v>
      </c>
      <c r="AC229" s="11">
        <f>'OddsRatio_working_3-way'!X229^(1/3)*SIN('OddsRatio_working_3-way'!Y229/3)</f>
        <v>0.1305899766598928</v>
      </c>
      <c r="AD229" s="11">
        <f>'OddsRatio_working_3-way'!X229^(1/3)*SIN(('OddsRatio_working_3-way'!Y229+2*PI())/3)</f>
        <v>0.3945460588905183</v>
      </c>
      <c r="AE229" s="11">
        <f>'OddsRatio_working_3-way'!X229^(1/3)*SIN(('OddsRatio_working_3-way'!Y229+4*PI())/3)</f>
        <v>-0.52513603555041088</v>
      </c>
      <c r="AF229" s="11">
        <f>-'OddsRatio_working_3-way'!U229/(3*'OddsRatio_working_3-way'!X229^(1/3))*COS(('OddsRatio_working_3-way'!Y229)/3)</f>
        <v>0.53097870479434928</v>
      </c>
      <c r="AG229" s="11">
        <f>-'OddsRatio_working_3-way'!U229/(3*'OddsRatio_working_3-way'!X229^(1/3))*COS(('OddsRatio_working_3-way'!Y229+2*PI())/3)</f>
        <v>-0.37858358966425865</v>
      </c>
      <c r="AH229" s="11">
        <f>-'OddsRatio_working_3-way'!U229/(3*'OddsRatio_working_3-way'!X229^(1/3))*COS(('OddsRatio_working_3-way'!Y229+4*PI())/3)</f>
        <v>-0.15239511513009085</v>
      </c>
      <c r="AI229" s="11">
        <f>'OddsRatio_working_3-way'!U229/(3*'OddsRatio_working_3-way'!X229^(1/3))*SIN(('OddsRatio_working_3-way'!Y229)/3)</f>
        <v>-0.13058997665989283</v>
      </c>
      <c r="AJ229" s="11">
        <f>'OddsRatio_working_3-way'!U229/(3*'OddsRatio_working_3-way'!X229^(1/3))*SIN(('OddsRatio_working_3-way'!Y229+2*PI())/3)</f>
        <v>-0.39454605889051836</v>
      </c>
      <c r="AK229" s="11">
        <f>'OddsRatio_working_3-way'!U229/(3*'OddsRatio_working_3-way'!X229^(1/3))*SIN(('OddsRatio_working_3-way'!Y229+4*PI())/3)</f>
        <v>0.525136035550411</v>
      </c>
      <c r="AL229" s="11">
        <f>'OddsRatio_working_3-way'!Z229+'OddsRatio_working_3-way'!AF229</f>
        <v>1.0619574095886986</v>
      </c>
      <c r="AM229" s="11">
        <f>'OddsRatio_working_3-way'!AA229+'OddsRatio_working_3-way'!AG229</f>
        <v>-0.75716717932851718</v>
      </c>
      <c r="AN229" s="11">
        <f>'OddsRatio_working_3-way'!AB229+'OddsRatio_working_3-way'!AH229</f>
        <v>-0.3047902302601817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1.0619574095886986</v>
      </c>
      <c r="AS229" s="11">
        <f>IF(('OddsRatio_working_3-way'!X229=0),IF(Q229&gt;0,-Q229^(1/3),(-Q229)^(1/3)),'OddsRatio_working_3-way'!AM229-'OddsRatio_working_3-way'!R229/3)</f>
        <v>-0.75716717932851718</v>
      </c>
      <c r="AT229" s="11">
        <f>IF(('OddsRatio_working_3-way'!X229=0),IF(Q229&gt;0,-Q229^(1/3),(-Q229)^(1/3)),'OddsRatio_working_3-way'!AN229-'OddsRatio_working_3-way'!R229/3)</f>
        <v>-0.3047902302601817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2.77</v>
      </c>
      <c r="B230" s="4">
        <f>IF('True_Odds_Calculator_3-way'!B231="","",'True_Odds_Calculator_3-way'!B231)</f>
        <v>3.35</v>
      </c>
      <c r="C230" s="4">
        <f>IF('True_Odds_Calculator_3-way'!C231="","",'True_Odds_Calculator_3-way'!C231)</f>
        <v>2.68</v>
      </c>
      <c r="D230" s="9">
        <f t="shared" si="52"/>
        <v>0.34982678745231055</v>
      </c>
      <c r="E230" s="9">
        <f t="shared" si="53"/>
        <v>0.2883858600847018</v>
      </c>
      <c r="F230" s="9">
        <f t="shared" si="54"/>
        <v>0.36178735246298771</v>
      </c>
      <c r="G230" s="9">
        <f t="shared" si="55"/>
        <v>1.050032506914838</v>
      </c>
      <c r="H230" s="9">
        <f t="shared" si="56"/>
        <v>2.8585575372392631</v>
      </c>
      <c r="I230" s="9">
        <f t="shared" si="57"/>
        <v>3.4675763912498692</v>
      </c>
      <c r="J230" s="9">
        <f t="shared" si="58"/>
        <v>2.7640546116169276</v>
      </c>
      <c r="K230" s="11">
        <f t="shared" si="59"/>
        <v>0.36101083032490977</v>
      </c>
      <c r="L230" s="11">
        <f t="shared" si="60"/>
        <v>0.29850746268656714</v>
      </c>
      <c r="M230" s="11">
        <f t="shared" si="61"/>
        <v>0.37313432835820892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-0.28099011382014438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0.23322152103859173</v>
      </c>
      <c r="Q230" s="11">
        <f>2*'OddsRatio_working_3-way'!K230*'OddsRatio_working_3-way'!L230*'OddsRatio_working_3-way'!M230</f>
        <v>8.0421214151238526E-2</v>
      </c>
      <c r="R230" s="11">
        <f t="shared" si="62"/>
        <v>0</v>
      </c>
      <c r="S230" s="11">
        <f t="shared" si="63"/>
        <v>-0.82999902689769267</v>
      </c>
      <c r="T230" s="11">
        <f t="shared" si="64"/>
        <v>-0.28620656099920433</v>
      </c>
      <c r="U230" s="11">
        <f>'OddsRatio_working_3-way'!S230-'OddsRatio_working_3-way'!R230^2/3</f>
        <v>-0.82999902689769267</v>
      </c>
      <c r="V230" s="11">
        <f>'OddsRatio_working_3-way'!S230*'OddsRatio_working_3-way'!R230/3-2*'OddsRatio_working_3-way'!R230^3/27-'OddsRatio_working_3-way'!T230</f>
        <v>0.28620656099920433</v>
      </c>
      <c r="W230" s="11">
        <f>'OddsRatio_working_3-way'!V230^2+4*'OddsRatio_working_3-way'!U230^3/27</f>
        <v>-2.7946916842412212E-3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0.14552395614058916</v>
      </c>
      <c r="Y230" s="11">
        <f>IF('OddsRatio_working_3-way'!W230&gt;=0,IF('OddsRatio_working_3-way'!V230+SQRT('OddsRatio_working_3-way'!W230)&gt;0,0,PI()),ACOS('OddsRatio_working_3-way'!V230/(2*'OddsRatio_working_3-way'!X230)))</f>
        <v>0.18265009727295722</v>
      </c>
      <c r="Z230" s="11">
        <f>'OddsRatio_working_3-way'!X230^(1/3)*COS('OddsRatio_working_3-way'!Y230/3)</f>
        <v>0.52501625345741909</v>
      </c>
      <c r="AA230" s="11">
        <f>'OddsRatio_working_3-way'!X230^(1/3)*COS(('OddsRatio_working_3-way'!Y230+2*PI())/3)</f>
        <v>-0.29022467284424353</v>
      </c>
      <c r="AB230" s="11">
        <f>'OddsRatio_working_3-way'!X230^(1/3)*COS(('OddsRatio_working_3-way'!Y230+4*PI())/3)</f>
        <v>-0.2347915806131759</v>
      </c>
      <c r="AC230" s="11">
        <f>'OddsRatio_working_3-way'!X230^(1/3)*SIN('OddsRatio_working_3-way'!Y230/3)</f>
        <v>3.2004310721620438E-2</v>
      </c>
      <c r="AD230" s="11">
        <f>'OddsRatio_working_3-way'!X230^(1/3)*SIN(('OddsRatio_working_3-way'!Y230+2*PI())/3)</f>
        <v>0.43867525753304432</v>
      </c>
      <c r="AE230" s="11">
        <f>'OddsRatio_working_3-way'!X230^(1/3)*SIN(('OddsRatio_working_3-way'!Y230+4*PI())/3)</f>
        <v>-0.47067956825466462</v>
      </c>
      <c r="AF230" s="11">
        <f>-'OddsRatio_working_3-way'!U230/(3*'OddsRatio_working_3-way'!X230^(1/3))*COS(('OddsRatio_working_3-way'!Y230)/3)</f>
        <v>0.52501625345741887</v>
      </c>
      <c r="AG230" s="11">
        <f>-'OddsRatio_working_3-way'!U230/(3*'OddsRatio_working_3-way'!X230^(1/3))*COS(('OddsRatio_working_3-way'!Y230+2*PI())/3)</f>
        <v>-0.29022467284424341</v>
      </c>
      <c r="AH230" s="11">
        <f>-'OddsRatio_working_3-way'!U230/(3*'OddsRatio_working_3-way'!X230^(1/3))*COS(('OddsRatio_working_3-way'!Y230+4*PI())/3)</f>
        <v>-0.23479158061317579</v>
      </c>
      <c r="AI230" s="11">
        <f>'OddsRatio_working_3-way'!U230/(3*'OddsRatio_working_3-way'!X230^(1/3))*SIN(('OddsRatio_working_3-way'!Y230)/3)</f>
        <v>-3.2004310721620424E-2</v>
      </c>
      <c r="AJ230" s="11">
        <f>'OddsRatio_working_3-way'!U230/(3*'OddsRatio_working_3-way'!X230^(1/3))*SIN(('OddsRatio_working_3-way'!Y230+2*PI())/3)</f>
        <v>-0.43867525753304415</v>
      </c>
      <c r="AK230" s="11">
        <f>'OddsRatio_working_3-way'!U230/(3*'OddsRatio_working_3-way'!X230^(1/3))*SIN(('OddsRatio_working_3-way'!Y230+4*PI())/3)</f>
        <v>0.47067956825466439</v>
      </c>
      <c r="AL230" s="11">
        <f>'OddsRatio_working_3-way'!Z230+'OddsRatio_working_3-way'!AF230</f>
        <v>1.050032506914838</v>
      </c>
      <c r="AM230" s="11">
        <f>'OddsRatio_working_3-way'!AA230+'OddsRatio_working_3-way'!AG230</f>
        <v>-0.58044934568848694</v>
      </c>
      <c r="AN230" s="11">
        <f>'OddsRatio_working_3-way'!AB230+'OddsRatio_working_3-way'!AH230</f>
        <v>-0.46958316122635169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1.050032506914838</v>
      </c>
      <c r="AS230" s="11">
        <f>IF(('OddsRatio_working_3-way'!X230=0),IF(Q230&gt;0,-Q230^(1/3),(-Q230)^(1/3)),'OddsRatio_working_3-way'!AM230-'OddsRatio_working_3-way'!R230/3)</f>
        <v>-0.58044934568848694</v>
      </c>
      <c r="AT230" s="11">
        <f>IF(('OddsRatio_working_3-way'!X230=0),IF(Q230&gt;0,-Q230^(1/3),(-Q230)^(1/3)),'OddsRatio_working_3-way'!AN230-'OddsRatio_working_3-way'!R230/3)</f>
        <v>-0.46958316122635169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2.1</v>
      </c>
      <c r="B231" s="4">
        <f>IF('True_Odds_Calculator_3-way'!B232="","",'True_Odds_Calculator_3-way'!B232)</f>
        <v>3.42</v>
      </c>
      <c r="C231" s="4">
        <f>IF('True_Odds_Calculator_3-way'!C232="","",'True_Odds_Calculator_3-way'!C232)</f>
        <v>3.76</v>
      </c>
      <c r="D231" s="9">
        <f t="shared" si="52"/>
        <v>0.46288025629359736</v>
      </c>
      <c r="E231" s="9">
        <f t="shared" si="53"/>
        <v>0.28146424957835076</v>
      </c>
      <c r="F231" s="9">
        <f t="shared" si="54"/>
        <v>0.25565549412805172</v>
      </c>
      <c r="G231" s="9">
        <f t="shared" si="55"/>
        <v>1.0548963138039202</v>
      </c>
      <c r="H231" s="9">
        <f t="shared" si="56"/>
        <v>2.1603859451843124</v>
      </c>
      <c r="I231" s="9">
        <f t="shared" si="57"/>
        <v>3.5528490794054881</v>
      </c>
      <c r="J231" s="9">
        <f t="shared" si="58"/>
        <v>3.9115138260988203</v>
      </c>
      <c r="K231" s="11">
        <f t="shared" si="59"/>
        <v>0.47619047619047616</v>
      </c>
      <c r="L231" s="11">
        <f t="shared" si="60"/>
        <v>0.29239766081871343</v>
      </c>
      <c r="M231" s="11">
        <f t="shared" si="61"/>
        <v>0.26595744680851063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-0.27207202403171049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0.23255538373119561</v>
      </c>
      <c r="Q231" s="11">
        <f>2*'OddsRatio_working_3-way'!K231*'OddsRatio_working_3-way'!L231*'OddsRatio_working_3-way'!M231</f>
        <v>7.4062224118215156E-2</v>
      </c>
      <c r="R231" s="11">
        <f t="shared" si="62"/>
        <v>0</v>
      </c>
      <c r="S231" s="11">
        <f t="shared" si="63"/>
        <v>-0.85475669377933117</v>
      </c>
      <c r="T231" s="11">
        <f t="shared" si="64"/>
        <v>-0.27221550757303542</v>
      </c>
      <c r="U231" s="11">
        <f>'OddsRatio_working_3-way'!S231-'OddsRatio_working_3-way'!R231^2/3</f>
        <v>-0.85475669377933117</v>
      </c>
      <c r="V231" s="11">
        <f>'OddsRatio_working_3-way'!S231*'OddsRatio_working_3-way'!R231/3-2*'OddsRatio_working_3-way'!R231^3/27-'OddsRatio_working_3-way'!T231</f>
        <v>0.27221550757303542</v>
      </c>
      <c r="W231" s="11">
        <f>'OddsRatio_working_3-way'!V231^2+4*'OddsRatio_working_3-way'!U231^3/27</f>
        <v>-1.8416189738734046E-2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0.15208342472306058</v>
      </c>
      <c r="Y231" s="11">
        <f>IF('OddsRatio_working_3-way'!W231&gt;=0,IF('OddsRatio_working_3-way'!V231+SQRT('OddsRatio_working_3-way'!W231)&gt;0,0,PI()),ACOS('OddsRatio_working_3-way'!V231/(2*'OddsRatio_working_3-way'!X231)))</f>
        <v>0.46246699178430917</v>
      </c>
      <c r="Z231" s="11">
        <f>'OddsRatio_working_3-way'!X231^(1/3)*COS('OddsRatio_working_3-way'!Y231/3)</f>
        <v>0.52744815690196012</v>
      </c>
      <c r="AA231" s="11">
        <f>'OddsRatio_working_3-way'!X231^(1/3)*COS(('OddsRatio_working_3-way'!Y231+2*PI())/3)</f>
        <v>-0.33470298222088041</v>
      </c>
      <c r="AB231" s="11">
        <f>'OddsRatio_working_3-way'!X231^(1/3)*COS(('OddsRatio_working_3-way'!Y231+4*PI())/3)</f>
        <v>-0.19274517468107974</v>
      </c>
      <c r="AC231" s="11">
        <f>'OddsRatio_working_3-way'!X231^(1/3)*SIN('OddsRatio_working_3-way'!Y231/3)</f>
        <v>8.1959378396673235E-2</v>
      </c>
      <c r="AD231" s="11">
        <f>'OddsRatio_working_3-way'!X231^(1/3)*SIN(('OddsRatio_working_3-way'!Y231+2*PI())/3)</f>
        <v>0.41580381385804138</v>
      </c>
      <c r="AE231" s="11">
        <f>'OddsRatio_working_3-way'!X231^(1/3)*SIN(('OddsRatio_working_3-way'!Y231+4*PI())/3)</f>
        <v>-0.49776319225471444</v>
      </c>
      <c r="AF231" s="11">
        <f>-'OddsRatio_working_3-way'!U231/(3*'OddsRatio_working_3-way'!X231^(1/3))*COS(('OddsRatio_working_3-way'!Y231)/3)</f>
        <v>0.52744815690196012</v>
      </c>
      <c r="AG231" s="11">
        <f>-'OddsRatio_working_3-way'!U231/(3*'OddsRatio_working_3-way'!X231^(1/3))*COS(('OddsRatio_working_3-way'!Y231+2*PI())/3)</f>
        <v>-0.33470298222088041</v>
      </c>
      <c r="AH231" s="11">
        <f>-'OddsRatio_working_3-way'!U231/(3*'OddsRatio_working_3-way'!X231^(1/3))*COS(('OddsRatio_working_3-way'!Y231+4*PI())/3)</f>
        <v>-0.19274517468107974</v>
      </c>
      <c r="AI231" s="11">
        <f>'OddsRatio_working_3-way'!U231/(3*'OddsRatio_working_3-way'!X231^(1/3))*SIN(('OddsRatio_working_3-way'!Y231)/3)</f>
        <v>-8.1959378396673235E-2</v>
      </c>
      <c r="AJ231" s="11">
        <f>'OddsRatio_working_3-way'!U231/(3*'OddsRatio_working_3-way'!X231^(1/3))*SIN(('OddsRatio_working_3-way'!Y231+2*PI())/3)</f>
        <v>-0.41580381385804138</v>
      </c>
      <c r="AK231" s="11">
        <f>'OddsRatio_working_3-way'!U231/(3*'OddsRatio_working_3-way'!X231^(1/3))*SIN(('OddsRatio_working_3-way'!Y231+4*PI())/3)</f>
        <v>0.49776319225471444</v>
      </c>
      <c r="AL231" s="11">
        <f>'OddsRatio_working_3-way'!Z231+'OddsRatio_working_3-way'!AF231</f>
        <v>1.0548963138039202</v>
      </c>
      <c r="AM231" s="11">
        <f>'OddsRatio_working_3-way'!AA231+'OddsRatio_working_3-way'!AG231</f>
        <v>-0.66940596444176081</v>
      </c>
      <c r="AN231" s="11">
        <f>'OddsRatio_working_3-way'!AB231+'OddsRatio_working_3-way'!AH231</f>
        <v>-0.38549034936215948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1.0548963138039202</v>
      </c>
      <c r="AS231" s="11">
        <f>IF(('OddsRatio_working_3-way'!X231=0),IF(Q231&gt;0,-Q231^(1/3),(-Q231)^(1/3)),'OddsRatio_working_3-way'!AM231-'OddsRatio_working_3-way'!R231/3)</f>
        <v>-0.66940596444176081</v>
      </c>
      <c r="AT231" s="11">
        <f>IF(('OddsRatio_working_3-way'!X231=0),IF(Q231&gt;0,-Q231^(1/3),(-Q231)^(1/3)),'OddsRatio_working_3-way'!AN231-'OddsRatio_working_3-way'!R231/3)</f>
        <v>-0.38549034936215948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1.65</v>
      </c>
      <c r="B232" s="4">
        <f>IF('True_Odds_Calculator_3-way'!B233="","",'True_Odds_Calculator_3-way'!B233)</f>
        <v>3.91</v>
      </c>
      <c r="C232" s="4">
        <f>IF('True_Odds_Calculator_3-way'!C233="","",'True_Odds_Calculator_3-way'!C233)</f>
        <v>5.53</v>
      </c>
      <c r="D232" s="9">
        <f t="shared" si="52"/>
        <v>0.58812703426911883</v>
      </c>
      <c r="E232" s="9">
        <f t="shared" si="53"/>
        <v>0.24182351699401267</v>
      </c>
      <c r="F232" s="9">
        <f t="shared" si="54"/>
        <v>0.17004944873686836</v>
      </c>
      <c r="G232" s="9">
        <f t="shared" si="55"/>
        <v>1.0774045054679424</v>
      </c>
      <c r="H232" s="9">
        <f t="shared" si="56"/>
        <v>1.7003129285541629</v>
      </c>
      <c r="I232" s="9">
        <f t="shared" si="57"/>
        <v>4.1352471109117115</v>
      </c>
      <c r="J232" s="9">
        <f t="shared" si="58"/>
        <v>5.8806424097697789</v>
      </c>
      <c r="K232" s="11">
        <f t="shared" si="59"/>
        <v>0.60606060606060608</v>
      </c>
      <c r="L232" s="11">
        <f t="shared" si="60"/>
        <v>0.25575447570332482</v>
      </c>
      <c r="M232" s="11">
        <f t="shared" si="61"/>
        <v>0.18083182640144665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-0.24016997603063839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0.22675803698174124</v>
      </c>
      <c r="Q232" s="11">
        <f>2*'OddsRatio_working_3-way'!K232*'OddsRatio_working_3-way'!L232*'OddsRatio_working_3-way'!M232</f>
        <v>5.6058847214274711E-2</v>
      </c>
      <c r="R232" s="11">
        <f t="shared" si="62"/>
        <v>0</v>
      </c>
      <c r="S232" s="11">
        <f t="shared" si="63"/>
        <v>-0.94415647088549404</v>
      </c>
      <c r="T232" s="11">
        <f t="shared" si="64"/>
        <v>-0.23341321900753867</v>
      </c>
      <c r="U232" s="11">
        <f>'OddsRatio_working_3-way'!S232-'OddsRatio_working_3-way'!R232^2/3</f>
        <v>-0.94415647088549404</v>
      </c>
      <c r="V232" s="11">
        <f>'OddsRatio_working_3-way'!S232*'OddsRatio_working_3-way'!R232/3-2*'OddsRatio_working_3-way'!R232^3/27-'OddsRatio_working_3-way'!T232</f>
        <v>0.23341321900753867</v>
      </c>
      <c r="W232" s="11">
        <f>'OddsRatio_working_3-way'!V232^2+4*'OddsRatio_working_3-way'!U232^3/27</f>
        <v>-7.0207271245446151E-2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0.17655664958654727</v>
      </c>
      <c r="Y232" s="11">
        <f>IF('OddsRatio_working_3-way'!W232&gt;=0,IF('OddsRatio_working_3-way'!V232+SQRT('OddsRatio_working_3-way'!W232)&gt;0,0,PI()),ACOS('OddsRatio_working_3-way'!V232/(2*'OddsRatio_working_3-way'!X232)))</f>
        <v>0.84862559019374351</v>
      </c>
      <c r="Z232" s="11">
        <f>'OddsRatio_working_3-way'!X232^(1/3)*COS('OddsRatio_working_3-way'!Y232/3)</f>
        <v>0.53870225273397121</v>
      </c>
      <c r="AA232" s="11">
        <f>'OddsRatio_working_3-way'!X232^(1/3)*COS(('OddsRatio_working_3-way'!Y232+2*PI())/3)</f>
        <v>-0.40495728366038436</v>
      </c>
      <c r="AB232" s="11">
        <f>'OddsRatio_working_3-way'!X232^(1/3)*COS(('OddsRatio_working_3-way'!Y232+4*PI())/3)</f>
        <v>-0.13374496907358702</v>
      </c>
      <c r="AC232" s="11">
        <f>'OddsRatio_working_3-way'!X232^(1/3)*SIN('OddsRatio_working_3-way'!Y232/3)</f>
        <v>0.15658450283422903</v>
      </c>
      <c r="AD232" s="11">
        <f>'OddsRatio_working_3-way'!X232^(1/3)*SIN(('OddsRatio_working_3-way'!Y232+2*PI())/3)</f>
        <v>0.38823758452640966</v>
      </c>
      <c r="AE232" s="11">
        <f>'OddsRatio_working_3-way'!X232^(1/3)*SIN(('OddsRatio_working_3-way'!Y232+4*PI())/3)</f>
        <v>-0.54482208736063853</v>
      </c>
      <c r="AF232" s="11">
        <f>-'OddsRatio_working_3-way'!U232/(3*'OddsRatio_working_3-way'!X232^(1/3))*COS(('OddsRatio_working_3-way'!Y232)/3)</f>
        <v>0.53870225273397121</v>
      </c>
      <c r="AG232" s="11">
        <f>-'OddsRatio_working_3-way'!U232/(3*'OddsRatio_working_3-way'!X232^(1/3))*COS(('OddsRatio_working_3-way'!Y232+2*PI())/3)</f>
        <v>-0.40495728366038436</v>
      </c>
      <c r="AH232" s="11">
        <f>-'OddsRatio_working_3-way'!U232/(3*'OddsRatio_working_3-way'!X232^(1/3))*COS(('OddsRatio_working_3-way'!Y232+4*PI())/3)</f>
        <v>-0.13374496907358702</v>
      </c>
      <c r="AI232" s="11">
        <f>'OddsRatio_working_3-way'!U232/(3*'OddsRatio_working_3-way'!X232^(1/3))*SIN(('OddsRatio_working_3-way'!Y232)/3)</f>
        <v>-0.15658450283422903</v>
      </c>
      <c r="AJ232" s="11">
        <f>'OddsRatio_working_3-way'!U232/(3*'OddsRatio_working_3-way'!X232^(1/3))*SIN(('OddsRatio_working_3-way'!Y232+2*PI())/3)</f>
        <v>-0.38823758452640966</v>
      </c>
      <c r="AK232" s="11">
        <f>'OddsRatio_working_3-way'!U232/(3*'OddsRatio_working_3-way'!X232^(1/3))*SIN(('OddsRatio_working_3-way'!Y232+4*PI())/3)</f>
        <v>0.54482208736063853</v>
      </c>
      <c r="AL232" s="11">
        <f>'OddsRatio_working_3-way'!Z232+'OddsRatio_working_3-way'!AF232</f>
        <v>1.0774045054679424</v>
      </c>
      <c r="AM232" s="11">
        <f>'OddsRatio_working_3-way'!AA232+'OddsRatio_working_3-way'!AG232</f>
        <v>-0.80991456732076872</v>
      </c>
      <c r="AN232" s="11">
        <f>'OddsRatio_working_3-way'!AB232+'OddsRatio_working_3-way'!AH232</f>
        <v>-0.26748993814717403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1.0774045054679424</v>
      </c>
      <c r="AS232" s="11">
        <f>IF(('OddsRatio_working_3-way'!X232=0),IF(Q232&gt;0,-Q232^(1/3),(-Q232)^(1/3)),'OddsRatio_working_3-way'!AM232-'OddsRatio_working_3-way'!R232/3)</f>
        <v>-0.80991456732076872</v>
      </c>
      <c r="AT232" s="11">
        <f>IF(('OddsRatio_working_3-way'!X232=0),IF(Q232&gt;0,-Q232^(1/3),(-Q232)^(1/3)),'OddsRatio_working_3-way'!AN232-'OddsRatio_working_3-way'!R232/3)</f>
        <v>-0.26748993814717403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3.6</v>
      </c>
      <c r="B233" s="4">
        <f>IF('True_Odds_Calculator_3-way'!B234="","",'True_Odds_Calculator_3-way'!B234)</f>
        <v>3.66</v>
      </c>
      <c r="C233" s="4">
        <f>IF('True_Odds_Calculator_3-way'!C234="","",'True_Odds_Calculator_3-way'!C234)</f>
        <v>2.04</v>
      </c>
      <c r="D233" s="9">
        <f t="shared" si="52"/>
        <v>0.26510981936519662</v>
      </c>
      <c r="E233" s="9">
        <f t="shared" si="53"/>
        <v>0.26068879697069053</v>
      </c>
      <c r="F233" s="9">
        <f t="shared" si="54"/>
        <v>0.47420138366411263</v>
      </c>
      <c r="G233" s="9">
        <f t="shared" si="55"/>
        <v>1.0661622045978068</v>
      </c>
      <c r="H233" s="9">
        <f t="shared" si="56"/>
        <v>3.7720217319542977</v>
      </c>
      <c r="I233" s="9">
        <f t="shared" si="57"/>
        <v>3.8359914642301676</v>
      </c>
      <c r="J233" s="9">
        <f t="shared" si="58"/>
        <v>2.1088086927817193</v>
      </c>
      <c r="K233" s="11">
        <f t="shared" si="59"/>
        <v>0.27777777777777779</v>
      </c>
      <c r="L233" s="11">
        <f t="shared" si="60"/>
        <v>0.27322404371584696</v>
      </c>
      <c r="M233" s="11">
        <f t="shared" si="61"/>
        <v>0.49019607843137253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-0.26759289022226984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0.23438337083467259</v>
      </c>
      <c r="Q233" s="11">
        <f>2*'OddsRatio_working_3-way'!K233*'OddsRatio_working_3-way'!L233*'OddsRatio_working_3-way'!M233</f>
        <v>7.4407419312594494E-2</v>
      </c>
      <c r="R233" s="11">
        <f t="shared" si="62"/>
        <v>0</v>
      </c>
      <c r="S233" s="11">
        <f t="shared" si="63"/>
        <v>-0.87589535970102739</v>
      </c>
      <c r="T233" s="11">
        <f t="shared" si="64"/>
        <v>-0.27806201895270721</v>
      </c>
      <c r="U233" s="11">
        <f>'OddsRatio_working_3-way'!S233-'OddsRatio_working_3-way'!R233^2/3</f>
        <v>-0.87589535970102739</v>
      </c>
      <c r="V233" s="11">
        <f>'OddsRatio_working_3-way'!S233*'OddsRatio_working_3-way'!R233/3-2*'OddsRatio_working_3-way'!R233^3/27-'OddsRatio_working_3-way'!T233</f>
        <v>0.27806201895270721</v>
      </c>
      <c r="W233" s="11">
        <f>'OddsRatio_working_3-way'!V233^2+4*'OddsRatio_working_3-way'!U233^3/27</f>
        <v>-2.2234181677009357E-2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0.15775983967812043</v>
      </c>
      <c r="Y233" s="11">
        <f>IF('OddsRatio_working_3-way'!W233&gt;=0,IF('OddsRatio_working_3-way'!V233+SQRT('OddsRatio_working_3-way'!W233)&gt;0,0,PI()),ACOS('OddsRatio_working_3-way'!V233/(2*'OddsRatio_working_3-way'!X233)))</f>
        <v>0.49222686938496052</v>
      </c>
      <c r="Z233" s="11">
        <f>'OddsRatio_working_3-way'!X233^(1/3)*COS('OddsRatio_working_3-way'!Y233/3)</f>
        <v>0.53308110229890338</v>
      </c>
      <c r="AA233" s="11">
        <f>'OddsRatio_working_3-way'!X233^(1/3)*COS(('OddsRatio_working_3-way'!Y233+2*PI())/3)</f>
        <v>-0.34297512254287599</v>
      </c>
      <c r="AB233" s="11">
        <f>'OddsRatio_working_3-way'!X233^(1/3)*COS(('OddsRatio_working_3-way'!Y233+4*PI())/3)</f>
        <v>-0.19010597975602725</v>
      </c>
      <c r="AC233" s="11">
        <f>'OddsRatio_working_3-way'!X233^(1/3)*SIN('OddsRatio_working_3-way'!Y233/3)</f>
        <v>8.8259040738774344E-2</v>
      </c>
      <c r="AD233" s="11">
        <f>'OddsRatio_working_3-way'!X233^(1/3)*SIN(('OddsRatio_working_3-way'!Y233+2*PI())/3)</f>
        <v>0.41753225649887421</v>
      </c>
      <c r="AE233" s="11">
        <f>'OddsRatio_working_3-way'!X233^(1/3)*SIN(('OddsRatio_working_3-way'!Y233+4*PI())/3)</f>
        <v>-0.5057912972376486</v>
      </c>
      <c r="AF233" s="11">
        <f>-'OddsRatio_working_3-way'!U233/(3*'OddsRatio_working_3-way'!X233^(1/3))*COS(('OddsRatio_working_3-way'!Y233)/3)</f>
        <v>0.53308110229890338</v>
      </c>
      <c r="AG233" s="11">
        <f>-'OddsRatio_working_3-way'!U233/(3*'OddsRatio_working_3-way'!X233^(1/3))*COS(('OddsRatio_working_3-way'!Y233+2*PI())/3)</f>
        <v>-0.34297512254287599</v>
      </c>
      <c r="AH233" s="11">
        <f>-'OddsRatio_working_3-way'!U233/(3*'OddsRatio_working_3-way'!X233^(1/3))*COS(('OddsRatio_working_3-way'!Y233+4*PI())/3)</f>
        <v>-0.19010597975602725</v>
      </c>
      <c r="AI233" s="11">
        <f>'OddsRatio_working_3-way'!U233/(3*'OddsRatio_working_3-way'!X233^(1/3))*SIN(('OddsRatio_working_3-way'!Y233)/3)</f>
        <v>-8.8259040738774344E-2</v>
      </c>
      <c r="AJ233" s="11">
        <f>'OddsRatio_working_3-way'!U233/(3*'OddsRatio_working_3-way'!X233^(1/3))*SIN(('OddsRatio_working_3-way'!Y233+2*PI())/3)</f>
        <v>-0.41753225649887421</v>
      </c>
      <c r="AK233" s="11">
        <f>'OddsRatio_working_3-way'!U233/(3*'OddsRatio_working_3-way'!X233^(1/3))*SIN(('OddsRatio_working_3-way'!Y233+4*PI())/3)</f>
        <v>0.5057912972376486</v>
      </c>
      <c r="AL233" s="11">
        <f>'OddsRatio_working_3-way'!Z233+'OddsRatio_working_3-way'!AF233</f>
        <v>1.0661622045978068</v>
      </c>
      <c r="AM233" s="11">
        <f>'OddsRatio_working_3-way'!AA233+'OddsRatio_working_3-way'!AG233</f>
        <v>-0.68595024508575198</v>
      </c>
      <c r="AN233" s="11">
        <f>'OddsRatio_working_3-way'!AB233+'OddsRatio_working_3-way'!AH233</f>
        <v>-0.3802119595120545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1.0661622045978068</v>
      </c>
      <c r="AS233" s="11">
        <f>IF(('OddsRatio_working_3-way'!X233=0),IF(Q233&gt;0,-Q233^(1/3),(-Q233)^(1/3)),'OddsRatio_working_3-way'!AM233-'OddsRatio_working_3-way'!R233/3)</f>
        <v>-0.68595024508575198</v>
      </c>
      <c r="AT233" s="11">
        <f>IF(('OddsRatio_working_3-way'!X233=0),IF(Q233&gt;0,-Q233^(1/3),(-Q233)^(1/3)),'OddsRatio_working_3-way'!AN233-'OddsRatio_working_3-way'!R233/3)</f>
        <v>-0.3802119595120545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3.43</v>
      </c>
      <c r="B234" s="4">
        <f>IF('True_Odds_Calculator_3-way'!B235="","",'True_Odds_Calculator_3-way'!B235)</f>
        <v>3.75</v>
      </c>
      <c r="C234" s="4">
        <f>IF('True_Odds_Calculator_3-way'!C235="","",'True_Odds_Calculator_3-way'!C235)</f>
        <v>2.08</v>
      </c>
      <c r="D234" s="9">
        <f t="shared" si="52"/>
        <v>0.2792396056823977</v>
      </c>
      <c r="E234" s="9">
        <f t="shared" si="53"/>
        <v>0.25503314748393463</v>
      </c>
      <c r="F234" s="9">
        <f t="shared" si="54"/>
        <v>0.4657272468336674</v>
      </c>
      <c r="G234" s="9">
        <f t="shared" si="55"/>
        <v>1.06220324671966</v>
      </c>
      <c r="H234" s="9">
        <f t="shared" si="56"/>
        <v>3.5811538895287751</v>
      </c>
      <c r="I234" s="9">
        <f t="shared" si="57"/>
        <v>3.9210589284790647</v>
      </c>
      <c r="J234" s="9">
        <f t="shared" si="58"/>
        <v>2.1471795064572334</v>
      </c>
      <c r="K234" s="11">
        <f t="shared" si="59"/>
        <v>0.29154518950437314</v>
      </c>
      <c r="L234" s="11">
        <f t="shared" si="60"/>
        <v>0.26666666666666666</v>
      </c>
      <c r="M234" s="11">
        <f t="shared" si="61"/>
        <v>0.48076923076923073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-0.26975779322718085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0.23398370337145843</v>
      </c>
      <c r="Q234" s="11">
        <f>2*'OddsRatio_working_3-way'!K234*'OddsRatio_working_3-way'!L234*'OddsRatio_working_3-way'!M234</f>
        <v>7.4755176795993097E-2</v>
      </c>
      <c r="R234" s="11">
        <f t="shared" si="62"/>
        <v>0</v>
      </c>
      <c r="S234" s="11">
        <f t="shared" si="63"/>
        <v>-0.8673844064790569</v>
      </c>
      <c r="T234" s="11">
        <f t="shared" si="64"/>
        <v>-0.27711961868340473</v>
      </c>
      <c r="U234" s="11">
        <f>'OddsRatio_working_3-way'!S234-'OddsRatio_working_3-way'!R234^2/3</f>
        <v>-0.8673844064790569</v>
      </c>
      <c r="V234" s="11">
        <f>'OddsRatio_working_3-way'!S234*'OddsRatio_working_3-way'!R234/3-2*'OddsRatio_working_3-way'!R234^3/27-'OddsRatio_working_3-way'!T234</f>
        <v>0.27711961868340473</v>
      </c>
      <c r="W234" s="11">
        <f>'OddsRatio_working_3-way'!V234^2+4*'OddsRatio_working_3-way'!U234^3/27</f>
        <v>-1.9883473943396332E-2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0.15546603889807573</v>
      </c>
      <c r="Y234" s="11">
        <f>IF('OddsRatio_working_3-way'!W234&gt;=0,IF('OddsRatio_working_3-way'!V234+SQRT('OddsRatio_working_3-way'!W234)&gt;0,0,PI()),ACOS('OddsRatio_working_3-way'!V234/(2*'OddsRatio_working_3-way'!X234)))</f>
        <v>0.47069235472152693</v>
      </c>
      <c r="Z234" s="11">
        <f>'OddsRatio_working_3-way'!X234^(1/3)*COS('OddsRatio_working_3-way'!Y234/3)</f>
        <v>0.53110162335983002</v>
      </c>
      <c r="AA234" s="11">
        <f>'OddsRatio_working_3-way'!X234^(1/3)*COS(('OddsRatio_working_3-way'!Y234+2*PI())/3)</f>
        <v>-0.33831344541577685</v>
      </c>
      <c r="AB234" s="11">
        <f>'OddsRatio_working_3-way'!X234^(1/3)*COS(('OddsRatio_working_3-way'!Y234+4*PI())/3)</f>
        <v>-0.19278817794405334</v>
      </c>
      <c r="AC234" s="11">
        <f>'OddsRatio_working_3-way'!X234^(1/3)*SIN('OddsRatio_working_3-way'!Y234/3)</f>
        <v>8.40190523486921E-2</v>
      </c>
      <c r="AD234" s="11">
        <f>'OddsRatio_working_3-way'!X234^(1/3)*SIN(('OddsRatio_working_3-way'!Y234+2*PI())/3)</f>
        <v>0.41793797164642171</v>
      </c>
      <c r="AE234" s="11">
        <f>'OddsRatio_working_3-way'!X234^(1/3)*SIN(('OddsRatio_working_3-way'!Y234+4*PI())/3)</f>
        <v>-0.50195702399511366</v>
      </c>
      <c r="AF234" s="11">
        <f>-'OddsRatio_working_3-way'!U234/(3*'OddsRatio_working_3-way'!X234^(1/3))*COS(('OddsRatio_working_3-way'!Y234)/3)</f>
        <v>0.53110162335982991</v>
      </c>
      <c r="AG234" s="11">
        <f>-'OddsRatio_working_3-way'!U234/(3*'OddsRatio_working_3-way'!X234^(1/3))*COS(('OddsRatio_working_3-way'!Y234+2*PI())/3)</f>
        <v>-0.33831344541577674</v>
      </c>
      <c r="AH234" s="11">
        <f>-'OddsRatio_working_3-way'!U234/(3*'OddsRatio_working_3-way'!X234^(1/3))*COS(('OddsRatio_working_3-way'!Y234+4*PI())/3)</f>
        <v>-0.19278817794405331</v>
      </c>
      <c r="AI234" s="11">
        <f>'OddsRatio_working_3-way'!U234/(3*'OddsRatio_working_3-way'!X234^(1/3))*SIN(('OddsRatio_working_3-way'!Y234)/3)</f>
        <v>-8.4019052348692072E-2</v>
      </c>
      <c r="AJ234" s="11">
        <f>'OddsRatio_working_3-way'!U234/(3*'OddsRatio_working_3-way'!X234^(1/3))*SIN(('OddsRatio_working_3-way'!Y234+2*PI())/3)</f>
        <v>-0.41793797164642166</v>
      </c>
      <c r="AK234" s="11">
        <f>'OddsRatio_working_3-way'!U234/(3*'OddsRatio_working_3-way'!X234^(1/3))*SIN(('OddsRatio_working_3-way'!Y234+4*PI())/3)</f>
        <v>0.50195702399511355</v>
      </c>
      <c r="AL234" s="11">
        <f>'OddsRatio_working_3-way'!Z234+'OddsRatio_working_3-way'!AF234</f>
        <v>1.06220324671966</v>
      </c>
      <c r="AM234" s="11">
        <f>'OddsRatio_working_3-way'!AA234+'OddsRatio_working_3-way'!AG234</f>
        <v>-0.67662689083155358</v>
      </c>
      <c r="AN234" s="11">
        <f>'OddsRatio_working_3-way'!AB234+'OddsRatio_working_3-way'!AH234</f>
        <v>-0.38557635588810668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1.06220324671966</v>
      </c>
      <c r="AS234" s="11">
        <f>IF(('OddsRatio_working_3-way'!X234=0),IF(Q234&gt;0,-Q234^(1/3),(-Q234)^(1/3)),'OddsRatio_working_3-way'!AM234-'OddsRatio_working_3-way'!R234/3)</f>
        <v>-0.67662689083155358</v>
      </c>
      <c r="AT234" s="11">
        <f>IF(('OddsRatio_working_3-way'!X234=0),IF(Q234&gt;0,-Q234^(1/3),(-Q234)^(1/3)),'OddsRatio_working_3-way'!AN234-'OddsRatio_working_3-way'!R234/3)</f>
        <v>-0.38557635588810668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1.91</v>
      </c>
      <c r="B235" s="4">
        <f>IF('True_Odds_Calculator_3-way'!B236="","",'True_Odds_Calculator_3-way'!B236)</f>
        <v>4.0599999999999996</v>
      </c>
      <c r="C235" s="4">
        <f>IF('True_Odds_Calculator_3-way'!C236="","",'True_Odds_Calculator_3-way'!C236)</f>
        <v>3.7</v>
      </c>
      <c r="D235" s="9">
        <f t="shared" si="52"/>
        <v>0.50756487167920672</v>
      </c>
      <c r="E235" s="9">
        <f t="shared" si="53"/>
        <v>0.23460948774180568</v>
      </c>
      <c r="F235" s="9">
        <f t="shared" si="54"/>
        <v>0.25782564057898777</v>
      </c>
      <c r="G235" s="9">
        <f t="shared" si="55"/>
        <v>1.0661445144124069</v>
      </c>
      <c r="H235" s="9">
        <f t="shared" si="56"/>
        <v>1.9701915081152901</v>
      </c>
      <c r="I235" s="9">
        <f t="shared" si="57"/>
        <v>4.2624022141019635</v>
      </c>
      <c r="J235" s="9">
        <f t="shared" si="58"/>
        <v>3.8785901889134986</v>
      </c>
      <c r="K235" s="11">
        <f t="shared" si="59"/>
        <v>0.52356020942408377</v>
      </c>
      <c r="L235" s="11">
        <f t="shared" si="60"/>
        <v>0.24630541871921185</v>
      </c>
      <c r="M235" s="11">
        <f t="shared" si="61"/>
        <v>0.27027027027027023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-0.26203871320318339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0.23246881885625337</v>
      </c>
      <c r="Q235" s="11">
        <f>2*'OddsRatio_working_3-way'!K235*'OddsRatio_working_3-way'!L235*'OddsRatio_working_3-way'!M235</f>
        <v>6.970579276049578E-2</v>
      </c>
      <c r="R235" s="11">
        <f t="shared" si="62"/>
        <v>0</v>
      </c>
      <c r="S235" s="11">
        <f t="shared" si="63"/>
        <v>-0.88715448192572333</v>
      </c>
      <c r="T235" s="11">
        <f t="shared" si="64"/>
        <v>-0.26601333790876269</v>
      </c>
      <c r="U235" s="11">
        <f>'OddsRatio_working_3-way'!S235-'OddsRatio_working_3-way'!R235^2/3</f>
        <v>-0.88715448192572333</v>
      </c>
      <c r="V235" s="11">
        <f>'OddsRatio_working_3-way'!S235*'OddsRatio_working_3-way'!R235/3-2*'OddsRatio_working_3-way'!R235^3/27-'OddsRatio_working_3-way'!T235</f>
        <v>0.26601333790876269</v>
      </c>
      <c r="W235" s="11">
        <f>'OddsRatio_working_3-way'!V235^2+4*'OddsRatio_working_3-way'!U235^3/27</f>
        <v>-3.2678206466226503E-2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0.160811459799658</v>
      </c>
      <c r="Y235" s="11">
        <f>IF('OddsRatio_working_3-way'!W235&gt;=0,IF('OddsRatio_working_3-way'!V235+SQRT('OddsRatio_working_3-way'!W235)&gt;0,0,PI()),ACOS('OddsRatio_working_3-way'!V235/(2*'OddsRatio_working_3-way'!X235)))</f>
        <v>0.59687345819338866</v>
      </c>
      <c r="Z235" s="11">
        <f>'OddsRatio_working_3-way'!X235^(1/3)*COS('OddsRatio_working_3-way'!Y235/3)</f>
        <v>0.53307225720620344</v>
      </c>
      <c r="AA235" s="11">
        <f>'OddsRatio_working_3-way'!X235^(1/3)*COS(('OddsRatio_working_3-way'!Y235+2*PI())/3)</f>
        <v>-0.3596172595010626</v>
      </c>
      <c r="AB235" s="11">
        <f>'OddsRatio_working_3-way'!X235^(1/3)*COS(('OddsRatio_working_3-way'!Y235+4*PI())/3)</f>
        <v>-0.17345499770514072</v>
      </c>
      <c r="AC235" s="11">
        <f>'OddsRatio_working_3-way'!X235^(1/3)*SIN('OddsRatio_working_3-way'!Y235/3)</f>
        <v>0.10748083196082506</v>
      </c>
      <c r="AD235" s="11">
        <f>'OddsRatio_working_3-way'!X235^(1/3)*SIN(('OddsRatio_working_3-way'!Y235+2*PI())/3)</f>
        <v>0.40791370081287198</v>
      </c>
      <c r="AE235" s="11">
        <f>'OddsRatio_working_3-way'!X235^(1/3)*SIN(('OddsRatio_working_3-way'!Y235+4*PI())/3)</f>
        <v>-0.51539453277369707</v>
      </c>
      <c r="AF235" s="11">
        <f>-'OddsRatio_working_3-way'!U235/(3*'OddsRatio_working_3-way'!X235^(1/3))*COS(('OddsRatio_working_3-way'!Y235)/3)</f>
        <v>0.53307225720620344</v>
      </c>
      <c r="AG235" s="11">
        <f>-'OddsRatio_working_3-way'!U235/(3*'OddsRatio_working_3-way'!X235^(1/3))*COS(('OddsRatio_working_3-way'!Y235+2*PI())/3)</f>
        <v>-0.3596172595010626</v>
      </c>
      <c r="AH235" s="11">
        <f>-'OddsRatio_working_3-way'!U235/(3*'OddsRatio_working_3-way'!X235^(1/3))*COS(('OddsRatio_working_3-way'!Y235+4*PI())/3)</f>
        <v>-0.17345499770514072</v>
      </c>
      <c r="AI235" s="11">
        <f>'OddsRatio_working_3-way'!U235/(3*'OddsRatio_working_3-way'!X235^(1/3))*SIN(('OddsRatio_working_3-way'!Y235)/3)</f>
        <v>-0.10748083196082506</v>
      </c>
      <c r="AJ235" s="11">
        <f>'OddsRatio_working_3-way'!U235/(3*'OddsRatio_working_3-way'!X235^(1/3))*SIN(('OddsRatio_working_3-way'!Y235+2*PI())/3)</f>
        <v>-0.40791370081287198</v>
      </c>
      <c r="AK235" s="11">
        <f>'OddsRatio_working_3-way'!U235/(3*'OddsRatio_working_3-way'!X235^(1/3))*SIN(('OddsRatio_working_3-way'!Y235+4*PI())/3)</f>
        <v>0.51539453277369707</v>
      </c>
      <c r="AL235" s="11">
        <f>'OddsRatio_working_3-way'!Z235+'OddsRatio_working_3-way'!AF235</f>
        <v>1.0661445144124069</v>
      </c>
      <c r="AM235" s="11">
        <f>'OddsRatio_working_3-way'!AA235+'OddsRatio_working_3-way'!AG235</f>
        <v>-0.71923451900212521</v>
      </c>
      <c r="AN235" s="11">
        <f>'OddsRatio_working_3-way'!AB235+'OddsRatio_working_3-way'!AH235</f>
        <v>-0.34690999541028145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1.0661445144124069</v>
      </c>
      <c r="AS235" s="11">
        <f>IF(('OddsRatio_working_3-way'!X235=0),IF(Q235&gt;0,-Q235^(1/3),(-Q235)^(1/3)),'OddsRatio_working_3-way'!AM235-'OddsRatio_working_3-way'!R235/3)</f>
        <v>-0.71923451900212521</v>
      </c>
      <c r="AT235" s="11">
        <f>IF(('OddsRatio_working_3-way'!X235=0),IF(Q235&gt;0,-Q235^(1/3),(-Q235)^(1/3)),'OddsRatio_working_3-way'!AN235-'OddsRatio_working_3-way'!R235/3)</f>
        <v>-0.34690999541028145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3.06</v>
      </c>
      <c r="B236" s="4">
        <f>IF('True_Odds_Calculator_3-way'!B237="","",'True_Odds_Calculator_3-way'!B237)</f>
        <v>3.78</v>
      </c>
      <c r="C236" s="4">
        <f>IF('True_Odds_Calculator_3-way'!C237="","",'True_Odds_Calculator_3-way'!C237)</f>
        <v>2.23</v>
      </c>
      <c r="D236" s="9">
        <f t="shared" si="52"/>
        <v>0.31359793475632453</v>
      </c>
      <c r="E236" s="9">
        <f t="shared" si="53"/>
        <v>0.25292042367401901</v>
      </c>
      <c r="F236" s="9">
        <f t="shared" si="54"/>
        <v>0.43348164156965641</v>
      </c>
      <c r="G236" s="9">
        <f t="shared" si="55"/>
        <v>1.0625225778337151</v>
      </c>
      <c r="H236" s="9">
        <f t="shared" si="56"/>
        <v>3.1887965103374531</v>
      </c>
      <c r="I236" s="9">
        <f t="shared" si="57"/>
        <v>3.9538127663777276</v>
      </c>
      <c r="J236" s="9">
        <f t="shared" si="58"/>
        <v>2.3069027707354692</v>
      </c>
      <c r="K236" s="11">
        <f t="shared" si="59"/>
        <v>0.32679738562091504</v>
      </c>
      <c r="L236" s="11">
        <f t="shared" si="60"/>
        <v>0.26455026455026459</v>
      </c>
      <c r="M236" s="11">
        <f t="shared" si="61"/>
        <v>0.44843049327354262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-0.27308574982891343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0.23532637325538641</v>
      </c>
      <c r="Q236" s="11">
        <f>2*'OddsRatio_working_3-way'!K236*'OddsRatio_working_3-way'!L236*'OddsRatio_working_3-way'!M236</f>
        <v>7.7537520018249248E-2</v>
      </c>
      <c r="R236" s="11">
        <f t="shared" si="62"/>
        <v>0</v>
      </c>
      <c r="S236" s="11">
        <f t="shared" si="63"/>
        <v>-0.86173069595472107</v>
      </c>
      <c r="T236" s="11">
        <f t="shared" si="64"/>
        <v>-0.28393103655839252</v>
      </c>
      <c r="U236" s="11">
        <f>'OddsRatio_working_3-way'!S236-'OddsRatio_working_3-way'!R236^2/3</f>
        <v>-0.86173069595472107</v>
      </c>
      <c r="V236" s="11">
        <f>'OddsRatio_working_3-way'!S236*'OddsRatio_working_3-way'!R236/3-2*'OddsRatio_working_3-way'!R236^3/27-'OddsRatio_working_3-way'!T236</f>
        <v>0.28393103655839252</v>
      </c>
      <c r="W236" s="11">
        <f>'OddsRatio_working_3-way'!V236^2+4*'OddsRatio_working_3-way'!U236^3/27</f>
        <v>-1.4183729629128852E-2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0.15394850043947494</v>
      </c>
      <c r="Y236" s="11">
        <f>IF('OddsRatio_working_3-way'!W236&gt;=0,IF('OddsRatio_working_3-way'!V236+SQRT('OddsRatio_working_3-way'!W236)&gt;0,0,PI()),ACOS('OddsRatio_working_3-way'!V236/(2*'OddsRatio_working_3-way'!X236)))</f>
        <v>0.39716214195034127</v>
      </c>
      <c r="Z236" s="11">
        <f>'OddsRatio_working_3-way'!X236^(1/3)*COS('OddsRatio_working_3-way'!Y236/3)</f>
        <v>0.53126128891685753</v>
      </c>
      <c r="AA236" s="11">
        <f>'OddsRatio_working_3-way'!X236^(1/3)*COS(('OddsRatio_working_3-way'!Y236+2*PI())/3)</f>
        <v>-0.32689854929023837</v>
      </c>
      <c r="AB236" s="11">
        <f>'OddsRatio_working_3-way'!X236^(1/3)*COS(('OddsRatio_working_3-way'!Y236+4*PI())/3)</f>
        <v>-0.2043627396266193</v>
      </c>
      <c r="AC236" s="11">
        <f>'OddsRatio_working_3-way'!X236^(1/3)*SIN('OddsRatio_working_3-way'!Y236/3)</f>
        <v>7.0746082694659443E-2</v>
      </c>
      <c r="AD236" s="11">
        <f>'OddsRatio_working_3-way'!X236^(1/3)*SIN(('OddsRatio_working_3-way'!Y236+2*PI())/3)</f>
        <v>0.42471273090193323</v>
      </c>
      <c r="AE236" s="11">
        <f>'OddsRatio_working_3-way'!X236^(1/3)*SIN(('OddsRatio_working_3-way'!Y236+4*PI())/3)</f>
        <v>-0.49545881359659244</v>
      </c>
      <c r="AF236" s="11">
        <f>-'OddsRatio_working_3-way'!U236/(3*'OddsRatio_working_3-way'!X236^(1/3))*COS(('OddsRatio_working_3-way'!Y236)/3)</f>
        <v>0.53126128891685753</v>
      </c>
      <c r="AG236" s="11">
        <f>-'OddsRatio_working_3-way'!U236/(3*'OddsRatio_working_3-way'!X236^(1/3))*COS(('OddsRatio_working_3-way'!Y236+2*PI())/3)</f>
        <v>-0.32689854929023837</v>
      </c>
      <c r="AH236" s="11">
        <f>-'OddsRatio_working_3-way'!U236/(3*'OddsRatio_working_3-way'!X236^(1/3))*COS(('OddsRatio_working_3-way'!Y236+4*PI())/3)</f>
        <v>-0.2043627396266193</v>
      </c>
      <c r="AI236" s="11">
        <f>'OddsRatio_working_3-way'!U236/(3*'OddsRatio_working_3-way'!X236^(1/3))*SIN(('OddsRatio_working_3-way'!Y236)/3)</f>
        <v>-7.0746082694659443E-2</v>
      </c>
      <c r="AJ236" s="11">
        <f>'OddsRatio_working_3-way'!U236/(3*'OddsRatio_working_3-way'!X236^(1/3))*SIN(('OddsRatio_working_3-way'!Y236+2*PI())/3)</f>
        <v>-0.42471273090193323</v>
      </c>
      <c r="AK236" s="11">
        <f>'OddsRatio_working_3-way'!U236/(3*'OddsRatio_working_3-way'!X236^(1/3))*SIN(('OddsRatio_working_3-way'!Y236+4*PI())/3)</f>
        <v>0.49545881359659244</v>
      </c>
      <c r="AL236" s="11">
        <f>'OddsRatio_working_3-way'!Z236+'OddsRatio_working_3-way'!AF236</f>
        <v>1.0625225778337151</v>
      </c>
      <c r="AM236" s="11">
        <f>'OddsRatio_working_3-way'!AA236+'OddsRatio_working_3-way'!AG236</f>
        <v>-0.65379709858047674</v>
      </c>
      <c r="AN236" s="11">
        <f>'OddsRatio_working_3-way'!AB236+'OddsRatio_working_3-way'!AH236</f>
        <v>-0.4087254792532386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1.0625225778337151</v>
      </c>
      <c r="AS236" s="11">
        <f>IF(('OddsRatio_working_3-way'!X236=0),IF(Q236&gt;0,-Q236^(1/3),(-Q236)^(1/3)),'OddsRatio_working_3-way'!AM236-'OddsRatio_working_3-way'!R236/3)</f>
        <v>-0.65379709858047674</v>
      </c>
      <c r="AT236" s="11">
        <f>IF(('OddsRatio_working_3-way'!X236=0),IF(Q236&gt;0,-Q236^(1/3),(-Q236)^(1/3)),'OddsRatio_working_3-way'!AN236-'OddsRatio_working_3-way'!R236/3)</f>
        <v>-0.4087254792532386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3.71</v>
      </c>
      <c r="B237" s="4">
        <f>IF('True_Odds_Calculator_3-way'!B238="","",'True_Odds_Calculator_3-way'!B238)</f>
        <v>4.12</v>
      </c>
      <c r="C237" s="4">
        <f>IF('True_Odds_Calculator_3-way'!C238="","",'True_Odds_Calculator_3-way'!C238)</f>
        <v>1.89</v>
      </c>
      <c r="D237" s="9">
        <f t="shared" si="52"/>
        <v>0.25669352929714823</v>
      </c>
      <c r="E237" s="9">
        <f t="shared" si="53"/>
        <v>0.23074489095186435</v>
      </c>
      <c r="F237" s="9">
        <f t="shared" si="54"/>
        <v>0.51256157975098759</v>
      </c>
      <c r="G237" s="9">
        <f t="shared" si="55"/>
        <v>1.0685225734698902</v>
      </c>
      <c r="H237" s="9">
        <f t="shared" si="56"/>
        <v>3.8956961741034024</v>
      </c>
      <c r="I237" s="9">
        <f t="shared" si="57"/>
        <v>4.3337904292260578</v>
      </c>
      <c r="J237" s="9">
        <f t="shared" si="58"/>
        <v>1.9509850903882018</v>
      </c>
      <c r="K237" s="11">
        <f t="shared" si="59"/>
        <v>0.26954177897574122</v>
      </c>
      <c r="L237" s="11">
        <f t="shared" si="60"/>
        <v>0.24271844660194175</v>
      </c>
      <c r="M237" s="11">
        <f t="shared" si="61"/>
        <v>0.52910052910052918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-0.26048394566961552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0.23261426448823413</v>
      </c>
      <c r="Q237" s="11">
        <f>2*'OddsRatio_working_3-way'!K237*'OddsRatio_working_3-way'!L237*'OddsRatio_working_3-way'!M237</f>
        <v>6.9230435859593473E-2</v>
      </c>
      <c r="R237" s="11">
        <f t="shared" si="62"/>
        <v>0</v>
      </c>
      <c r="S237" s="11">
        <f t="shared" si="63"/>
        <v>-0.89300806577642267</v>
      </c>
      <c r="T237" s="11">
        <f t="shared" si="64"/>
        <v>-0.26577621005250668</v>
      </c>
      <c r="U237" s="11">
        <f>'OddsRatio_working_3-way'!S237-'OddsRatio_working_3-way'!R237^2/3</f>
        <v>-0.89300806577642267</v>
      </c>
      <c r="V237" s="11">
        <f>'OddsRatio_working_3-way'!S237*'OddsRatio_working_3-way'!R237/3-2*'OddsRatio_working_3-way'!R237^3/27-'OddsRatio_working_3-way'!T237</f>
        <v>0.26577621005250668</v>
      </c>
      <c r="W237" s="11">
        <f>'OddsRatio_working_3-way'!V237^2+4*'OddsRatio_working_3-way'!U237^3/27</f>
        <v>-3.4865414067950296E-2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0.16240567100460535</v>
      </c>
      <c r="Y237" s="11">
        <f>IF('OddsRatio_working_3-way'!W237&gt;=0,IF('OddsRatio_working_3-way'!V237+SQRT('OddsRatio_working_3-way'!W237)&gt;0,0,PI()),ACOS('OddsRatio_working_3-way'!V237/(2*'OddsRatio_working_3-way'!X237)))</f>
        <v>0.61243973406178143</v>
      </c>
      <c r="Z237" s="11">
        <f>'OddsRatio_working_3-way'!X237^(1/3)*COS('OddsRatio_working_3-way'!Y237/3)</f>
        <v>0.53426128673494511</v>
      </c>
      <c r="AA237" s="11">
        <f>'OddsRatio_working_3-way'!X237^(1/3)*COS(('OddsRatio_working_3-way'!Y237+2*PI())/3)</f>
        <v>-0.36292038481375805</v>
      </c>
      <c r="AB237" s="11">
        <f>'OddsRatio_working_3-way'!X237^(1/3)*COS(('OddsRatio_working_3-way'!Y237+4*PI())/3)</f>
        <v>-0.17134090192118678</v>
      </c>
      <c r="AC237" s="11">
        <f>'OddsRatio_working_3-way'!X237^(1/3)*SIN('OddsRatio_working_3-way'!Y237/3)</f>
        <v>0.11060846601923524</v>
      </c>
      <c r="AD237" s="11">
        <f>'OddsRatio_working_3-way'!X237^(1/3)*SIN(('OddsRatio_working_3-way'!Y237+2*PI())/3)</f>
        <v>0.40737961356140706</v>
      </c>
      <c r="AE237" s="11">
        <f>'OddsRatio_working_3-way'!X237^(1/3)*SIN(('OddsRatio_working_3-way'!Y237+4*PI())/3)</f>
        <v>-0.5179880795806423</v>
      </c>
      <c r="AF237" s="11">
        <f>-'OddsRatio_working_3-way'!U237/(3*'OddsRatio_working_3-way'!X237^(1/3))*COS(('OddsRatio_working_3-way'!Y237)/3)</f>
        <v>0.53426128673494511</v>
      </c>
      <c r="AG237" s="11">
        <f>-'OddsRatio_working_3-way'!U237/(3*'OddsRatio_working_3-way'!X237^(1/3))*COS(('OddsRatio_working_3-way'!Y237+2*PI())/3)</f>
        <v>-0.36292038481375805</v>
      </c>
      <c r="AH237" s="11">
        <f>-'OddsRatio_working_3-way'!U237/(3*'OddsRatio_working_3-way'!X237^(1/3))*COS(('OddsRatio_working_3-way'!Y237+4*PI())/3)</f>
        <v>-0.17134090192118678</v>
      </c>
      <c r="AI237" s="11">
        <f>'OddsRatio_working_3-way'!U237/(3*'OddsRatio_working_3-way'!X237^(1/3))*SIN(('OddsRatio_working_3-way'!Y237)/3)</f>
        <v>-0.11060846601923524</v>
      </c>
      <c r="AJ237" s="11">
        <f>'OddsRatio_working_3-way'!U237/(3*'OddsRatio_working_3-way'!X237^(1/3))*SIN(('OddsRatio_working_3-way'!Y237+2*PI())/3)</f>
        <v>-0.40737961356140706</v>
      </c>
      <c r="AK237" s="11">
        <f>'OddsRatio_working_3-way'!U237/(3*'OddsRatio_working_3-way'!X237^(1/3))*SIN(('OddsRatio_working_3-way'!Y237+4*PI())/3)</f>
        <v>0.5179880795806423</v>
      </c>
      <c r="AL237" s="11">
        <f>'OddsRatio_working_3-way'!Z237+'OddsRatio_working_3-way'!AF237</f>
        <v>1.0685225734698902</v>
      </c>
      <c r="AM237" s="11">
        <f>'OddsRatio_working_3-way'!AA237+'OddsRatio_working_3-way'!AG237</f>
        <v>-0.72584076962751609</v>
      </c>
      <c r="AN237" s="11">
        <f>'OddsRatio_working_3-way'!AB237+'OddsRatio_working_3-way'!AH237</f>
        <v>-0.34268180384237357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1.0685225734698902</v>
      </c>
      <c r="AS237" s="11">
        <f>IF(('OddsRatio_working_3-way'!X237=0),IF(Q237&gt;0,-Q237^(1/3),(-Q237)^(1/3)),'OddsRatio_working_3-way'!AM237-'OddsRatio_working_3-way'!R237/3)</f>
        <v>-0.72584076962751609</v>
      </c>
      <c r="AT237" s="11">
        <f>IF(('OddsRatio_working_3-way'!X237=0),IF(Q237&gt;0,-Q237^(1/3),(-Q237)^(1/3)),'OddsRatio_working_3-way'!AN237-'OddsRatio_working_3-way'!R237/3)</f>
        <v>-0.34268180384237357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1.97</v>
      </c>
      <c r="B238" s="4">
        <f>IF('True_Odds_Calculator_3-way'!B239="","",'True_Odds_Calculator_3-way'!B239)</f>
        <v>3.87</v>
      </c>
      <c r="C238" s="4">
        <f>IF('True_Odds_Calculator_3-way'!C239="","",'True_Odds_Calculator_3-way'!C239)</f>
        <v>3.65</v>
      </c>
      <c r="D238" s="9">
        <f t="shared" si="52"/>
        <v>0.49186676293498061</v>
      </c>
      <c r="E238" s="9">
        <f t="shared" si="53"/>
        <v>0.24651113871835378</v>
      </c>
      <c r="F238" s="9">
        <f t="shared" si="54"/>
        <v>0.26162209834666583</v>
      </c>
      <c r="G238" s="9">
        <f t="shared" si="55"/>
        <v>1.0650215413608288</v>
      </c>
      <c r="H238" s="9">
        <f t="shared" si="56"/>
        <v>2.0330708951200043</v>
      </c>
      <c r="I238" s="9">
        <f t="shared" si="57"/>
        <v>4.0566118237055786</v>
      </c>
      <c r="J238" s="9">
        <f t="shared" si="58"/>
        <v>3.8223070846061971</v>
      </c>
      <c r="K238" s="11">
        <f t="shared" si="59"/>
        <v>0.50761421319796951</v>
      </c>
      <c r="L238" s="11">
        <f t="shared" si="60"/>
        <v>0.25839793281653745</v>
      </c>
      <c r="M238" s="11">
        <f t="shared" si="61"/>
        <v>0.27397260273972601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-0.26511203861971933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0.23322475265688447</v>
      </c>
      <c r="Q238" s="11">
        <f>2*'OddsRatio_working_3-way'!K238*'OddsRatio_working_3-way'!L238*'OddsRatio_working_3-way'!M238</f>
        <v>7.1872034717067629E-2</v>
      </c>
      <c r="R238" s="11">
        <f t="shared" si="62"/>
        <v>0</v>
      </c>
      <c r="S238" s="11">
        <f t="shared" si="63"/>
        <v>-0.87972147123588584</v>
      </c>
      <c r="T238" s="11">
        <f t="shared" si="64"/>
        <v>-0.27110060746868592</v>
      </c>
      <c r="U238" s="11">
        <f>'OddsRatio_working_3-way'!S238-'OddsRatio_working_3-way'!R238^2/3</f>
        <v>-0.87972147123588584</v>
      </c>
      <c r="V238" s="11">
        <f>'OddsRatio_working_3-way'!S238*'OddsRatio_working_3-way'!R238/3-2*'OddsRatio_working_3-way'!R238^3/27-'OddsRatio_working_3-way'!T238</f>
        <v>0.27110060746868592</v>
      </c>
      <c r="W238" s="11">
        <f>'OddsRatio_working_3-way'!V238^2+4*'OddsRatio_working_3-way'!U238^3/27</f>
        <v>-2.7367442372367476E-2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0.15879466438002413</v>
      </c>
      <c r="Y238" s="11">
        <f>IF('OddsRatio_working_3-way'!W238&gt;=0,IF('OddsRatio_working_3-way'!V238+SQRT('OddsRatio_working_3-way'!W238)&gt;0,0,PI()),ACOS('OddsRatio_working_3-way'!V238/(2*'OddsRatio_working_3-way'!X238)))</f>
        <v>0.54790051827636654</v>
      </c>
      <c r="Z238" s="11">
        <f>'OddsRatio_working_3-way'!X238^(1/3)*COS('OddsRatio_working_3-way'!Y238/3)</f>
        <v>0.53251077068041452</v>
      </c>
      <c r="AA238" s="11">
        <f>'OddsRatio_working_3-way'!X238^(1/3)*COS(('OddsRatio_working_3-way'!Y238+2*PI())/3)</f>
        <v>-0.35142919082631141</v>
      </c>
      <c r="AB238" s="11">
        <f>'OddsRatio_working_3-way'!X238^(1/3)*COS(('OddsRatio_working_3-way'!Y238+4*PI())/3)</f>
        <v>-0.18108157985410325</v>
      </c>
      <c r="AC238" s="11">
        <f>'OddsRatio_working_3-way'!X238^(1/3)*SIN('OddsRatio_working_3-way'!Y238/3)</f>
        <v>9.8350239050614283E-2</v>
      </c>
      <c r="AD238" s="11">
        <f>'OddsRatio_working_3-way'!X238^(1/3)*SIN(('OddsRatio_working_3-way'!Y238+2*PI())/3)</f>
        <v>0.41199273567276157</v>
      </c>
      <c r="AE238" s="11">
        <f>'OddsRatio_working_3-way'!X238^(1/3)*SIN(('OddsRatio_working_3-way'!Y238+4*PI())/3)</f>
        <v>-0.51034297472337564</v>
      </c>
      <c r="AF238" s="11">
        <f>-'OddsRatio_working_3-way'!U238/(3*'OddsRatio_working_3-way'!X238^(1/3))*COS(('OddsRatio_working_3-way'!Y238)/3)</f>
        <v>0.53251077068041441</v>
      </c>
      <c r="AG238" s="11">
        <f>-'OddsRatio_working_3-way'!U238/(3*'OddsRatio_working_3-way'!X238^(1/3))*COS(('OddsRatio_working_3-way'!Y238+2*PI())/3)</f>
        <v>-0.3514291908263113</v>
      </c>
      <c r="AH238" s="11">
        <f>-'OddsRatio_working_3-way'!U238/(3*'OddsRatio_working_3-way'!X238^(1/3))*COS(('OddsRatio_working_3-way'!Y238+4*PI())/3)</f>
        <v>-0.18108157985410323</v>
      </c>
      <c r="AI238" s="11">
        <f>'OddsRatio_working_3-way'!U238/(3*'OddsRatio_working_3-way'!X238^(1/3))*SIN(('OddsRatio_working_3-way'!Y238)/3)</f>
        <v>-9.8350239050614269E-2</v>
      </c>
      <c r="AJ238" s="11">
        <f>'OddsRatio_working_3-way'!U238/(3*'OddsRatio_working_3-way'!X238^(1/3))*SIN(('OddsRatio_working_3-way'!Y238+2*PI())/3)</f>
        <v>-0.41199273567276151</v>
      </c>
      <c r="AK238" s="11">
        <f>'OddsRatio_working_3-way'!U238/(3*'OddsRatio_working_3-way'!X238^(1/3))*SIN(('OddsRatio_working_3-way'!Y238+4*PI())/3)</f>
        <v>0.51034297472337553</v>
      </c>
      <c r="AL238" s="11">
        <f>'OddsRatio_working_3-way'!Z238+'OddsRatio_working_3-way'!AF238</f>
        <v>1.0650215413608288</v>
      </c>
      <c r="AM238" s="11">
        <f>'OddsRatio_working_3-way'!AA238+'OddsRatio_working_3-way'!AG238</f>
        <v>-0.70285838165262271</v>
      </c>
      <c r="AN238" s="11">
        <f>'OddsRatio_working_3-way'!AB238+'OddsRatio_working_3-way'!AH238</f>
        <v>-0.36216315970820645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1.0650215413608288</v>
      </c>
      <c r="AS238" s="11">
        <f>IF(('OddsRatio_working_3-way'!X238=0),IF(Q238&gt;0,-Q238^(1/3),(-Q238)^(1/3)),'OddsRatio_working_3-way'!AM238-'OddsRatio_working_3-way'!R238/3)</f>
        <v>-0.70285838165262271</v>
      </c>
      <c r="AT238" s="11">
        <f>IF(('OddsRatio_working_3-way'!X238=0),IF(Q238&gt;0,-Q238^(1/3),(-Q238)^(1/3)),'OddsRatio_working_3-way'!AN238-'OddsRatio_working_3-way'!R238/3)</f>
        <v>-0.36216315970820645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1.95</v>
      </c>
      <c r="B239" s="4">
        <f>IF('True_Odds_Calculator_3-way'!B240="","",'True_Odds_Calculator_3-way'!B240)</f>
        <v>3.84</v>
      </c>
      <c r="C239" s="4">
        <f>IF('True_Odds_Calculator_3-way'!C240="","",'True_Odds_Calculator_3-way'!C240)</f>
        <v>3.73</v>
      </c>
      <c r="D239" s="9">
        <f t="shared" si="52"/>
        <v>0.49649232013578998</v>
      </c>
      <c r="E239" s="9">
        <f t="shared" si="53"/>
        <v>0.24803343680908824</v>
      </c>
      <c r="F239" s="9">
        <f t="shared" si="54"/>
        <v>0.2554742430551219</v>
      </c>
      <c r="G239" s="9">
        <f t="shared" si="55"/>
        <v>1.0675051004265956</v>
      </c>
      <c r="H239" s="9">
        <f t="shared" si="56"/>
        <v>2.014129845405265</v>
      </c>
      <c r="I239" s="9">
        <f t="shared" si="57"/>
        <v>4.0317144852115314</v>
      </c>
      <c r="J239" s="9">
        <f t="shared" si="58"/>
        <v>3.9142889241646053</v>
      </c>
      <c r="K239" s="11">
        <f t="shared" si="59"/>
        <v>0.51282051282051289</v>
      </c>
      <c r="L239" s="11">
        <f t="shared" si="60"/>
        <v>0.26041666666666669</v>
      </c>
      <c r="M239" s="11">
        <f t="shared" si="61"/>
        <v>0.26809651474530832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-0.26371201966041102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0.23343873880066915</v>
      </c>
      <c r="Q239" s="11">
        <f>2*'OddsRatio_working_3-way'!K239*'OddsRatio_working_3-way'!L239*'OddsRatio_working_3-way'!M239</f>
        <v>7.1606975092229797E-2</v>
      </c>
      <c r="R239" s="11">
        <f t="shared" si="62"/>
        <v>0</v>
      </c>
      <c r="S239" s="11">
        <f t="shared" si="63"/>
        <v>-0.88520325733075955</v>
      </c>
      <c r="T239" s="11">
        <f t="shared" si="64"/>
        <v>-0.2715347415125029</v>
      </c>
      <c r="U239" s="11">
        <f>'OddsRatio_working_3-way'!S239-'OddsRatio_working_3-way'!R239^2/3</f>
        <v>-0.88520325733075955</v>
      </c>
      <c r="V239" s="11">
        <f>'OddsRatio_working_3-way'!S239*'OddsRatio_working_3-way'!R239/3-2*'OddsRatio_working_3-way'!R239^3/27-'OddsRatio_working_3-way'!T239</f>
        <v>0.2715347415125029</v>
      </c>
      <c r="W239" s="11">
        <f>'OddsRatio_working_3-way'!V239^2+4*'OddsRatio_working_3-way'!U239^3/27</f>
        <v>-2.9029154279813063E-2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0.16028121390861347</v>
      </c>
      <c r="Y239" s="11">
        <f>IF('OddsRatio_working_3-way'!W239&gt;=0,IF('OddsRatio_working_3-way'!V239+SQRT('OddsRatio_working_3-way'!W239)&gt;0,0,PI()),ACOS('OddsRatio_working_3-way'!V239/(2*'OddsRatio_working_3-way'!X239)))</f>
        <v>0.56037230239632363</v>
      </c>
      <c r="Z239" s="11">
        <f>'OddsRatio_working_3-way'!X239^(1/3)*COS('OddsRatio_working_3-way'!Y239/3)</f>
        <v>0.53375255021329782</v>
      </c>
      <c r="AA239" s="11">
        <f>'OddsRatio_working_3-way'!X239^(1/3)*COS(('OddsRatio_working_3-way'!Y239+2*PI())/3)</f>
        <v>-0.35423745463331674</v>
      </c>
      <c r="AB239" s="11">
        <f>'OddsRatio_working_3-way'!X239^(1/3)*COS(('OddsRatio_working_3-way'!Y239+4*PI())/3)</f>
        <v>-0.1795150955799811</v>
      </c>
      <c r="AC239" s="11">
        <f>'OddsRatio_working_3-way'!X239^(1/3)*SIN('OddsRatio_working_3-way'!Y239/3)</f>
        <v>0.10087600103288974</v>
      </c>
      <c r="AD239" s="11">
        <f>'OddsRatio_working_3-way'!X239^(1/3)*SIN(('OddsRatio_working_3-way'!Y239+2*PI())/3)</f>
        <v>0.41180526730300016</v>
      </c>
      <c r="AE239" s="11">
        <f>'OddsRatio_working_3-way'!X239^(1/3)*SIN(('OddsRatio_working_3-way'!Y239+4*PI())/3)</f>
        <v>-0.51268126833588989</v>
      </c>
      <c r="AF239" s="11">
        <f>-'OddsRatio_working_3-way'!U239/(3*'OddsRatio_working_3-way'!X239^(1/3))*COS(('OddsRatio_working_3-way'!Y239)/3)</f>
        <v>0.53375255021329771</v>
      </c>
      <c r="AG239" s="11">
        <f>-'OddsRatio_working_3-way'!U239/(3*'OddsRatio_working_3-way'!X239^(1/3))*COS(('OddsRatio_working_3-way'!Y239+2*PI())/3)</f>
        <v>-0.35423745463331668</v>
      </c>
      <c r="AH239" s="11">
        <f>-'OddsRatio_working_3-way'!U239/(3*'OddsRatio_working_3-way'!X239^(1/3))*COS(('OddsRatio_working_3-way'!Y239+4*PI())/3)</f>
        <v>-0.17951509557998108</v>
      </c>
      <c r="AI239" s="11">
        <f>'OddsRatio_working_3-way'!U239/(3*'OddsRatio_working_3-way'!X239^(1/3))*SIN(('OddsRatio_working_3-way'!Y239)/3)</f>
        <v>-0.10087600103288973</v>
      </c>
      <c r="AJ239" s="11">
        <f>'OddsRatio_working_3-way'!U239/(3*'OddsRatio_working_3-way'!X239^(1/3))*SIN(('OddsRatio_working_3-way'!Y239+2*PI())/3)</f>
        <v>-0.41180526730300004</v>
      </c>
      <c r="AK239" s="11">
        <f>'OddsRatio_working_3-way'!U239/(3*'OddsRatio_working_3-way'!X239^(1/3))*SIN(('OddsRatio_working_3-way'!Y239+4*PI())/3)</f>
        <v>0.51268126833588978</v>
      </c>
      <c r="AL239" s="11">
        <f>'OddsRatio_working_3-way'!Z239+'OddsRatio_working_3-way'!AF239</f>
        <v>1.0675051004265956</v>
      </c>
      <c r="AM239" s="11">
        <f>'OddsRatio_working_3-way'!AA239+'OddsRatio_working_3-way'!AG239</f>
        <v>-0.70847490926663337</v>
      </c>
      <c r="AN239" s="11">
        <f>'OddsRatio_working_3-way'!AB239+'OddsRatio_working_3-way'!AH239</f>
        <v>-0.35903019115996215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1.0675051004265956</v>
      </c>
      <c r="AS239" s="11">
        <f>IF(('OddsRatio_working_3-way'!X239=0),IF(Q239&gt;0,-Q239^(1/3),(-Q239)^(1/3)),'OddsRatio_working_3-way'!AM239-'OddsRatio_working_3-way'!R239/3)</f>
        <v>-0.70847490926663337</v>
      </c>
      <c r="AT239" s="11">
        <f>IF(('OddsRatio_working_3-way'!X239=0),IF(Q239&gt;0,-Q239^(1/3),(-Q239)^(1/3)),'OddsRatio_working_3-way'!AN239-'OddsRatio_working_3-way'!R239/3)</f>
        <v>-0.35903019115996215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2.54</v>
      </c>
      <c r="B240" s="4">
        <f>IF('True_Odds_Calculator_3-way'!B241="","",'True_Odds_Calculator_3-way'!B241)</f>
        <v>3.69</v>
      </c>
      <c r="C240" s="4">
        <f>IF('True_Odds_Calculator_3-way'!C241="","",'True_Odds_Calculator_3-way'!C241)</f>
        <v>2.67</v>
      </c>
      <c r="D240" s="9">
        <f t="shared" si="52"/>
        <v>0.37969827078202695</v>
      </c>
      <c r="E240" s="9">
        <f t="shared" si="53"/>
        <v>0.25949635806753529</v>
      </c>
      <c r="F240" s="9">
        <f t="shared" si="54"/>
        <v>0.36080537115043776</v>
      </c>
      <c r="G240" s="9">
        <f t="shared" si="55"/>
        <v>1.0608247697083999</v>
      </c>
      <c r="H240" s="9">
        <f t="shared" si="56"/>
        <v>2.6336701453509361</v>
      </c>
      <c r="I240" s="9">
        <f t="shared" si="57"/>
        <v>3.8536186305155957</v>
      </c>
      <c r="J240" s="9">
        <f t="shared" si="58"/>
        <v>2.771577365413028</v>
      </c>
      <c r="K240" s="11">
        <f t="shared" si="59"/>
        <v>0.39370078740157477</v>
      </c>
      <c r="L240" s="11">
        <f t="shared" si="60"/>
        <v>0.2710027100271003</v>
      </c>
      <c r="M240" s="11">
        <f t="shared" si="61"/>
        <v>0.37453183520599254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-0.27645097619397563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0.23576572431506262</v>
      </c>
      <c r="Q240" s="11">
        <f>2*'OddsRatio_working_3-way'!K240*'OddsRatio_working_3-way'!L240*'OddsRatio_working_3-way'!M240</f>
        <v>7.9920584513580556E-2</v>
      </c>
      <c r="R240" s="11">
        <f t="shared" si="62"/>
        <v>0</v>
      </c>
      <c r="S240" s="11">
        <f t="shared" si="63"/>
        <v>-0.8528301384967234</v>
      </c>
      <c r="T240" s="11">
        <f t="shared" si="64"/>
        <v>-0.28909496220227915</v>
      </c>
      <c r="U240" s="11">
        <f>'OddsRatio_working_3-way'!S240-'OddsRatio_working_3-way'!R240^2/3</f>
        <v>-0.8528301384967234</v>
      </c>
      <c r="V240" s="11">
        <f>'OddsRatio_working_3-way'!S240*'OddsRatio_working_3-way'!R240/3-2*'OddsRatio_working_3-way'!R240^3/27-'OddsRatio_working_3-way'!T240</f>
        <v>0.28909496220227915</v>
      </c>
      <c r="W240" s="11">
        <f>'OddsRatio_working_3-way'!V240^2+4*'OddsRatio_working_3-way'!U240^3/27</f>
        <v>-8.3174024669123992E-3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0.15156953819752966</v>
      </c>
      <c r="Y240" s="11">
        <f>IF('OddsRatio_working_3-way'!W240&gt;=0,IF('OddsRatio_working_3-way'!V240+SQRT('OddsRatio_working_3-way'!W240)&gt;0,0,PI()),ACOS('OddsRatio_working_3-way'!V240/(2*'OddsRatio_working_3-way'!X240)))</f>
        <v>0.30558521544973649</v>
      </c>
      <c r="Z240" s="11">
        <f>'OddsRatio_working_3-way'!X240^(1/3)*COS('OddsRatio_working_3-way'!Y240/3)</f>
        <v>0.53041238485419995</v>
      </c>
      <c r="AA240" s="11">
        <f>'OddsRatio_working_3-way'!X240^(1/3)*COS(('OddsRatio_working_3-way'!Y240+2*PI())/3)</f>
        <v>-0.31215894654377463</v>
      </c>
      <c r="AB240" s="11">
        <f>'OddsRatio_working_3-way'!X240^(1/3)*COS(('OddsRatio_working_3-way'!Y240+4*PI())/3)</f>
        <v>-0.21825343831042548</v>
      </c>
      <c r="AC240" s="11">
        <f>'OddsRatio_working_3-way'!X240^(1/3)*SIN('OddsRatio_working_3-way'!Y240/3)</f>
        <v>5.4216370456912827E-2</v>
      </c>
      <c r="AD240" s="11">
        <f>'OddsRatio_working_3-way'!X240^(1/3)*SIN(('OddsRatio_working_3-way'!Y240+2*PI())/3)</f>
        <v>0.43224241453716922</v>
      </c>
      <c r="AE240" s="11">
        <f>'OddsRatio_working_3-way'!X240^(1/3)*SIN(('OddsRatio_working_3-way'!Y240+4*PI())/3)</f>
        <v>-0.48645878499408196</v>
      </c>
      <c r="AF240" s="11">
        <f>-'OddsRatio_working_3-way'!U240/(3*'OddsRatio_working_3-way'!X240^(1/3))*COS(('OddsRatio_working_3-way'!Y240)/3)</f>
        <v>0.53041238485419995</v>
      </c>
      <c r="AG240" s="11">
        <f>-'OddsRatio_working_3-way'!U240/(3*'OddsRatio_working_3-way'!X240^(1/3))*COS(('OddsRatio_working_3-way'!Y240+2*PI())/3)</f>
        <v>-0.31215894654377463</v>
      </c>
      <c r="AH240" s="11">
        <f>-'OddsRatio_working_3-way'!U240/(3*'OddsRatio_working_3-way'!X240^(1/3))*COS(('OddsRatio_working_3-way'!Y240+4*PI())/3)</f>
        <v>-0.21825343831042548</v>
      </c>
      <c r="AI240" s="11">
        <f>'OddsRatio_working_3-way'!U240/(3*'OddsRatio_working_3-way'!X240^(1/3))*SIN(('OddsRatio_working_3-way'!Y240)/3)</f>
        <v>-5.4216370456912827E-2</v>
      </c>
      <c r="AJ240" s="11">
        <f>'OddsRatio_working_3-way'!U240/(3*'OddsRatio_working_3-way'!X240^(1/3))*SIN(('OddsRatio_working_3-way'!Y240+2*PI())/3)</f>
        <v>-0.43224241453716922</v>
      </c>
      <c r="AK240" s="11">
        <f>'OddsRatio_working_3-way'!U240/(3*'OddsRatio_working_3-way'!X240^(1/3))*SIN(('OddsRatio_working_3-way'!Y240+4*PI())/3)</f>
        <v>0.48645878499408196</v>
      </c>
      <c r="AL240" s="11">
        <f>'OddsRatio_working_3-way'!Z240+'OddsRatio_working_3-way'!AF240</f>
        <v>1.0608247697083999</v>
      </c>
      <c r="AM240" s="11">
        <f>'OddsRatio_working_3-way'!AA240+'OddsRatio_working_3-way'!AG240</f>
        <v>-0.62431789308754926</v>
      </c>
      <c r="AN240" s="11">
        <f>'OddsRatio_working_3-way'!AB240+'OddsRatio_working_3-way'!AH240</f>
        <v>-0.43650687662085097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1.0608247697083999</v>
      </c>
      <c r="AS240" s="11">
        <f>IF(('OddsRatio_working_3-way'!X240=0),IF(Q240&gt;0,-Q240^(1/3),(-Q240)^(1/3)),'OddsRatio_working_3-way'!AM240-'OddsRatio_working_3-way'!R240/3)</f>
        <v>-0.62431789308754926</v>
      </c>
      <c r="AT240" s="11">
        <f>IF(('OddsRatio_working_3-way'!X240=0),IF(Q240&gt;0,-Q240^(1/3),(-Q240)^(1/3)),'OddsRatio_working_3-way'!AN240-'OddsRatio_working_3-way'!R240/3)</f>
        <v>-0.43650687662085097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2.2400000000000002</v>
      </c>
      <c r="B241" s="4">
        <f>IF('True_Odds_Calculator_3-way'!B242="","",'True_Odds_Calculator_3-way'!B242)</f>
        <v>3.69</v>
      </c>
      <c r="C241" s="4">
        <f>IF('True_Odds_Calculator_3-way'!C242="","",'True_Odds_Calculator_3-way'!C242)</f>
        <v>3.28</v>
      </c>
      <c r="D241" s="9">
        <f t="shared" si="52"/>
        <v>0.43800392072218569</v>
      </c>
      <c r="E241" s="9">
        <f t="shared" si="53"/>
        <v>0.26430792948491727</v>
      </c>
      <c r="F241" s="9">
        <f t="shared" si="54"/>
        <v>0.29768814979289704</v>
      </c>
      <c r="G241" s="9">
        <f t="shared" si="55"/>
        <v>1.0347456338555236</v>
      </c>
      <c r="H241" s="9">
        <f t="shared" si="56"/>
        <v>2.2830845859808493</v>
      </c>
      <c r="I241" s="9">
        <f t="shared" si="57"/>
        <v>3.7834657550713588</v>
      </c>
      <c r="J241" s="9">
        <f t="shared" si="58"/>
        <v>3.3592200451905945</v>
      </c>
      <c r="K241" s="11">
        <f t="shared" si="59"/>
        <v>0.4464285714285714</v>
      </c>
      <c r="L241" s="11">
        <f t="shared" si="60"/>
        <v>0.2710027100271003</v>
      </c>
      <c r="M241" s="11">
        <f t="shared" si="61"/>
        <v>0.3048780487804878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-0.28051790317554748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0.22905689640520099</v>
      </c>
      <c r="Q241" s="11">
        <f>2*'OddsRatio_working_3-way'!K241*'OddsRatio_working_3-way'!L241*'OddsRatio_working_3-way'!M241</f>
        <v>7.3770337006505954E-2</v>
      </c>
      <c r="R241" s="11">
        <f t="shared" si="62"/>
        <v>0</v>
      </c>
      <c r="S241" s="11">
        <f t="shared" si="63"/>
        <v>-0.81655000915167153</v>
      </c>
      <c r="T241" s="11">
        <f t="shared" si="64"/>
        <v>-0.2629790689699425</v>
      </c>
      <c r="U241" s="11">
        <f>'OddsRatio_working_3-way'!S241-'OddsRatio_working_3-way'!R241^2/3</f>
        <v>-0.81655000915167153</v>
      </c>
      <c r="V241" s="11">
        <f>'OddsRatio_working_3-way'!S241*'OddsRatio_working_3-way'!R241/3-2*'OddsRatio_working_3-way'!R241^3/27-'OddsRatio_working_3-way'!T241</f>
        <v>0.2629790689699425</v>
      </c>
      <c r="W241" s="11">
        <f>'OddsRatio_working_3-way'!V241^2+4*'OddsRatio_working_3-way'!U241^3/27</f>
        <v>-1.1499478526978274E-2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0.14200129334206435</v>
      </c>
      <c r="Y241" s="11">
        <f>IF('OddsRatio_working_3-way'!W241&gt;=0,IF('OddsRatio_working_3-way'!V241+SQRT('OddsRatio_working_3-way'!W241)&gt;0,0,PI()),ACOS('OddsRatio_working_3-way'!V241/(2*'OddsRatio_working_3-way'!X241)))</f>
        <v>0.38718876295522686</v>
      </c>
      <c r="Z241" s="11">
        <f>'OddsRatio_working_3-way'!X241^(1/3)*COS('OddsRatio_working_3-way'!Y241/3)</f>
        <v>0.51737281692776182</v>
      </c>
      <c r="AA241" s="11">
        <f>'OddsRatio_working_3-way'!X241^(1/3)*COS(('OddsRatio_working_3-way'!Y241+2*PI())/3)</f>
        <v>-0.31683732003104703</v>
      </c>
      <c r="AB241" s="11">
        <f>'OddsRatio_working_3-way'!X241^(1/3)*COS(('OddsRatio_working_3-way'!Y241+4*PI())/3)</f>
        <v>-0.20053549689671488</v>
      </c>
      <c r="AC241" s="11">
        <f>'OddsRatio_working_3-way'!X241^(1/3)*SIN('OddsRatio_working_3-way'!Y241/3)</f>
        <v>6.7146888893850926E-2</v>
      </c>
      <c r="AD241" s="11">
        <f>'OddsRatio_working_3-way'!X241^(1/3)*SIN(('OddsRatio_working_3-way'!Y241+2*PI())/3)</f>
        <v>0.41448455824003189</v>
      </c>
      <c r="AE241" s="11">
        <f>'OddsRatio_working_3-way'!X241^(1/3)*SIN(('OddsRatio_working_3-way'!Y241+4*PI())/3)</f>
        <v>-0.4816314471338829</v>
      </c>
      <c r="AF241" s="11">
        <f>-'OddsRatio_working_3-way'!U241/(3*'OddsRatio_working_3-way'!X241^(1/3))*COS(('OddsRatio_working_3-way'!Y241)/3)</f>
        <v>0.51737281692776182</v>
      </c>
      <c r="AG241" s="11">
        <f>-'OddsRatio_working_3-way'!U241/(3*'OddsRatio_working_3-way'!X241^(1/3))*COS(('OddsRatio_working_3-way'!Y241+2*PI())/3)</f>
        <v>-0.31683732003104703</v>
      </c>
      <c r="AH241" s="11">
        <f>-'OddsRatio_working_3-way'!U241/(3*'OddsRatio_working_3-way'!X241^(1/3))*COS(('OddsRatio_working_3-way'!Y241+4*PI())/3)</f>
        <v>-0.20053549689671488</v>
      </c>
      <c r="AI241" s="11">
        <f>'OddsRatio_working_3-way'!U241/(3*'OddsRatio_working_3-way'!X241^(1/3))*SIN(('OddsRatio_working_3-way'!Y241)/3)</f>
        <v>-6.7146888893850926E-2</v>
      </c>
      <c r="AJ241" s="11">
        <f>'OddsRatio_working_3-way'!U241/(3*'OddsRatio_working_3-way'!X241^(1/3))*SIN(('OddsRatio_working_3-way'!Y241+2*PI())/3)</f>
        <v>-0.41448455824003189</v>
      </c>
      <c r="AK241" s="11">
        <f>'OddsRatio_working_3-way'!U241/(3*'OddsRatio_working_3-way'!X241^(1/3))*SIN(('OddsRatio_working_3-way'!Y241+4*PI())/3)</f>
        <v>0.4816314471338829</v>
      </c>
      <c r="AL241" s="11">
        <f>'OddsRatio_working_3-way'!Z241+'OddsRatio_working_3-way'!AF241</f>
        <v>1.0347456338555236</v>
      </c>
      <c r="AM241" s="11">
        <f>'OddsRatio_working_3-way'!AA241+'OddsRatio_working_3-way'!AG241</f>
        <v>-0.63367464006209406</v>
      </c>
      <c r="AN241" s="11">
        <f>'OddsRatio_working_3-way'!AB241+'OddsRatio_working_3-way'!AH241</f>
        <v>-0.40107099379342975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1.0347456338555236</v>
      </c>
      <c r="AS241" s="11">
        <f>IF(('OddsRatio_working_3-way'!X241=0),IF(Q241&gt;0,-Q241^(1/3),(-Q241)^(1/3)),'OddsRatio_working_3-way'!AM241-'OddsRatio_working_3-way'!R241/3)</f>
        <v>-0.63367464006209406</v>
      </c>
      <c r="AT241" s="11">
        <f>IF(('OddsRatio_working_3-way'!X241=0),IF(Q241&gt;0,-Q241^(1/3),(-Q241)^(1/3)),'OddsRatio_working_3-way'!AN241-'OddsRatio_working_3-way'!R241/3)</f>
        <v>-0.40107099379342975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1.34</v>
      </c>
      <c r="B242" s="4">
        <f>IF('True_Odds_Calculator_3-way'!B243="","",'True_Odds_Calculator_3-way'!B243)</f>
        <v>5.5</v>
      </c>
      <c r="C242" s="4">
        <f>IF('True_Odds_Calculator_3-way'!C243="","",'True_Odds_Calculator_3-way'!C243)</f>
        <v>10.029999999999999</v>
      </c>
      <c r="D242" s="9">
        <f t="shared" si="52"/>
        <v>0.73370531788329829</v>
      </c>
      <c r="E242" s="9">
        <f t="shared" si="53"/>
        <v>0.17230435241771228</v>
      </c>
      <c r="F242" s="9">
        <f t="shared" si="54"/>
        <v>9.3990329698989725E-2</v>
      </c>
      <c r="G242" s="9">
        <f t="shared" si="55"/>
        <v>1.0674853162356315</v>
      </c>
      <c r="H242" s="9">
        <f t="shared" si="56"/>
        <v>1.3629450075201146</v>
      </c>
      <c r="I242" s="9">
        <f t="shared" si="57"/>
        <v>5.8036839230603414</v>
      </c>
      <c r="J242" s="9">
        <f t="shared" si="58"/>
        <v>10.639392405607751</v>
      </c>
      <c r="K242" s="11">
        <f t="shared" si="59"/>
        <v>0.74626865671641784</v>
      </c>
      <c r="L242" s="11">
        <f t="shared" si="60"/>
        <v>0.18181818181818182</v>
      </c>
      <c r="M242" s="11">
        <f t="shared" si="61"/>
        <v>9.9700897308075784E-2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-0.18690062783156647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0.18763248923514397</v>
      </c>
      <c r="Q242" s="11">
        <f>2*'OddsRatio_working_3-way'!K242*'OddsRatio_working_3-way'!L242*'OddsRatio_working_3-way'!M242</f>
        <v>2.7055874439097904E-2</v>
      </c>
      <c r="R242" s="11">
        <f t="shared" si="62"/>
        <v>0</v>
      </c>
      <c r="S242" s="11">
        <f t="shared" si="63"/>
        <v>-1.0039157781975834</v>
      </c>
      <c r="T242" s="11">
        <f t="shared" si="64"/>
        <v>-0.14476074667593128</v>
      </c>
      <c r="U242" s="11">
        <f>'OddsRatio_working_3-way'!S242-'OddsRatio_working_3-way'!R242^2/3</f>
        <v>-1.0039157781975834</v>
      </c>
      <c r="V242" s="11">
        <f>'OddsRatio_working_3-way'!S242*'OddsRatio_working_3-way'!R242/3-2*'OddsRatio_working_3-way'!R242^3/27-'OddsRatio_working_3-way'!T242</f>
        <v>0.14476074667593128</v>
      </c>
      <c r="W242" s="11">
        <f>'OddsRatio_working_3-way'!V242^2+4*'OddsRatio_working_3-way'!U242^3/27</f>
        <v>-0.12893964393905705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0.19358158339394671</v>
      </c>
      <c r="Y242" s="11">
        <f>IF('OddsRatio_working_3-way'!W242&gt;=0,IF('OddsRatio_working_3-way'!V242+SQRT('OddsRatio_working_3-way'!W242)&gt;0,0,PI()),ACOS('OddsRatio_working_3-way'!V242/(2*'OddsRatio_working_3-way'!X242)))</f>
        <v>1.1875846382022661</v>
      </c>
      <c r="Z242" s="11">
        <f>'OddsRatio_working_3-way'!X242^(1/3)*COS('OddsRatio_working_3-way'!Y242/3)</f>
        <v>0.53374265811781585</v>
      </c>
      <c r="AA242" s="11">
        <f>'OddsRatio_working_3-way'!X242^(1/3)*COS(('OddsRatio_working_3-way'!Y242+2*PI())/3)</f>
        <v>-0.46005006942231375</v>
      </c>
      <c r="AB242" s="11">
        <f>'OddsRatio_working_3-way'!X242^(1/3)*COS(('OddsRatio_working_3-way'!Y242+4*PI())/3)</f>
        <v>-7.3692588695502242E-2</v>
      </c>
      <c r="AC242" s="11">
        <f>'OddsRatio_working_3-way'!X242^(1/3)*SIN('OddsRatio_working_3-way'!Y242/3)</f>
        <v>0.22306359550105026</v>
      </c>
      <c r="AD242" s="11">
        <f>'OddsRatio_working_3-way'!X242^(1/3)*SIN(('OddsRatio_working_3-way'!Y242+2*PI())/3)</f>
        <v>0.35070290326293591</v>
      </c>
      <c r="AE242" s="11">
        <f>'OddsRatio_working_3-way'!X242^(1/3)*SIN(('OddsRatio_working_3-way'!Y242+4*PI())/3)</f>
        <v>-0.57376649876398622</v>
      </c>
      <c r="AF242" s="11">
        <f>-'OddsRatio_working_3-way'!U242/(3*'OddsRatio_working_3-way'!X242^(1/3))*COS(('OddsRatio_working_3-way'!Y242)/3)</f>
        <v>0.53374265811781574</v>
      </c>
      <c r="AG242" s="11">
        <f>-'OddsRatio_working_3-way'!U242/(3*'OddsRatio_working_3-way'!X242^(1/3))*COS(('OddsRatio_working_3-way'!Y242+2*PI())/3)</f>
        <v>-0.46005006942231363</v>
      </c>
      <c r="AH242" s="11">
        <f>-'OddsRatio_working_3-way'!U242/(3*'OddsRatio_working_3-way'!X242^(1/3))*COS(('OddsRatio_working_3-way'!Y242+4*PI())/3)</f>
        <v>-7.3692588695502229E-2</v>
      </c>
      <c r="AI242" s="11">
        <f>'OddsRatio_working_3-way'!U242/(3*'OddsRatio_working_3-way'!X242^(1/3))*SIN(('OddsRatio_working_3-way'!Y242)/3)</f>
        <v>-0.22306359550105023</v>
      </c>
      <c r="AJ242" s="11">
        <f>'OddsRatio_working_3-way'!U242/(3*'OddsRatio_working_3-way'!X242^(1/3))*SIN(('OddsRatio_working_3-way'!Y242+2*PI())/3)</f>
        <v>-0.35070290326293585</v>
      </c>
      <c r="AK242" s="11">
        <f>'OddsRatio_working_3-way'!U242/(3*'OddsRatio_working_3-way'!X242^(1/3))*SIN(('OddsRatio_working_3-way'!Y242+4*PI())/3)</f>
        <v>0.57376649876398611</v>
      </c>
      <c r="AL242" s="11">
        <f>'OddsRatio_working_3-way'!Z242+'OddsRatio_working_3-way'!AF242</f>
        <v>1.0674853162356315</v>
      </c>
      <c r="AM242" s="11">
        <f>'OddsRatio_working_3-way'!AA242+'OddsRatio_working_3-way'!AG242</f>
        <v>-0.92010013884462738</v>
      </c>
      <c r="AN242" s="11">
        <f>'OddsRatio_working_3-way'!AB242+'OddsRatio_working_3-way'!AH242</f>
        <v>-0.14738517739100448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1.0674853162356315</v>
      </c>
      <c r="AS242" s="11">
        <f>IF(('OddsRatio_working_3-way'!X242=0),IF(Q242&gt;0,-Q242^(1/3),(-Q242)^(1/3)),'OddsRatio_working_3-way'!AM242-'OddsRatio_working_3-way'!R242/3)</f>
        <v>-0.92010013884462738</v>
      </c>
      <c r="AT242" s="11">
        <f>IF(('OddsRatio_working_3-way'!X242=0),IF(Q242&gt;0,-Q242^(1/3),(-Q242)^(1/3)),'OddsRatio_working_3-way'!AN242-'OddsRatio_working_3-way'!R242/3)</f>
        <v>-0.14738517739100448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6.74</v>
      </c>
      <c r="B243" s="4">
        <f>IF('True_Odds_Calculator_3-way'!B244="","",'True_Odds_Calculator_3-way'!B244)</f>
        <v>4.6100000000000003</v>
      </c>
      <c r="C243" s="4">
        <f>IF('True_Odds_Calculator_3-way'!C244="","",'True_Odds_Calculator_3-way'!C244)</f>
        <v>1.52</v>
      </c>
      <c r="D243" s="9">
        <f t="shared" si="52"/>
        <v>0.14280929509525106</v>
      </c>
      <c r="E243" s="9">
        <f t="shared" si="53"/>
        <v>0.20942433877269695</v>
      </c>
      <c r="F243" s="9">
        <f t="shared" si="54"/>
        <v>0.64776636613205218</v>
      </c>
      <c r="G243" s="9">
        <f t="shared" si="55"/>
        <v>1.0457047606032841</v>
      </c>
      <c r="H243" s="9">
        <f t="shared" si="56"/>
        <v>7.0023453258628523</v>
      </c>
      <c r="I243" s="9">
        <f t="shared" si="57"/>
        <v>4.7749941857778566</v>
      </c>
      <c r="J243" s="9">
        <f t="shared" si="58"/>
        <v>1.5437664755137075</v>
      </c>
      <c r="K243" s="11">
        <f t="shared" si="59"/>
        <v>0.14836795252225518</v>
      </c>
      <c r="L243" s="11">
        <f t="shared" si="60"/>
        <v>0.21691973969631234</v>
      </c>
      <c r="M243" s="11">
        <f t="shared" si="61"/>
        <v>0.65789473684210531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-0.22814871553904881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0.20898385823077101</v>
      </c>
      <c r="Q243" s="11">
        <f>2*'OddsRatio_working_3-way'!K243*'OddsRatio_working_3-way'!L243*'OddsRatio_working_3-way'!M243</f>
        <v>4.2347286368950555E-2</v>
      </c>
      <c r="R243" s="11">
        <f t="shared" si="62"/>
        <v>0</v>
      </c>
      <c r="S243" s="11">
        <f t="shared" si="63"/>
        <v>-0.91599839927655591</v>
      </c>
      <c r="T243" s="11">
        <f t="shared" si="64"/>
        <v>-0.18561264423030513</v>
      </c>
      <c r="U243" s="11">
        <f>'OddsRatio_working_3-way'!S243-'OddsRatio_working_3-way'!R243^2/3</f>
        <v>-0.91599839927655591</v>
      </c>
      <c r="V243" s="11">
        <f>'OddsRatio_working_3-way'!S243*'OddsRatio_working_3-way'!R243/3-2*'OddsRatio_working_3-way'!R243^3/27-'OddsRatio_working_3-way'!T243</f>
        <v>0.18561264423030513</v>
      </c>
      <c r="W243" s="11">
        <f>'OddsRatio_working_3-way'!V243^2+4*'OddsRatio_working_3-way'!U243^3/27</f>
        <v>-7.9410356185865436E-2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0.1687175227147667</v>
      </c>
      <c r="Y243" s="11">
        <f>IF('OddsRatio_working_3-way'!W243&gt;=0,IF('OddsRatio_working_3-way'!V243+SQRT('OddsRatio_working_3-way'!W243)&gt;0,0,PI()),ACOS('OddsRatio_working_3-way'!V243/(2*'OddsRatio_working_3-way'!X243)))</f>
        <v>0.98834916225504776</v>
      </c>
      <c r="Z243" s="11">
        <f>'OddsRatio_working_3-way'!X243^(1/3)*COS('OddsRatio_working_3-way'!Y243/3)</f>
        <v>0.52285238030164205</v>
      </c>
      <c r="AA243" s="11">
        <f>'OddsRatio_working_3-way'!X243^(1/3)*COS(('OddsRatio_working_3-way'!Y243+2*PI())/3)</f>
        <v>-0.41624428059512025</v>
      </c>
      <c r="AB243" s="11">
        <f>'OddsRatio_working_3-way'!X243^(1/3)*COS(('OddsRatio_working_3-way'!Y243+4*PI())/3)</f>
        <v>-0.10660809970652199</v>
      </c>
      <c r="AC243" s="11">
        <f>'OddsRatio_working_3-way'!X243^(1/3)*SIN('OddsRatio_working_3-way'!Y243/3)</f>
        <v>0.17876853238688004</v>
      </c>
      <c r="AD243" s="11">
        <f>'OddsRatio_working_3-way'!X243^(1/3)*SIN(('OddsRatio_working_3-way'!Y243+2*PI())/3)</f>
        <v>0.36341917757694453</v>
      </c>
      <c r="AE243" s="11">
        <f>'OddsRatio_working_3-way'!X243^(1/3)*SIN(('OddsRatio_working_3-way'!Y243+4*PI())/3)</f>
        <v>-0.54218770996382448</v>
      </c>
      <c r="AF243" s="11">
        <f>-'OddsRatio_working_3-way'!U243/(3*'OddsRatio_working_3-way'!X243^(1/3))*COS(('OddsRatio_working_3-way'!Y243)/3)</f>
        <v>0.52285238030164205</v>
      </c>
      <c r="AG243" s="11">
        <f>-'OddsRatio_working_3-way'!U243/(3*'OddsRatio_working_3-way'!X243^(1/3))*COS(('OddsRatio_working_3-way'!Y243+2*PI())/3)</f>
        <v>-0.41624428059512025</v>
      </c>
      <c r="AH243" s="11">
        <f>-'OddsRatio_working_3-way'!U243/(3*'OddsRatio_working_3-way'!X243^(1/3))*COS(('OddsRatio_working_3-way'!Y243+4*PI())/3)</f>
        <v>-0.10660809970652199</v>
      </c>
      <c r="AI243" s="11">
        <f>'OddsRatio_working_3-way'!U243/(3*'OddsRatio_working_3-way'!X243^(1/3))*SIN(('OddsRatio_working_3-way'!Y243)/3)</f>
        <v>-0.17876853238688004</v>
      </c>
      <c r="AJ243" s="11">
        <f>'OddsRatio_working_3-way'!U243/(3*'OddsRatio_working_3-way'!X243^(1/3))*SIN(('OddsRatio_working_3-way'!Y243+2*PI())/3)</f>
        <v>-0.36341917757694453</v>
      </c>
      <c r="AK243" s="11">
        <f>'OddsRatio_working_3-way'!U243/(3*'OddsRatio_working_3-way'!X243^(1/3))*SIN(('OddsRatio_working_3-way'!Y243+4*PI())/3)</f>
        <v>0.54218770996382448</v>
      </c>
      <c r="AL243" s="11">
        <f>'OddsRatio_working_3-way'!Z243+'OddsRatio_working_3-way'!AF243</f>
        <v>1.0457047606032841</v>
      </c>
      <c r="AM243" s="11">
        <f>'OddsRatio_working_3-way'!AA243+'OddsRatio_working_3-way'!AG243</f>
        <v>-0.83248856119024051</v>
      </c>
      <c r="AN243" s="11">
        <f>'OddsRatio_working_3-way'!AB243+'OddsRatio_working_3-way'!AH243</f>
        <v>-0.21321619941304398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1.0457047606032841</v>
      </c>
      <c r="AS243" s="11">
        <f>IF(('OddsRatio_working_3-way'!X243=0),IF(Q243&gt;0,-Q243^(1/3),(-Q243)^(1/3)),'OddsRatio_working_3-way'!AM243-'OddsRatio_working_3-way'!R243/3)</f>
        <v>-0.83248856119024051</v>
      </c>
      <c r="AT243" s="11">
        <f>IF(('OddsRatio_working_3-way'!X243=0),IF(Q243&gt;0,-Q243^(1/3),(-Q243)^(1/3)),'OddsRatio_working_3-way'!AN243-'OddsRatio_working_3-way'!R243/3)</f>
        <v>-0.21321619941304398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4.24</v>
      </c>
      <c r="B244" s="4">
        <f>IF('True_Odds_Calculator_3-way'!B245="","",'True_Odds_Calculator_3-way'!B245)</f>
        <v>4.21</v>
      </c>
      <c r="C244" s="4">
        <f>IF('True_Odds_Calculator_3-way'!C245="","",'True_Odds_Calculator_3-way'!C245)</f>
        <v>1.82</v>
      </c>
      <c r="D244" s="9">
        <f t="shared" si="52"/>
        <v>0.22912433046258548</v>
      </c>
      <c r="E244" s="9">
        <f t="shared" si="53"/>
        <v>0.2307715170152643</v>
      </c>
      <c r="F244" s="9">
        <f t="shared" si="54"/>
        <v>0.54010415252215049</v>
      </c>
      <c r="G244" s="9">
        <f t="shared" si="55"/>
        <v>1.0384082252768483</v>
      </c>
      <c r="H244" s="9">
        <f t="shared" si="56"/>
        <v>4.364442649896989</v>
      </c>
      <c r="I244" s="9">
        <f t="shared" si="57"/>
        <v>4.3332904031386823</v>
      </c>
      <c r="J244" s="9">
        <f t="shared" si="58"/>
        <v>1.8514947447270154</v>
      </c>
      <c r="K244" s="11">
        <f t="shared" si="59"/>
        <v>0.23584905660377356</v>
      </c>
      <c r="L244" s="11">
        <f t="shared" si="60"/>
        <v>0.23752969121140144</v>
      </c>
      <c r="M244" s="11">
        <f t="shared" si="61"/>
        <v>0.54945054945054939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-0.2625092157875738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0.22377680581418313</v>
      </c>
      <c r="Q244" s="11">
        <f>2*'OddsRatio_working_3-way'!K244*'OddsRatio_working_3-way'!L244*'OddsRatio_working_3-way'!M244</f>
        <v>6.156170723911502E-2</v>
      </c>
      <c r="R244" s="11">
        <f t="shared" si="62"/>
        <v>0</v>
      </c>
      <c r="S244" s="11">
        <f t="shared" si="63"/>
        <v>-0.8524531420461311</v>
      </c>
      <c r="T244" s="11">
        <f t="shared" si="64"/>
        <v>-0.23451255627128775</v>
      </c>
      <c r="U244" s="11">
        <f>'OddsRatio_working_3-way'!S244-'OddsRatio_working_3-way'!R244^2/3</f>
        <v>-0.8524531420461311</v>
      </c>
      <c r="V244" s="11">
        <f>'OddsRatio_working_3-way'!S244*'OddsRatio_working_3-way'!R244/3-2*'OddsRatio_working_3-way'!R244^3/27-'OddsRatio_working_3-way'!T244</f>
        <v>0.23451255627128775</v>
      </c>
      <c r="W244" s="11">
        <f>'OddsRatio_working_3-way'!V244^2+4*'OddsRatio_working_3-way'!U244^3/27</f>
        <v>-3.6775349218929554E-2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0.15146904656383053</v>
      </c>
      <c r="Y244" s="11">
        <f>IF('OddsRatio_working_3-way'!W244&gt;=0,IF('OddsRatio_working_3-way'!V244+SQRT('OddsRatio_working_3-way'!W244)&gt;0,0,PI()),ACOS('OddsRatio_working_3-way'!V244/(2*'OddsRatio_working_3-way'!X244)))</f>
        <v>0.68546148288539821</v>
      </c>
      <c r="Z244" s="11">
        <f>'OddsRatio_working_3-way'!X244^(1/3)*COS('OddsRatio_working_3-way'!Y244/3)</f>
        <v>0.51920411263842425</v>
      </c>
      <c r="AA244" s="11">
        <f>'OddsRatio_working_3-way'!X244^(1/3)*COS(('OddsRatio_working_3-way'!Y244+2*PI())/3)</f>
        <v>-0.36416592472528558</v>
      </c>
      <c r="AB244" s="11">
        <f>'OddsRatio_working_3-way'!X244^(1/3)*COS(('OddsRatio_working_3-way'!Y244+4*PI())/3)</f>
        <v>-0.15503818791313878</v>
      </c>
      <c r="AC244" s="11">
        <f>'OddsRatio_working_3-way'!X244^(1/3)*SIN('OddsRatio_working_3-way'!Y244/3)</f>
        <v>0.12073995514351017</v>
      </c>
      <c r="AD244" s="11">
        <f>'OddsRatio_working_3-way'!X244^(1/3)*SIN(('OddsRatio_working_3-way'!Y244+2*PI())/3)</f>
        <v>0.38927397372247741</v>
      </c>
      <c r="AE244" s="11">
        <f>'OddsRatio_working_3-way'!X244^(1/3)*SIN(('OddsRatio_working_3-way'!Y244+4*PI())/3)</f>
        <v>-0.51001392886598762</v>
      </c>
      <c r="AF244" s="11">
        <f>-'OddsRatio_working_3-way'!U244/(3*'OddsRatio_working_3-way'!X244^(1/3))*COS(('OddsRatio_working_3-way'!Y244)/3)</f>
        <v>0.51920411263842414</v>
      </c>
      <c r="AG244" s="11">
        <f>-'OddsRatio_working_3-way'!U244/(3*'OddsRatio_working_3-way'!X244^(1/3))*COS(('OddsRatio_working_3-way'!Y244+2*PI())/3)</f>
        <v>-0.36416592472528553</v>
      </c>
      <c r="AH244" s="11">
        <f>-'OddsRatio_working_3-way'!U244/(3*'OddsRatio_working_3-way'!X244^(1/3))*COS(('OddsRatio_working_3-way'!Y244+4*PI())/3)</f>
        <v>-0.15503818791313875</v>
      </c>
      <c r="AI244" s="11">
        <f>'OddsRatio_working_3-way'!U244/(3*'OddsRatio_working_3-way'!X244^(1/3))*SIN(('OddsRatio_working_3-way'!Y244)/3)</f>
        <v>-0.12073995514351014</v>
      </c>
      <c r="AJ244" s="11">
        <f>'OddsRatio_working_3-way'!U244/(3*'OddsRatio_working_3-way'!X244^(1/3))*SIN(('OddsRatio_working_3-way'!Y244+2*PI())/3)</f>
        <v>-0.38927397372247735</v>
      </c>
      <c r="AK244" s="11">
        <f>'OddsRatio_working_3-way'!U244/(3*'OddsRatio_working_3-way'!X244^(1/3))*SIN(('OddsRatio_working_3-way'!Y244+4*PI())/3)</f>
        <v>0.51001392886598751</v>
      </c>
      <c r="AL244" s="11">
        <f>'OddsRatio_working_3-way'!Z244+'OddsRatio_working_3-way'!AF244</f>
        <v>1.0384082252768483</v>
      </c>
      <c r="AM244" s="11">
        <f>'OddsRatio_working_3-way'!AA244+'OddsRatio_working_3-way'!AG244</f>
        <v>-0.72833184945057106</v>
      </c>
      <c r="AN244" s="11">
        <f>'OddsRatio_working_3-way'!AB244+'OddsRatio_working_3-way'!AH244</f>
        <v>-0.31007637582627756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1.0384082252768483</v>
      </c>
      <c r="AS244" s="11">
        <f>IF(('OddsRatio_working_3-way'!X244=0),IF(Q244&gt;0,-Q244^(1/3),(-Q244)^(1/3)),'OddsRatio_working_3-way'!AM244-'OddsRatio_working_3-way'!R244/3)</f>
        <v>-0.72833184945057106</v>
      </c>
      <c r="AT244" s="11">
        <f>IF(('OddsRatio_working_3-way'!X244=0),IF(Q244&gt;0,-Q244^(1/3),(-Q244)^(1/3)),'OddsRatio_working_3-way'!AN244-'OddsRatio_working_3-way'!R244/3)</f>
        <v>-0.31007637582627756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2.2000000000000002</v>
      </c>
      <c r="B245" s="4">
        <f>IF('True_Odds_Calculator_3-way'!B246="","",'True_Odds_Calculator_3-way'!B246)</f>
        <v>3.7</v>
      </c>
      <c r="C245" s="4">
        <f>IF('True_Odds_Calculator_3-way'!C246="","",'True_Odds_Calculator_3-way'!C246)</f>
        <v>3.35</v>
      </c>
      <c r="D245" s="9">
        <f t="shared" si="52"/>
        <v>0.44567785655839626</v>
      </c>
      <c r="E245" s="9">
        <f t="shared" si="53"/>
        <v>0.26326253836526048</v>
      </c>
      <c r="F245" s="9">
        <f t="shared" si="54"/>
        <v>0.29105960507634354</v>
      </c>
      <c r="G245" s="9">
        <f t="shared" si="55"/>
        <v>1.036477609863355</v>
      </c>
      <c r="H245" s="9">
        <f t="shared" si="56"/>
        <v>2.2437731318360261</v>
      </c>
      <c r="I245" s="9">
        <f t="shared" si="57"/>
        <v>3.7984895466310586</v>
      </c>
      <c r="J245" s="9">
        <f t="shared" si="58"/>
        <v>3.4357223831788843</v>
      </c>
      <c r="K245" s="11">
        <f t="shared" si="59"/>
        <v>0.45454545454545453</v>
      </c>
      <c r="L245" s="11">
        <f t="shared" si="60"/>
        <v>0.27027027027027023</v>
      </c>
      <c r="M245" s="11">
        <f t="shared" si="61"/>
        <v>0.29850746268656714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-0.27921815981517484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0.22919799039202021</v>
      </c>
      <c r="Q245" s="11">
        <f>2*'OddsRatio_working_3-way'!K245*'OddsRatio_working_3-way'!L245*'OddsRatio_working_3-way'!M245</f>
        <v>7.3343356925446454E-2</v>
      </c>
      <c r="R245" s="11">
        <f t="shared" si="62"/>
        <v>0</v>
      </c>
      <c r="S245" s="11">
        <f t="shared" si="63"/>
        <v>-0.82085631731021758</v>
      </c>
      <c r="T245" s="11">
        <f t="shared" si="64"/>
        <v>-0.26267402153926961</v>
      </c>
      <c r="U245" s="11">
        <f>'OddsRatio_working_3-way'!S245-'OddsRatio_working_3-way'!R245^2/3</f>
        <v>-0.82085631731021758</v>
      </c>
      <c r="V245" s="11">
        <f>'OddsRatio_working_3-way'!S245*'OddsRatio_working_3-way'!R245/3-2*'OddsRatio_working_3-way'!R245^3/27-'OddsRatio_working_3-way'!T245</f>
        <v>0.26267402153926961</v>
      </c>
      <c r="W245" s="11">
        <f>'OddsRatio_working_3-way'!V245^2+4*'OddsRatio_working_3-way'!U245^3/27</f>
        <v>-1.2942679559980907E-2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0.14312609925481234</v>
      </c>
      <c r="Y245" s="11">
        <f>IF('OddsRatio_working_3-way'!W245&gt;=0,IF('OddsRatio_working_3-way'!V245+SQRT('OddsRatio_working_3-way'!W245)&gt;0,0,PI()),ACOS('OddsRatio_working_3-way'!V245/(2*'OddsRatio_working_3-way'!X245)))</f>
        <v>0.40871707090515663</v>
      </c>
      <c r="Z245" s="11">
        <f>'OddsRatio_working_3-way'!X245^(1/3)*COS('OddsRatio_working_3-way'!Y245/3)</f>
        <v>0.51823880493167762</v>
      </c>
      <c r="AA245" s="11">
        <f>'OddsRatio_working_3-way'!X245^(1/3)*COS(('OddsRatio_working_3-way'!Y245+2*PI())/3)</f>
        <v>-0.32064569867156134</v>
      </c>
      <c r="AB245" s="11">
        <f>'OddsRatio_working_3-way'!X245^(1/3)*COS(('OddsRatio_working_3-way'!Y245+4*PI())/3)</f>
        <v>-0.19759310626011622</v>
      </c>
      <c r="AC245" s="11">
        <f>'OddsRatio_working_3-way'!X245^(1/3)*SIN('OddsRatio_working_3-way'!Y245/3)</f>
        <v>7.1044447353229137E-2</v>
      </c>
      <c r="AD245" s="11">
        <f>'OddsRatio_working_3-way'!X245^(1/3)*SIN(('OddsRatio_working_3-way'!Y245+2*PI())/3)</f>
        <v>0.41328574662110656</v>
      </c>
      <c r="AE245" s="11">
        <f>'OddsRatio_working_3-way'!X245^(1/3)*SIN(('OddsRatio_working_3-way'!Y245+4*PI())/3)</f>
        <v>-0.48433019397433569</v>
      </c>
      <c r="AF245" s="11">
        <f>-'OddsRatio_working_3-way'!U245/(3*'OddsRatio_working_3-way'!X245^(1/3))*COS(('OddsRatio_working_3-way'!Y245)/3)</f>
        <v>0.51823880493167751</v>
      </c>
      <c r="AG245" s="11">
        <f>-'OddsRatio_working_3-way'!U245/(3*'OddsRatio_working_3-way'!X245^(1/3))*COS(('OddsRatio_working_3-way'!Y245+2*PI())/3)</f>
        <v>-0.32064569867156129</v>
      </c>
      <c r="AH245" s="11">
        <f>-'OddsRatio_working_3-way'!U245/(3*'OddsRatio_working_3-way'!X245^(1/3))*COS(('OddsRatio_working_3-way'!Y245+4*PI())/3)</f>
        <v>-0.1975931062601162</v>
      </c>
      <c r="AI245" s="11">
        <f>'OddsRatio_working_3-way'!U245/(3*'OddsRatio_working_3-way'!X245^(1/3))*SIN(('OddsRatio_working_3-way'!Y245)/3)</f>
        <v>-7.1044447353229123E-2</v>
      </c>
      <c r="AJ245" s="11">
        <f>'OddsRatio_working_3-way'!U245/(3*'OddsRatio_working_3-way'!X245^(1/3))*SIN(('OddsRatio_working_3-way'!Y245+2*PI())/3)</f>
        <v>-0.41328574662110645</v>
      </c>
      <c r="AK245" s="11">
        <f>'OddsRatio_working_3-way'!U245/(3*'OddsRatio_working_3-way'!X245^(1/3))*SIN(('OddsRatio_working_3-way'!Y245+4*PI())/3)</f>
        <v>0.48433019397433558</v>
      </c>
      <c r="AL245" s="11">
        <f>'OddsRatio_working_3-way'!Z245+'OddsRatio_working_3-way'!AF245</f>
        <v>1.036477609863355</v>
      </c>
      <c r="AM245" s="11">
        <f>'OddsRatio_working_3-way'!AA245+'OddsRatio_working_3-way'!AG245</f>
        <v>-0.64129139734312268</v>
      </c>
      <c r="AN245" s="11">
        <f>'OddsRatio_working_3-way'!AB245+'OddsRatio_working_3-way'!AH245</f>
        <v>-0.39518621252023245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1.036477609863355</v>
      </c>
      <c r="AS245" s="11">
        <f>IF(('OddsRatio_working_3-way'!X245=0),IF(Q245&gt;0,-Q245^(1/3),(-Q245)^(1/3)),'OddsRatio_working_3-way'!AM245-'OddsRatio_working_3-way'!R245/3)</f>
        <v>-0.64129139734312268</v>
      </c>
      <c r="AT245" s="11">
        <f>IF(('OddsRatio_working_3-way'!X245=0),IF(Q245&gt;0,-Q245^(1/3),(-Q245)^(1/3)),'OddsRatio_working_3-way'!AN245-'OddsRatio_working_3-way'!R245/3)</f>
        <v>-0.39518621252023245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3.12</v>
      </c>
      <c r="B246" s="4">
        <f>IF('True_Odds_Calculator_3-way'!B247="","",'True_Odds_Calculator_3-way'!B247)</f>
        <v>2.95</v>
      </c>
      <c r="C246" s="4">
        <f>IF('True_Odds_Calculator_3-way'!C247="","",'True_Odds_Calculator_3-way'!C247)</f>
        <v>2.64</v>
      </c>
      <c r="D246" s="9">
        <f t="shared" si="52"/>
        <v>0.30821866489848021</v>
      </c>
      <c r="E246" s="9">
        <f t="shared" si="53"/>
        <v>0.32632066124780418</v>
      </c>
      <c r="F246" s="9">
        <f t="shared" si="54"/>
        <v>0.365460673853716</v>
      </c>
      <c r="G246" s="9">
        <f t="shared" si="55"/>
        <v>1.0587027577549988</v>
      </c>
      <c r="H246" s="9">
        <f t="shared" si="56"/>
        <v>3.2444498464405971</v>
      </c>
      <c r="I246" s="9">
        <f t="shared" si="57"/>
        <v>3.0644703776222477</v>
      </c>
      <c r="J246" s="9">
        <f t="shared" si="58"/>
        <v>2.7362725227181977</v>
      </c>
      <c r="K246" s="11">
        <f t="shared" si="59"/>
        <v>0.32051282051282048</v>
      </c>
      <c r="L246" s="11">
        <f t="shared" si="60"/>
        <v>0.33898305084745761</v>
      </c>
      <c r="M246" s="11">
        <f t="shared" si="61"/>
        <v>0.37878787878787878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-0.27901900359527498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0.23499334940012906</v>
      </c>
      <c r="Q246" s="11">
        <f>2*'OddsRatio_working_3-way'!K246*'OddsRatio_working_3-way'!L246*'OddsRatio_working_3-way'!M246</f>
        <v>8.2309404343302639E-2</v>
      </c>
      <c r="R246" s="11">
        <f t="shared" si="62"/>
        <v>0</v>
      </c>
      <c r="S246" s="11">
        <f t="shared" si="63"/>
        <v>-0.84221270369452539</v>
      </c>
      <c r="T246" s="11">
        <f t="shared" si="64"/>
        <v>-0.29499569306288104</v>
      </c>
      <c r="U246" s="11">
        <f>'OddsRatio_working_3-way'!S246-'OddsRatio_working_3-way'!R246^2/3</f>
        <v>-0.84221270369452539</v>
      </c>
      <c r="V246" s="11">
        <f>'OddsRatio_working_3-way'!S246*'OddsRatio_working_3-way'!R246/3-2*'OddsRatio_working_3-way'!R246^3/27-'OddsRatio_working_3-way'!T246</f>
        <v>0.29499569306288104</v>
      </c>
      <c r="W246" s="11">
        <f>'OddsRatio_working_3-way'!V246^2+4*'OddsRatio_working_3-way'!U246^3/27</f>
        <v>-1.481274419439127E-3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0.14874788514890611</v>
      </c>
      <c r="Y246" s="11">
        <f>IF('OddsRatio_working_3-way'!W246&gt;=0,IF('OddsRatio_working_3-way'!V246+SQRT('OddsRatio_working_3-way'!W246)&gt;0,0,PI()),ACOS('OddsRatio_working_3-way'!V246/(2*'OddsRatio_working_3-way'!X246)))</f>
        <v>0.1297346319410897</v>
      </c>
      <c r="Z246" s="11">
        <f>'OddsRatio_working_3-way'!X246^(1/3)*COS('OddsRatio_working_3-way'!Y246/3)</f>
        <v>0.5293513788774995</v>
      </c>
      <c r="AA246" s="11">
        <f>'OddsRatio_working_3-way'!X246^(1/3)*COS(('OddsRatio_working_3-way'!Y246+2*PI())/3)</f>
        <v>-0.28451288137709763</v>
      </c>
      <c r="AB246" s="11">
        <f>'OddsRatio_working_3-way'!X246^(1/3)*COS(('OddsRatio_working_3-way'!Y246+4*PI())/3)</f>
        <v>-0.24483849750040201</v>
      </c>
      <c r="AC246" s="11">
        <f>'OddsRatio_working_3-way'!X246^(1/3)*SIN('OddsRatio_working_3-way'!Y246/3)</f>
        <v>2.2906016211142792E-2</v>
      </c>
      <c r="AD246" s="11">
        <f>'OddsRatio_working_3-way'!X246^(1/3)*SIN(('OddsRatio_working_3-way'!Y246+2*PI())/3)</f>
        <v>0.44697873353066447</v>
      </c>
      <c r="AE246" s="11">
        <f>'OddsRatio_working_3-way'!X246^(1/3)*SIN(('OddsRatio_working_3-way'!Y246+4*PI())/3)</f>
        <v>-0.46988474974180727</v>
      </c>
      <c r="AF246" s="11">
        <f>-'OddsRatio_working_3-way'!U246/(3*'OddsRatio_working_3-way'!X246^(1/3))*COS(('OddsRatio_working_3-way'!Y246)/3)</f>
        <v>0.52935137887749928</v>
      </c>
      <c r="AG246" s="11">
        <f>-'OddsRatio_working_3-way'!U246/(3*'OddsRatio_working_3-way'!X246^(1/3))*COS(('OddsRatio_working_3-way'!Y246+2*PI())/3)</f>
        <v>-0.28451288137709752</v>
      </c>
      <c r="AH246" s="11">
        <f>-'OddsRatio_working_3-way'!U246/(3*'OddsRatio_working_3-way'!X246^(1/3))*COS(('OddsRatio_working_3-way'!Y246+4*PI())/3)</f>
        <v>-0.2448384975004019</v>
      </c>
      <c r="AI246" s="11">
        <f>'OddsRatio_working_3-way'!U246/(3*'OddsRatio_working_3-way'!X246^(1/3))*SIN(('OddsRatio_working_3-way'!Y246)/3)</f>
        <v>-2.2906016211142782E-2</v>
      </c>
      <c r="AJ246" s="11">
        <f>'OddsRatio_working_3-way'!U246/(3*'OddsRatio_working_3-way'!X246^(1/3))*SIN(('OddsRatio_working_3-way'!Y246+2*PI())/3)</f>
        <v>-0.44697873353066431</v>
      </c>
      <c r="AK246" s="11">
        <f>'OddsRatio_working_3-way'!U246/(3*'OddsRatio_working_3-way'!X246^(1/3))*SIN(('OddsRatio_working_3-way'!Y246+4*PI())/3)</f>
        <v>0.46988474974180705</v>
      </c>
      <c r="AL246" s="11">
        <f>'OddsRatio_working_3-way'!Z246+'OddsRatio_working_3-way'!AF246</f>
        <v>1.0587027577549988</v>
      </c>
      <c r="AM246" s="11">
        <f>'OddsRatio_working_3-way'!AA246+'OddsRatio_working_3-way'!AG246</f>
        <v>-0.56902576275419514</v>
      </c>
      <c r="AN246" s="11">
        <f>'OddsRatio_working_3-way'!AB246+'OddsRatio_working_3-way'!AH246</f>
        <v>-0.48967699500080392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1.0587027577549988</v>
      </c>
      <c r="AS246" s="11">
        <f>IF(('OddsRatio_working_3-way'!X246=0),IF(Q246&gt;0,-Q246^(1/3),(-Q246)^(1/3)),'OddsRatio_working_3-way'!AM246-'OddsRatio_working_3-way'!R246/3)</f>
        <v>-0.56902576275419514</v>
      </c>
      <c r="AT246" s="11">
        <f>IF(('OddsRatio_working_3-way'!X246=0),IF(Q246&gt;0,-Q246^(1/3),(-Q246)^(1/3)),'OddsRatio_working_3-way'!AN246-'OddsRatio_working_3-way'!R246/3)</f>
        <v>-0.48967699500080392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4.09</v>
      </c>
      <c r="B247" s="4">
        <f>IF('True_Odds_Calculator_3-way'!B248="","",'True_Odds_Calculator_3-way'!B248)</f>
        <v>3.43</v>
      </c>
      <c r="C247" s="4">
        <f>IF('True_Odds_Calculator_3-way'!C248="","",'True_Odds_Calculator_3-way'!C248)</f>
        <v>1.98</v>
      </c>
      <c r="D247" s="9">
        <f t="shared" si="52"/>
        <v>0.23274942721247646</v>
      </c>
      <c r="E247" s="9">
        <f t="shared" si="53"/>
        <v>0.27836803677047062</v>
      </c>
      <c r="F247" s="9">
        <f t="shared" si="54"/>
        <v>0.48888253601705278</v>
      </c>
      <c r="G247" s="9">
        <f t="shared" si="55"/>
        <v>1.0668174749802644</v>
      </c>
      <c r="H247" s="9">
        <f t="shared" si="56"/>
        <v>4.2964659976890172</v>
      </c>
      <c r="I247" s="9">
        <f t="shared" si="57"/>
        <v>3.5923664642020436</v>
      </c>
      <c r="J247" s="9">
        <f t="shared" si="58"/>
        <v>2.0454811254806593</v>
      </c>
      <c r="K247" s="11">
        <f t="shared" si="59"/>
        <v>0.24449877750611249</v>
      </c>
      <c r="L247" s="11">
        <f t="shared" si="60"/>
        <v>0.29154518950437314</v>
      </c>
      <c r="M247" s="11">
        <f t="shared" si="61"/>
        <v>0.50505050505050508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-0.26491601308227219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0.23400801805073049</v>
      </c>
      <c r="Q247" s="11">
        <f>2*'OddsRatio_working_3-way'!K247*'OddsRatio_working_3-way'!L247*'OddsRatio_working_3-way'!M247</f>
        <v>7.2002467092532454E-2</v>
      </c>
      <c r="R247" s="11">
        <f t="shared" si="62"/>
        <v>0</v>
      </c>
      <c r="S247" s="11">
        <f t="shared" si="63"/>
        <v>-0.88332907976407249</v>
      </c>
      <c r="T247" s="11">
        <f t="shared" si="64"/>
        <v>-0.27179356300433</v>
      </c>
      <c r="U247" s="11">
        <f>'OddsRatio_working_3-way'!S247-'OddsRatio_working_3-way'!R247^2/3</f>
        <v>-0.88332907976407249</v>
      </c>
      <c r="V247" s="11">
        <f>'OddsRatio_working_3-way'!S247*'OddsRatio_working_3-way'!R247/3-2*'OddsRatio_working_3-way'!R247^3/27-'OddsRatio_working_3-way'!T247</f>
        <v>0.27179356300433</v>
      </c>
      <c r="W247" s="11">
        <f>'OddsRatio_working_3-way'!V247^2+4*'OddsRatio_working_3-way'!U247^3/27</f>
        <v>-2.8237209260760163E-2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0.15977245550418639</v>
      </c>
      <c r="Y247" s="11">
        <f>IF('OddsRatio_working_3-way'!W247&gt;=0,IF('OddsRatio_working_3-way'!V247+SQRT('OddsRatio_working_3-way'!W247)&gt;0,0,PI()),ACOS('OddsRatio_working_3-way'!V247/(2*'OddsRatio_working_3-way'!X247)))</f>
        <v>0.55373847234289419</v>
      </c>
      <c r="Z247" s="11">
        <f>'OddsRatio_working_3-way'!X247^(1/3)*COS('OddsRatio_working_3-way'!Y247/3)</f>
        <v>0.53340873749013229</v>
      </c>
      <c r="AA247" s="11">
        <f>'OddsRatio_working_3-way'!X247^(1/3)*COS(('OddsRatio_working_3-way'!Y247+2*PI())/3)</f>
        <v>-0.35295173982329403</v>
      </c>
      <c r="AB247" s="11">
        <f>'OddsRatio_working_3-way'!X247^(1/3)*COS(('OddsRatio_working_3-way'!Y247+4*PI())/3)</f>
        <v>-0.18045699766683812</v>
      </c>
      <c r="AC247" s="11">
        <f>'OddsRatio_working_3-way'!X247^(1/3)*SIN('OddsRatio_working_3-way'!Y247/3)</f>
        <v>9.9589885817824797E-2</v>
      </c>
      <c r="AD247" s="11">
        <f>'OddsRatio_working_3-way'!X247^(1/3)*SIN(('OddsRatio_working_3-way'!Y247+2*PI())/3)</f>
        <v>0.41215057435812702</v>
      </c>
      <c r="AE247" s="11">
        <f>'OddsRatio_working_3-way'!X247^(1/3)*SIN(('OddsRatio_working_3-way'!Y247+4*PI())/3)</f>
        <v>-0.51174046017595187</v>
      </c>
      <c r="AF247" s="11">
        <f>-'OddsRatio_working_3-way'!U247/(3*'OddsRatio_working_3-way'!X247^(1/3))*COS(('OddsRatio_working_3-way'!Y247)/3)</f>
        <v>0.53340873749013218</v>
      </c>
      <c r="AG247" s="11">
        <f>-'OddsRatio_working_3-way'!U247/(3*'OddsRatio_working_3-way'!X247^(1/3))*COS(('OddsRatio_working_3-way'!Y247+2*PI())/3)</f>
        <v>-0.35295173982329392</v>
      </c>
      <c r="AH247" s="11">
        <f>-'OddsRatio_working_3-way'!U247/(3*'OddsRatio_working_3-way'!X247^(1/3))*COS(('OddsRatio_working_3-way'!Y247+4*PI())/3)</f>
        <v>-0.18045699766683809</v>
      </c>
      <c r="AI247" s="11">
        <f>'OddsRatio_working_3-way'!U247/(3*'OddsRatio_working_3-way'!X247^(1/3))*SIN(('OddsRatio_working_3-way'!Y247)/3)</f>
        <v>-9.9589885817824769E-2</v>
      </c>
      <c r="AJ247" s="11">
        <f>'OddsRatio_working_3-way'!U247/(3*'OddsRatio_working_3-way'!X247^(1/3))*SIN(('OddsRatio_working_3-way'!Y247+2*PI())/3)</f>
        <v>-0.41215057435812696</v>
      </c>
      <c r="AK247" s="11">
        <f>'OddsRatio_working_3-way'!U247/(3*'OddsRatio_working_3-way'!X247^(1/3))*SIN(('OddsRatio_working_3-way'!Y247+4*PI())/3)</f>
        <v>0.51174046017595187</v>
      </c>
      <c r="AL247" s="11">
        <f>'OddsRatio_working_3-way'!Z247+'OddsRatio_working_3-way'!AF247</f>
        <v>1.0668174749802644</v>
      </c>
      <c r="AM247" s="11">
        <f>'OddsRatio_working_3-way'!AA247+'OddsRatio_working_3-way'!AG247</f>
        <v>-0.70590347964658795</v>
      </c>
      <c r="AN247" s="11">
        <f>'OddsRatio_working_3-way'!AB247+'OddsRatio_working_3-way'!AH247</f>
        <v>-0.36091399533367619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1.0668174749802644</v>
      </c>
      <c r="AS247" s="11">
        <f>IF(('OddsRatio_working_3-way'!X247=0),IF(Q247&gt;0,-Q247^(1/3),(-Q247)^(1/3)),'OddsRatio_working_3-way'!AM247-'OddsRatio_working_3-way'!R247/3)</f>
        <v>-0.70590347964658795</v>
      </c>
      <c r="AT247" s="11">
        <f>IF(('OddsRatio_working_3-way'!X247=0),IF(Q247&gt;0,-Q247^(1/3),(-Q247)^(1/3)),'OddsRatio_working_3-way'!AN247-'OddsRatio_working_3-way'!R247/3)</f>
        <v>-0.36091399533367619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2.89</v>
      </c>
      <c r="B248" s="4">
        <f>IF('True_Odds_Calculator_3-way'!B249="","",'True_Odds_Calculator_3-way'!B249)</f>
        <v>3.02</v>
      </c>
      <c r="C248" s="4">
        <f>IF('True_Odds_Calculator_3-way'!C249="","",'True_Odds_Calculator_3-way'!C249)</f>
        <v>2.77</v>
      </c>
      <c r="D248" s="9">
        <f t="shared" si="52"/>
        <v>0.33329397263490884</v>
      </c>
      <c r="E248" s="9">
        <f t="shared" si="53"/>
        <v>0.31867992122915129</v>
      </c>
      <c r="F248" s="9">
        <f t="shared" si="54"/>
        <v>0.34802610613593965</v>
      </c>
      <c r="G248" s="9">
        <f t="shared" si="55"/>
        <v>1.0583885122332823</v>
      </c>
      <c r="H248" s="9">
        <f t="shared" si="56"/>
        <v>3.0003542881209042</v>
      </c>
      <c r="I248" s="9">
        <f t="shared" si="57"/>
        <v>3.1379447947112298</v>
      </c>
      <c r="J248" s="9">
        <f t="shared" si="58"/>
        <v>2.8733476666529096</v>
      </c>
      <c r="K248" s="11">
        <f t="shared" si="59"/>
        <v>0.34602076124567471</v>
      </c>
      <c r="L248" s="11">
        <f t="shared" si="60"/>
        <v>0.33112582781456956</v>
      </c>
      <c r="M248" s="11">
        <f t="shared" si="61"/>
        <v>0.36101083032490977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-0.27951291871783934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0.23494368755533901</v>
      </c>
      <c r="Q248" s="11">
        <f>2*'OddsRatio_working_3-way'!K248*'OddsRatio_working_3-way'!L248*'OddsRatio_working_3-way'!M248</f>
        <v>8.2726650547654559E-2</v>
      </c>
      <c r="R248" s="11">
        <f t="shared" si="62"/>
        <v>0</v>
      </c>
      <c r="S248" s="11">
        <f t="shared" si="63"/>
        <v>-0.84054679344716887</v>
      </c>
      <c r="T248" s="11">
        <f t="shared" si="64"/>
        <v>-0.29596718079125656</v>
      </c>
      <c r="U248" s="11">
        <f>'OddsRatio_working_3-way'!S248-'OddsRatio_working_3-way'!R248^2/3</f>
        <v>-0.84054679344716887</v>
      </c>
      <c r="V248" s="11">
        <f>'OddsRatio_working_3-way'!S248*'OddsRatio_working_3-way'!R248/3-2*'OddsRatio_working_3-way'!R248^3/27-'OddsRatio_working_3-way'!T248</f>
        <v>0.29596718079125656</v>
      </c>
      <c r="W248" s="11">
        <f>'OddsRatio_working_3-way'!V248^2+4*'OddsRatio_working_3-way'!U248^3/27</f>
        <v>-3.8301396407494637E-4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0.14830676490774056</v>
      </c>
      <c r="Y248" s="11">
        <f>IF('OddsRatio_working_3-way'!W248&gt;=0,IF('OddsRatio_working_3-way'!V248+SQRT('OddsRatio_working_3-way'!W248)&gt;0,0,PI()),ACOS('OddsRatio_working_3-way'!V248/(2*'OddsRatio_working_3-way'!X248)))</f>
        <v>6.6028580925315827E-2</v>
      </c>
      <c r="Z248" s="11">
        <f>'OddsRatio_working_3-way'!X248^(1/3)*COS('OddsRatio_working_3-way'!Y248/3)</f>
        <v>0.52919425611664117</v>
      </c>
      <c r="AA248" s="11">
        <f>'OddsRatio_working_3-way'!X248^(1/3)*COS(('OddsRatio_working_3-way'!Y248+2*PI())/3)</f>
        <v>-0.27468562802899776</v>
      </c>
      <c r="AB248" s="11">
        <f>'OddsRatio_working_3-way'!X248^(1/3)*COS(('OddsRatio_working_3-way'!Y248+4*PI())/3)</f>
        <v>-0.2545086280876433</v>
      </c>
      <c r="AC248" s="11">
        <f>'OddsRatio_working_3-way'!X248^(1/3)*SIN('OddsRatio_working_3-way'!Y248/3)</f>
        <v>1.1649196347580026E-2</v>
      </c>
      <c r="AD248" s="11">
        <f>'OddsRatio_working_3-way'!X248^(1/3)*SIN(('OddsRatio_working_3-way'!Y248+2*PI())/3)</f>
        <v>0.45247107116002983</v>
      </c>
      <c r="AE248" s="11">
        <f>'OddsRatio_working_3-way'!X248^(1/3)*SIN(('OddsRatio_working_3-way'!Y248+4*PI())/3)</f>
        <v>-0.46412026750760987</v>
      </c>
      <c r="AF248" s="11">
        <f>-'OddsRatio_working_3-way'!U248/(3*'OddsRatio_working_3-way'!X248^(1/3))*COS(('OddsRatio_working_3-way'!Y248)/3)</f>
        <v>0.52919425611664106</v>
      </c>
      <c r="AG248" s="11">
        <f>-'OddsRatio_working_3-way'!U248/(3*'OddsRatio_working_3-way'!X248^(1/3))*COS(('OddsRatio_working_3-way'!Y248+2*PI())/3)</f>
        <v>-0.27468562802899771</v>
      </c>
      <c r="AH248" s="11">
        <f>-'OddsRatio_working_3-way'!U248/(3*'OddsRatio_working_3-way'!X248^(1/3))*COS(('OddsRatio_working_3-way'!Y248+4*PI())/3)</f>
        <v>-0.25450862808764324</v>
      </c>
      <c r="AI248" s="11">
        <f>'OddsRatio_working_3-way'!U248/(3*'OddsRatio_working_3-way'!X248^(1/3))*SIN(('OddsRatio_working_3-way'!Y248)/3)</f>
        <v>-1.1649196347580023E-2</v>
      </c>
      <c r="AJ248" s="11">
        <f>'OddsRatio_working_3-way'!U248/(3*'OddsRatio_working_3-way'!X248^(1/3))*SIN(('OddsRatio_working_3-way'!Y248+2*PI())/3)</f>
        <v>-0.45247107116002971</v>
      </c>
      <c r="AK248" s="11">
        <f>'OddsRatio_working_3-way'!U248/(3*'OddsRatio_working_3-way'!X248^(1/3))*SIN(('OddsRatio_working_3-way'!Y248+4*PI())/3)</f>
        <v>0.46412026750760982</v>
      </c>
      <c r="AL248" s="11">
        <f>'OddsRatio_working_3-way'!Z248+'OddsRatio_working_3-way'!AF248</f>
        <v>1.0583885122332823</v>
      </c>
      <c r="AM248" s="11">
        <f>'OddsRatio_working_3-way'!AA248+'OddsRatio_working_3-way'!AG248</f>
        <v>-0.54937125605799553</v>
      </c>
      <c r="AN248" s="11">
        <f>'OddsRatio_working_3-way'!AB248+'OddsRatio_working_3-way'!AH248</f>
        <v>-0.50901725617528659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1.0583885122332823</v>
      </c>
      <c r="AS248" s="11">
        <f>IF(('OddsRatio_working_3-way'!X248=0),IF(Q248&gt;0,-Q248^(1/3),(-Q248)^(1/3)),'OddsRatio_working_3-way'!AM248-'OddsRatio_working_3-way'!R248/3)</f>
        <v>-0.54937125605799553</v>
      </c>
      <c r="AT248" s="11">
        <f>IF(('OddsRatio_working_3-way'!X248=0),IF(Q248&gt;0,-Q248^(1/3),(-Q248)^(1/3)),'OddsRatio_working_3-way'!AN248-'OddsRatio_working_3-way'!R248/3)</f>
        <v>-0.50901725617528659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2.7</v>
      </c>
      <c r="B249" s="4">
        <f>IF('True_Odds_Calculator_3-way'!B250="","",'True_Odds_Calculator_3-way'!B250)</f>
        <v>2.8</v>
      </c>
      <c r="C249" s="4">
        <f>IF('True_Odds_Calculator_3-way'!C250="","",'True_Odds_Calculator_3-way'!C250)</f>
        <v>3.21</v>
      </c>
      <c r="D249" s="9">
        <f t="shared" si="52"/>
        <v>0.35691030728133816</v>
      </c>
      <c r="E249" s="9">
        <f t="shared" si="53"/>
        <v>0.34390094532517207</v>
      </c>
      <c r="F249" s="9">
        <f t="shared" si="54"/>
        <v>0.29918874739348988</v>
      </c>
      <c r="G249" s="9">
        <f t="shared" si="55"/>
        <v>1.059896693435082</v>
      </c>
      <c r="H249" s="9">
        <f t="shared" si="56"/>
        <v>2.8018243788396391</v>
      </c>
      <c r="I249" s="9">
        <f t="shared" si="57"/>
        <v>2.9078140481831478</v>
      </c>
      <c r="J249" s="9">
        <f t="shared" si="58"/>
        <v>3.3423716924915312</v>
      </c>
      <c r="K249" s="11">
        <f t="shared" si="59"/>
        <v>0.37037037037037035</v>
      </c>
      <c r="L249" s="11">
        <f t="shared" si="60"/>
        <v>0.35714285714285715</v>
      </c>
      <c r="M249" s="11">
        <f t="shared" si="61"/>
        <v>0.3115264797507788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-0.27866785343420863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0.2352931480657337</v>
      </c>
      <c r="Q249" s="11">
        <f>2*'OddsRatio_working_3-way'!K249*'OddsRatio_working_3-way'!L249*'OddsRatio_working_3-way'!M249</f>
        <v>8.2414412632481157E-2</v>
      </c>
      <c r="R249" s="11">
        <f t="shared" si="62"/>
        <v>0</v>
      </c>
      <c r="S249" s="11">
        <f t="shared" si="63"/>
        <v>-0.84434980628752221</v>
      </c>
      <c r="T249" s="11">
        <f t="shared" si="64"/>
        <v>-0.29574424038091846</v>
      </c>
      <c r="U249" s="11">
        <f>'OddsRatio_working_3-way'!S249-'OddsRatio_working_3-way'!R249^2/3</f>
        <v>-0.84434980628752221</v>
      </c>
      <c r="V249" s="11">
        <f>'OddsRatio_working_3-way'!S249*'OddsRatio_working_3-way'!R249/3-2*'OddsRatio_working_3-way'!R249^3/27-'OddsRatio_working_3-way'!T249</f>
        <v>0.29574424038091846</v>
      </c>
      <c r="W249" s="11">
        <f>'OddsRatio_working_3-way'!V249^2+4*'OddsRatio_working_3-way'!U249^3/27</f>
        <v>-1.7145194969873101E-3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0.14931441257918959</v>
      </c>
      <c r="Y249" s="11">
        <f>IF('OddsRatio_working_3-way'!W249&gt;=0,IF('OddsRatio_working_3-way'!V249+SQRT('OddsRatio_working_3-way'!W249)&gt;0,0,PI()),ACOS('OddsRatio_working_3-way'!V249/(2*'OddsRatio_working_3-way'!X249)))</f>
        <v>0.13910444116775822</v>
      </c>
      <c r="Z249" s="11">
        <f>'OddsRatio_working_3-way'!X249^(1/3)*COS('OddsRatio_working_3-way'!Y249/3)</f>
        <v>0.52994834671754099</v>
      </c>
      <c r="AA249" s="11">
        <f>'OddsRatio_working_3-way'!X249^(1/3)*COS(('OddsRatio_working_3-way'!Y249+2*PI())/3)</f>
        <v>-0.28627003986824312</v>
      </c>
      <c r="AB249" s="11">
        <f>'OddsRatio_working_3-way'!X249^(1/3)*COS(('OddsRatio_working_3-way'!Y249+4*PI())/3)</f>
        <v>-0.24367830684929806</v>
      </c>
      <c r="AC249" s="11">
        <f>'OddsRatio_working_3-way'!X249^(1/3)*SIN('OddsRatio_working_3-way'!Y249/3)</f>
        <v>2.4590348523740656E-2</v>
      </c>
      <c r="AD249" s="11">
        <f>'OddsRatio_working_3-way'!X249^(1/3)*SIN(('OddsRatio_working_3-way'!Y249+2*PI())/3)</f>
        <v>0.44665355668908385</v>
      </c>
      <c r="AE249" s="11">
        <f>'OddsRatio_working_3-way'!X249^(1/3)*SIN(('OddsRatio_working_3-way'!Y249+4*PI())/3)</f>
        <v>-0.47124390521282444</v>
      </c>
      <c r="AF249" s="11">
        <f>-'OddsRatio_working_3-way'!U249/(3*'OddsRatio_working_3-way'!X249^(1/3))*COS(('OddsRatio_working_3-way'!Y249)/3)</f>
        <v>0.52994834671754087</v>
      </c>
      <c r="AG249" s="11">
        <f>-'OddsRatio_working_3-way'!U249/(3*'OddsRatio_working_3-way'!X249^(1/3))*COS(('OddsRatio_working_3-way'!Y249+2*PI())/3)</f>
        <v>-0.28627003986824306</v>
      </c>
      <c r="AH249" s="11">
        <f>-'OddsRatio_working_3-way'!U249/(3*'OddsRatio_working_3-way'!X249^(1/3))*COS(('OddsRatio_working_3-way'!Y249+4*PI())/3)</f>
        <v>-0.243678306849298</v>
      </c>
      <c r="AI249" s="11">
        <f>'OddsRatio_working_3-way'!U249/(3*'OddsRatio_working_3-way'!X249^(1/3))*SIN(('OddsRatio_working_3-way'!Y249)/3)</f>
        <v>-2.459034852374065E-2</v>
      </c>
      <c r="AJ249" s="11">
        <f>'OddsRatio_working_3-way'!U249/(3*'OddsRatio_working_3-way'!X249^(1/3))*SIN(('OddsRatio_working_3-way'!Y249+2*PI())/3)</f>
        <v>-0.4466535566890838</v>
      </c>
      <c r="AK249" s="11">
        <f>'OddsRatio_working_3-way'!U249/(3*'OddsRatio_working_3-way'!X249^(1/3))*SIN(('OddsRatio_working_3-way'!Y249+4*PI())/3)</f>
        <v>0.47124390521282433</v>
      </c>
      <c r="AL249" s="11">
        <f>'OddsRatio_working_3-way'!Z249+'OddsRatio_working_3-way'!AF249</f>
        <v>1.059896693435082</v>
      </c>
      <c r="AM249" s="11">
        <f>'OddsRatio_working_3-way'!AA249+'OddsRatio_working_3-way'!AG249</f>
        <v>-0.57254007973648613</v>
      </c>
      <c r="AN249" s="11">
        <f>'OddsRatio_working_3-way'!AB249+'OddsRatio_working_3-way'!AH249</f>
        <v>-0.48735661369859606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1.059896693435082</v>
      </c>
      <c r="AS249" s="11">
        <f>IF(('OddsRatio_working_3-way'!X249=0),IF(Q249&gt;0,-Q249^(1/3),(-Q249)^(1/3)),'OddsRatio_working_3-way'!AM249-'OddsRatio_working_3-way'!R249/3)</f>
        <v>-0.57254007973648613</v>
      </c>
      <c r="AT249" s="11">
        <f>IF(('OddsRatio_working_3-way'!X249=0),IF(Q249&gt;0,-Q249^(1/3),(-Q249)^(1/3)),'OddsRatio_working_3-way'!AN249-'OddsRatio_working_3-way'!R249/3)</f>
        <v>-0.48735661369859606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2.38</v>
      </c>
      <c r="B250" s="4">
        <f>IF('True_Odds_Calculator_3-way'!B251="","",'True_Odds_Calculator_3-way'!B251)</f>
        <v>3.07</v>
      </c>
      <c r="C250" s="4">
        <f>IF('True_Odds_Calculator_3-way'!C251="","",'True_Odds_Calculator_3-way'!C251)</f>
        <v>3.41</v>
      </c>
      <c r="D250" s="9">
        <f t="shared" si="52"/>
        <v>0.40588257847722625</v>
      </c>
      <c r="E250" s="9">
        <f t="shared" si="53"/>
        <v>0.31292537115684538</v>
      </c>
      <c r="F250" s="9">
        <f t="shared" si="54"/>
        <v>0.28119205036592859</v>
      </c>
      <c r="G250" s="9">
        <f t="shared" si="55"/>
        <v>1.0607005412350625</v>
      </c>
      <c r="H250" s="9">
        <f t="shared" si="56"/>
        <v>2.4637667469043865</v>
      </c>
      <c r="I250" s="9">
        <f t="shared" si="57"/>
        <v>3.1956501203565786</v>
      </c>
      <c r="J250" s="9">
        <f t="shared" si="58"/>
        <v>3.5562883043765017</v>
      </c>
      <c r="K250" s="11">
        <f t="shared" si="59"/>
        <v>0.42016806722689076</v>
      </c>
      <c r="L250" s="11">
        <f t="shared" si="60"/>
        <v>0.32573289902280134</v>
      </c>
      <c r="M250" s="11">
        <f t="shared" si="61"/>
        <v>0.29325513196480935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-0.27631010182976024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0.23519490232307538</v>
      </c>
      <c r="Q250" s="11">
        <f>2*'OddsRatio_working_3-way'!K250*'OddsRatio_working_3-way'!L250*'OddsRatio_working_3-way'!M250</f>
        <v>8.0271297721186144E-2</v>
      </c>
      <c r="R250" s="11">
        <f t="shared" si="62"/>
        <v>0</v>
      </c>
      <c r="S250" s="11">
        <f t="shared" si="63"/>
        <v>-0.85119907222206204</v>
      </c>
      <c r="T250" s="11">
        <f t="shared" si="64"/>
        <v>-0.29051162874473108</v>
      </c>
      <c r="U250" s="11">
        <f>'OddsRatio_working_3-way'!S250-'OddsRatio_working_3-way'!R250^2/3</f>
        <v>-0.85119907222206204</v>
      </c>
      <c r="V250" s="11">
        <f>'OddsRatio_working_3-way'!S250*'OddsRatio_working_3-way'!R250/3-2*'OddsRatio_working_3-way'!R250^3/27-'OddsRatio_working_3-way'!T250</f>
        <v>0.29051162874473108</v>
      </c>
      <c r="W250" s="11">
        <f>'OddsRatio_working_3-way'!V250^2+4*'OddsRatio_working_3-way'!U250^3/27</f>
        <v>-6.9700538736403445E-3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0.15113492342072762</v>
      </c>
      <c r="Y250" s="11">
        <f>IF('OddsRatio_working_3-way'!W250&gt;=0,IF('OddsRatio_working_3-way'!V250+SQRT('OddsRatio_working_3-way'!W250)&gt;0,0,PI()),ACOS('OddsRatio_working_3-way'!V250/(2*'OddsRatio_working_3-way'!X250)))</f>
        <v>0.27983776154730688</v>
      </c>
      <c r="Z250" s="11">
        <f>'OddsRatio_working_3-way'!X250^(1/3)*COS('OddsRatio_working_3-way'!Y250/3)</f>
        <v>0.53035027061753126</v>
      </c>
      <c r="AA250" s="11">
        <f>'OddsRatio_working_3-way'!X250^(1/3)*COS(('OddsRatio_working_3-way'!Y250+2*PI())/3)</f>
        <v>-0.30814269164431923</v>
      </c>
      <c r="AB250" s="11">
        <f>'OddsRatio_working_3-way'!X250^(1/3)*COS(('OddsRatio_working_3-way'!Y250+4*PI())/3)</f>
        <v>-0.22220757897321217</v>
      </c>
      <c r="AC250" s="11">
        <f>'OddsRatio_working_3-way'!X250^(1/3)*SIN('OddsRatio_working_3-way'!Y250/3)</f>
        <v>4.9614660433504536E-2</v>
      </c>
      <c r="AD250" s="11">
        <f>'OddsRatio_working_3-way'!X250^(1/3)*SIN(('OddsRatio_working_3-way'!Y250+2*PI())/3)</f>
        <v>0.4344894770419816</v>
      </c>
      <c r="AE250" s="11">
        <f>'OddsRatio_working_3-way'!X250^(1/3)*SIN(('OddsRatio_working_3-way'!Y250+4*PI())/3)</f>
        <v>-0.48410413747548608</v>
      </c>
      <c r="AF250" s="11">
        <f>-'OddsRatio_working_3-way'!U250/(3*'OddsRatio_working_3-way'!X250^(1/3))*COS(('OddsRatio_working_3-way'!Y250)/3)</f>
        <v>0.53035027061753126</v>
      </c>
      <c r="AG250" s="11">
        <f>-'OddsRatio_working_3-way'!U250/(3*'OddsRatio_working_3-way'!X250^(1/3))*COS(('OddsRatio_working_3-way'!Y250+2*PI())/3)</f>
        <v>-0.30814269164431923</v>
      </c>
      <c r="AH250" s="11">
        <f>-'OddsRatio_working_3-way'!U250/(3*'OddsRatio_working_3-way'!X250^(1/3))*COS(('OddsRatio_working_3-way'!Y250+4*PI())/3)</f>
        <v>-0.22220757897321217</v>
      </c>
      <c r="AI250" s="11">
        <f>'OddsRatio_working_3-way'!U250/(3*'OddsRatio_working_3-way'!X250^(1/3))*SIN(('OddsRatio_working_3-way'!Y250)/3)</f>
        <v>-4.9614660433504536E-2</v>
      </c>
      <c r="AJ250" s="11">
        <f>'OddsRatio_working_3-way'!U250/(3*'OddsRatio_working_3-way'!X250^(1/3))*SIN(('OddsRatio_working_3-way'!Y250+2*PI())/3)</f>
        <v>-0.4344894770419816</v>
      </c>
      <c r="AK250" s="11">
        <f>'OddsRatio_working_3-way'!U250/(3*'OddsRatio_working_3-way'!X250^(1/3))*SIN(('OddsRatio_working_3-way'!Y250+4*PI())/3)</f>
        <v>0.48410413747548608</v>
      </c>
      <c r="AL250" s="11">
        <f>'OddsRatio_working_3-way'!Z250+'OddsRatio_working_3-way'!AF250</f>
        <v>1.0607005412350625</v>
      </c>
      <c r="AM250" s="11">
        <f>'OddsRatio_working_3-way'!AA250+'OddsRatio_working_3-way'!AG250</f>
        <v>-0.61628538328863847</v>
      </c>
      <c r="AN250" s="11">
        <f>'OddsRatio_working_3-way'!AB250+'OddsRatio_working_3-way'!AH250</f>
        <v>-0.44441515794642433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1.0607005412350625</v>
      </c>
      <c r="AS250" s="11">
        <f>IF(('OddsRatio_working_3-way'!X250=0),IF(Q250&gt;0,-Q250^(1/3),(-Q250)^(1/3)),'OddsRatio_working_3-way'!AM250-'OddsRatio_working_3-way'!R250/3)</f>
        <v>-0.61628538328863847</v>
      </c>
      <c r="AT250" s="11">
        <f>IF(('OddsRatio_working_3-way'!X250=0),IF(Q250&gt;0,-Q250^(1/3),(-Q250)^(1/3)),'OddsRatio_working_3-way'!AN250-'OddsRatio_working_3-way'!R250/3)</f>
        <v>-0.44441515794642433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2.33</v>
      </c>
      <c r="B251" s="4">
        <f>IF('True_Odds_Calculator_3-way'!B252="","",'True_Odds_Calculator_3-way'!B252)</f>
        <v>3.22</v>
      </c>
      <c r="C251" s="4">
        <f>IF('True_Odds_Calculator_3-way'!C252="","",'True_Odds_Calculator_3-way'!C252)</f>
        <v>3.33</v>
      </c>
      <c r="D251" s="9">
        <f t="shared" si="52"/>
        <v>0.41445648644809518</v>
      </c>
      <c r="E251" s="9">
        <f t="shared" si="53"/>
        <v>0.29777812316729724</v>
      </c>
      <c r="F251" s="9">
        <f t="shared" si="54"/>
        <v>0.28776539038460752</v>
      </c>
      <c r="G251" s="9">
        <f t="shared" si="55"/>
        <v>1.0622545315652332</v>
      </c>
      <c r="H251" s="9">
        <f t="shared" si="56"/>
        <v>2.4127985269817604</v>
      </c>
      <c r="I251" s="9">
        <f t="shared" si="57"/>
        <v>3.3582050600748179</v>
      </c>
      <c r="J251" s="9">
        <f t="shared" si="58"/>
        <v>3.4750530585469934</v>
      </c>
      <c r="K251" s="11">
        <f t="shared" si="59"/>
        <v>0.42918454935622319</v>
      </c>
      <c r="L251" s="11">
        <f t="shared" si="60"/>
        <v>0.3105590062111801</v>
      </c>
      <c r="M251" s="11">
        <f t="shared" si="61"/>
        <v>0.3003003003003003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-0.27536231884057971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0.23535384610212004</v>
      </c>
      <c r="Q251" s="11">
        <f>2*'OddsRatio_working_3-way'!K251*'OddsRatio_working_3-way'!L251*'OddsRatio_working_3-way'!M251</f>
        <v>8.0052328606163278E-2</v>
      </c>
      <c r="R251" s="11">
        <f t="shared" si="62"/>
        <v>0</v>
      </c>
      <c r="S251" s="11">
        <f t="shared" si="63"/>
        <v>-0.85470607268664645</v>
      </c>
      <c r="T251" s="11">
        <f t="shared" si="64"/>
        <v>-0.29071635125396139</v>
      </c>
      <c r="U251" s="11">
        <f>'OddsRatio_working_3-way'!S251-'OddsRatio_working_3-way'!R251^2/3</f>
        <v>-0.85470607268664645</v>
      </c>
      <c r="V251" s="11">
        <f>'OddsRatio_working_3-way'!S251*'OddsRatio_working_3-way'!R251/3-2*'OddsRatio_working_3-way'!R251^3/27-'OddsRatio_working_3-way'!T251</f>
        <v>0.29071635125396139</v>
      </c>
      <c r="W251" s="11">
        <f>'OddsRatio_working_3-way'!V251^2+4*'OddsRatio_working_3-way'!U251^3/27</f>
        <v>-7.9850389551536921E-3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0.15206991471159767</v>
      </c>
      <c r="Y251" s="11">
        <f>IF('OddsRatio_working_3-way'!W251&gt;=0,IF('OddsRatio_working_3-way'!V251+SQRT('OddsRatio_working_3-way'!W251)&gt;0,0,PI()),ACOS('OddsRatio_working_3-way'!V251/(2*'OddsRatio_working_3-way'!X251)))</f>
        <v>0.29820937625191757</v>
      </c>
      <c r="Z251" s="11">
        <f>'OddsRatio_working_3-way'!X251^(1/3)*COS('OddsRatio_working_3-way'!Y251/3)</f>
        <v>0.53112726578261671</v>
      </c>
      <c r="AA251" s="11">
        <f>'OddsRatio_working_3-way'!X251^(1/3)*COS(('OddsRatio_working_3-way'!Y251+2*PI())/3)</f>
        <v>-0.31143725089090468</v>
      </c>
      <c r="AB251" s="11">
        <f>'OddsRatio_working_3-way'!X251^(1/3)*COS(('OddsRatio_working_3-way'!Y251+4*PI())/3)</f>
        <v>-0.21969001489171194</v>
      </c>
      <c r="AC251" s="11">
        <f>'OddsRatio_working_3-way'!X251^(1/3)*SIN('OddsRatio_working_3-way'!Y251/3)</f>
        <v>5.2970291401538028E-2</v>
      </c>
      <c r="AD251" s="11">
        <f>'OddsRatio_working_3-way'!X251^(1/3)*SIN(('OddsRatio_working_3-way'!Y251+2*PI())/3)</f>
        <v>0.43348455910954659</v>
      </c>
      <c r="AE251" s="11">
        <f>'OddsRatio_working_3-way'!X251^(1/3)*SIN(('OddsRatio_working_3-way'!Y251+4*PI())/3)</f>
        <v>-0.48645485051108456</v>
      </c>
      <c r="AF251" s="11">
        <f>-'OddsRatio_working_3-way'!U251/(3*'OddsRatio_working_3-way'!X251^(1/3))*COS(('OddsRatio_working_3-way'!Y251)/3)</f>
        <v>0.53112726578261649</v>
      </c>
      <c r="AG251" s="11">
        <f>-'OddsRatio_working_3-way'!U251/(3*'OddsRatio_working_3-way'!X251^(1/3))*COS(('OddsRatio_working_3-way'!Y251+2*PI())/3)</f>
        <v>-0.31143725089090452</v>
      </c>
      <c r="AH251" s="11">
        <f>-'OddsRatio_working_3-way'!U251/(3*'OddsRatio_working_3-way'!X251^(1/3))*COS(('OddsRatio_working_3-way'!Y251+4*PI())/3)</f>
        <v>-0.21969001489171186</v>
      </c>
      <c r="AI251" s="11">
        <f>'OddsRatio_working_3-way'!U251/(3*'OddsRatio_working_3-way'!X251^(1/3))*SIN(('OddsRatio_working_3-way'!Y251)/3)</f>
        <v>-5.2970291401538E-2</v>
      </c>
      <c r="AJ251" s="11">
        <f>'OddsRatio_working_3-way'!U251/(3*'OddsRatio_working_3-way'!X251^(1/3))*SIN(('OddsRatio_working_3-way'!Y251+2*PI())/3)</f>
        <v>-0.43348455910954636</v>
      </c>
      <c r="AK251" s="11">
        <f>'OddsRatio_working_3-way'!U251/(3*'OddsRatio_working_3-way'!X251^(1/3))*SIN(('OddsRatio_working_3-way'!Y251+4*PI())/3)</f>
        <v>0.48645485051108434</v>
      </c>
      <c r="AL251" s="11">
        <f>'OddsRatio_working_3-way'!Z251+'OddsRatio_working_3-way'!AF251</f>
        <v>1.0622545315652332</v>
      </c>
      <c r="AM251" s="11">
        <f>'OddsRatio_working_3-way'!AA251+'OddsRatio_working_3-way'!AG251</f>
        <v>-0.62287450178180914</v>
      </c>
      <c r="AN251" s="11">
        <f>'OddsRatio_working_3-way'!AB251+'OddsRatio_working_3-way'!AH251</f>
        <v>-0.43938002978342383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1.0622545315652332</v>
      </c>
      <c r="AS251" s="11">
        <f>IF(('OddsRatio_working_3-way'!X251=0),IF(Q251&gt;0,-Q251^(1/3),(-Q251)^(1/3)),'OddsRatio_working_3-way'!AM251-'OddsRatio_working_3-way'!R251/3)</f>
        <v>-0.62287450178180914</v>
      </c>
      <c r="AT251" s="11">
        <f>IF(('OddsRatio_working_3-way'!X251=0),IF(Q251&gt;0,-Q251^(1/3),(-Q251)^(1/3)),'OddsRatio_working_3-way'!AN251-'OddsRatio_working_3-way'!R251/3)</f>
        <v>-0.43938002978342383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3.16</v>
      </c>
      <c r="B252" s="4">
        <f>IF('True_Odds_Calculator_3-way'!B253="","",'True_Odds_Calculator_3-way'!B253)</f>
        <v>2.74</v>
      </c>
      <c r="C252" s="4">
        <f>IF('True_Odds_Calculator_3-way'!C253="","",'True_Odds_Calculator_3-way'!C253)</f>
        <v>2.8</v>
      </c>
      <c r="D252" s="9">
        <f t="shared" si="52"/>
        <v>0.30416796007826763</v>
      </c>
      <c r="E252" s="9">
        <f t="shared" si="53"/>
        <v>0.35176153268940186</v>
      </c>
      <c r="F252" s="9">
        <f t="shared" si="54"/>
        <v>0.34407050723233057</v>
      </c>
      <c r="G252" s="9">
        <f t="shared" si="55"/>
        <v>1.0591005799684972</v>
      </c>
      <c r="H252" s="9">
        <f t="shared" si="56"/>
        <v>3.2876572527319539</v>
      </c>
      <c r="I252" s="9">
        <f t="shared" si="57"/>
        <v>2.8428350091451851</v>
      </c>
      <c r="J252" s="9">
        <f t="shared" si="58"/>
        <v>2.9063810439432953</v>
      </c>
      <c r="K252" s="11">
        <f t="shared" si="59"/>
        <v>0.31645569620253161</v>
      </c>
      <c r="L252" s="11">
        <f t="shared" si="60"/>
        <v>0.36496350364963503</v>
      </c>
      <c r="M252" s="11">
        <f t="shared" si="61"/>
        <v>0.35714285714285715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-0.27904858700386748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0.23511437283034806</v>
      </c>
      <c r="Q252" s="11">
        <f>2*'OddsRatio_working_3-way'!K252*'OddsRatio_working_3-way'!L252*'OddsRatio_working_3-way'!M252</f>
        <v>8.2496271168543175E-2</v>
      </c>
      <c r="R252" s="11">
        <f t="shared" si="62"/>
        <v>0</v>
      </c>
      <c r="S252" s="11">
        <f t="shared" si="63"/>
        <v>-0.84255711650347642</v>
      </c>
      <c r="T252" s="11">
        <f t="shared" si="64"/>
        <v>-0.29563407596613206</v>
      </c>
      <c r="U252" s="11">
        <f>'OddsRatio_working_3-way'!S252-'OddsRatio_working_3-way'!R252^2/3</f>
        <v>-0.84255711650347642</v>
      </c>
      <c r="V252" s="11">
        <f>'OddsRatio_working_3-way'!S252*'OddsRatio_working_3-way'!R252/3-2*'OddsRatio_working_3-way'!R252^3/27-'OddsRatio_working_3-way'!T252</f>
        <v>0.29563407596613206</v>
      </c>
      <c r="W252" s="11">
        <f>'OddsRatio_working_3-way'!V252^2+4*'OddsRatio_working_3-way'!U252^3/27</f>
        <v>-1.2128485089955426E-3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0.14883913747847397</v>
      </c>
      <c r="Y252" s="11">
        <f>IF('OddsRatio_working_3-way'!W252&gt;=0,IF('OddsRatio_working_3-way'!V252+SQRT('OddsRatio_working_3-way'!W252)&gt;0,0,PI()),ACOS('OddsRatio_working_3-way'!V252/(2*'OddsRatio_working_3-way'!X252)))</f>
        <v>0.11726053089296817</v>
      </c>
      <c r="Z252" s="11">
        <f>'OddsRatio_working_3-way'!X252^(1/3)*COS('OddsRatio_working_3-way'!Y252/3)</f>
        <v>0.52955028998424858</v>
      </c>
      <c r="AA252" s="11">
        <f>'OddsRatio_working_3-way'!X252^(1/3)*COS(('OddsRatio_working_3-way'!Y252+2*PI())/3)</f>
        <v>-0.28270966224427768</v>
      </c>
      <c r="AB252" s="11">
        <f>'OddsRatio_working_3-way'!X252^(1/3)*COS(('OddsRatio_working_3-way'!Y252+4*PI())/3)</f>
        <v>-0.24684062773997081</v>
      </c>
      <c r="AC252" s="11">
        <f>'OddsRatio_working_3-way'!X252^(1/3)*SIN('OddsRatio_working_3-way'!Y252/3)</f>
        <v>2.0708996726633434E-2</v>
      </c>
      <c r="AD252" s="11">
        <f>'OddsRatio_working_3-way'!X252^(1/3)*SIN(('OddsRatio_working_3-way'!Y252+2*PI())/3)</f>
        <v>0.44824950534445873</v>
      </c>
      <c r="AE252" s="11">
        <f>'OddsRatio_working_3-way'!X252^(1/3)*SIN(('OddsRatio_working_3-way'!Y252+4*PI())/3)</f>
        <v>-0.46895850207109224</v>
      </c>
      <c r="AF252" s="11">
        <f>-'OddsRatio_working_3-way'!U252/(3*'OddsRatio_working_3-way'!X252^(1/3))*COS(('OddsRatio_working_3-way'!Y252)/3)</f>
        <v>0.52955028998424858</v>
      </c>
      <c r="AG252" s="11">
        <f>-'OddsRatio_working_3-way'!U252/(3*'OddsRatio_working_3-way'!X252^(1/3))*COS(('OddsRatio_working_3-way'!Y252+2*PI())/3)</f>
        <v>-0.28270966224427768</v>
      </c>
      <c r="AH252" s="11">
        <f>-'OddsRatio_working_3-way'!U252/(3*'OddsRatio_working_3-way'!X252^(1/3))*COS(('OddsRatio_working_3-way'!Y252+4*PI())/3)</f>
        <v>-0.24684062773997081</v>
      </c>
      <c r="AI252" s="11">
        <f>'OddsRatio_working_3-way'!U252/(3*'OddsRatio_working_3-way'!X252^(1/3))*SIN(('OddsRatio_working_3-way'!Y252)/3)</f>
        <v>-2.0708996726633434E-2</v>
      </c>
      <c r="AJ252" s="11">
        <f>'OddsRatio_working_3-way'!U252/(3*'OddsRatio_working_3-way'!X252^(1/3))*SIN(('OddsRatio_working_3-way'!Y252+2*PI())/3)</f>
        <v>-0.44824950534445873</v>
      </c>
      <c r="AK252" s="11">
        <f>'OddsRatio_working_3-way'!U252/(3*'OddsRatio_working_3-way'!X252^(1/3))*SIN(('OddsRatio_working_3-way'!Y252+4*PI())/3)</f>
        <v>0.46895850207109224</v>
      </c>
      <c r="AL252" s="11">
        <f>'OddsRatio_working_3-way'!Z252+'OddsRatio_working_3-way'!AF252</f>
        <v>1.0591005799684972</v>
      </c>
      <c r="AM252" s="11">
        <f>'OddsRatio_working_3-way'!AA252+'OddsRatio_working_3-way'!AG252</f>
        <v>-0.56541932448855536</v>
      </c>
      <c r="AN252" s="11">
        <f>'OddsRatio_working_3-way'!AB252+'OddsRatio_working_3-way'!AH252</f>
        <v>-0.49368125547994163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1.0591005799684972</v>
      </c>
      <c r="AS252" s="11">
        <f>IF(('OddsRatio_working_3-way'!X252=0),IF(Q252&gt;0,-Q252^(1/3),(-Q252)^(1/3)),'OddsRatio_working_3-way'!AM252-'OddsRatio_working_3-way'!R252/3)</f>
        <v>-0.56541932448855536</v>
      </c>
      <c r="AT252" s="11">
        <f>IF(('OddsRatio_working_3-way'!X252=0),IF(Q252&gt;0,-Q252^(1/3),(-Q252)^(1/3)),'OddsRatio_working_3-way'!AN252-'OddsRatio_working_3-way'!R252/3)</f>
        <v>-0.49368125547994163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2.16</v>
      </c>
      <c r="B253" s="4">
        <f>IF('True_Odds_Calculator_3-way'!B254="","",'True_Odds_Calculator_3-way'!B254)</f>
        <v>3.46</v>
      </c>
      <c r="C253" s="4">
        <f>IF('True_Odds_Calculator_3-way'!C254="","",'True_Odds_Calculator_3-way'!C254)</f>
        <v>3.48</v>
      </c>
      <c r="D253" s="9">
        <f t="shared" si="52"/>
        <v>0.44802300128730382</v>
      </c>
      <c r="E253" s="9">
        <f t="shared" si="53"/>
        <v>0.27679748519455644</v>
      </c>
      <c r="F253" s="9">
        <f t="shared" si="54"/>
        <v>0.27517951351813968</v>
      </c>
      <c r="G253" s="9">
        <f t="shared" si="55"/>
        <v>1.062093327579898</v>
      </c>
      <c r="H253" s="9">
        <f t="shared" si="56"/>
        <v>2.2320282599926822</v>
      </c>
      <c r="I253" s="9">
        <f t="shared" si="57"/>
        <v>3.612749585846549</v>
      </c>
      <c r="J253" s="9">
        <f t="shared" si="58"/>
        <v>3.6339914523981474</v>
      </c>
      <c r="K253" s="11">
        <f t="shared" si="59"/>
        <v>0.46296296296296291</v>
      </c>
      <c r="L253" s="11">
        <f t="shared" si="60"/>
        <v>0.28901734104046245</v>
      </c>
      <c r="M253" s="11">
        <f t="shared" si="61"/>
        <v>0.28735632183908044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-0.27210447441661312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0.23454206315810192</v>
      </c>
      <c r="Q253" s="11">
        <f>2*'OddsRatio_working_3-way'!K253*'OddsRatio_working_3-way'!L253*'OddsRatio_working_3-way'!M253</f>
        <v>7.6899037101017018E-2</v>
      </c>
      <c r="R253" s="11">
        <f t="shared" si="62"/>
        <v>0</v>
      </c>
      <c r="S253" s="11">
        <f t="shared" si="63"/>
        <v>-0.86195592211761929</v>
      </c>
      <c r="T253" s="11">
        <f t="shared" si="64"/>
        <v>-0.28260849905495716</v>
      </c>
      <c r="U253" s="11">
        <f>'OddsRatio_working_3-way'!S253-'OddsRatio_working_3-way'!R253^2/3</f>
        <v>-0.86195592211761929</v>
      </c>
      <c r="V253" s="11">
        <f>'OddsRatio_working_3-way'!S253*'OddsRatio_working_3-way'!R253/3-2*'OddsRatio_working_3-way'!R253^3/27-'OddsRatio_working_3-way'!T253</f>
        <v>0.28260849905495716</v>
      </c>
      <c r="W253" s="11">
        <f>'OddsRatio_working_3-way'!V253^2+4*'OddsRatio_working_3-way'!U253^3/27</f>
        <v>-1.5007351462799454E-2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0.15400885948614706</v>
      </c>
      <c r="Y253" s="11">
        <f>IF('OddsRatio_working_3-way'!W253&gt;=0,IF('OddsRatio_working_3-way'!V253+SQRT('OddsRatio_working_3-way'!W253)&gt;0,0,PI()),ACOS('OddsRatio_working_3-way'!V253/(2*'OddsRatio_working_3-way'!X253)))</f>
        <v>0.40902940630024309</v>
      </c>
      <c r="Z253" s="11">
        <f>'OddsRatio_working_3-way'!X253^(1/3)*COS('OddsRatio_working_3-way'!Y253/3)</f>
        <v>0.53104666378994902</v>
      </c>
      <c r="AA253" s="11">
        <f>'OddsRatio_working_3-way'!X253^(1/3)*COS(('OddsRatio_working_3-way'!Y253+2*PI())/3)</f>
        <v>-0.32861898299375042</v>
      </c>
      <c r="AB253" s="11">
        <f>'OddsRatio_working_3-way'!X253^(1/3)*COS(('OddsRatio_working_3-way'!Y253+4*PI())/3)</f>
        <v>-0.20242768079619872</v>
      </c>
      <c r="AC253" s="11">
        <f>'OddsRatio_working_3-way'!X253^(1/3)*SIN('OddsRatio_working_3-way'!Y253/3)</f>
        <v>7.2856582293145872E-2</v>
      </c>
      <c r="AD253" s="11">
        <f>'OddsRatio_working_3-way'!X253^(1/3)*SIN(('OddsRatio_working_3-way'!Y253+2*PI())/3)</f>
        <v>0.42347161029049663</v>
      </c>
      <c r="AE253" s="11">
        <f>'OddsRatio_working_3-way'!X253^(1/3)*SIN(('OddsRatio_working_3-way'!Y253+4*PI())/3)</f>
        <v>-0.49632819258364258</v>
      </c>
      <c r="AF253" s="11">
        <f>-'OddsRatio_working_3-way'!U253/(3*'OddsRatio_working_3-way'!X253^(1/3))*COS(('OddsRatio_working_3-way'!Y253)/3)</f>
        <v>0.53104666378994902</v>
      </c>
      <c r="AG253" s="11">
        <f>-'OddsRatio_working_3-way'!U253/(3*'OddsRatio_working_3-way'!X253^(1/3))*COS(('OddsRatio_working_3-way'!Y253+2*PI())/3)</f>
        <v>-0.32861898299375042</v>
      </c>
      <c r="AH253" s="11">
        <f>-'OddsRatio_working_3-way'!U253/(3*'OddsRatio_working_3-way'!X253^(1/3))*COS(('OddsRatio_working_3-way'!Y253+4*PI())/3)</f>
        <v>-0.20242768079619872</v>
      </c>
      <c r="AI253" s="11">
        <f>'OddsRatio_working_3-way'!U253/(3*'OddsRatio_working_3-way'!X253^(1/3))*SIN(('OddsRatio_working_3-way'!Y253)/3)</f>
        <v>-7.2856582293145872E-2</v>
      </c>
      <c r="AJ253" s="11">
        <f>'OddsRatio_working_3-way'!U253/(3*'OddsRatio_working_3-way'!X253^(1/3))*SIN(('OddsRatio_working_3-way'!Y253+2*PI())/3)</f>
        <v>-0.42347161029049663</v>
      </c>
      <c r="AK253" s="11">
        <f>'OddsRatio_working_3-way'!U253/(3*'OddsRatio_working_3-way'!X253^(1/3))*SIN(('OddsRatio_working_3-way'!Y253+4*PI())/3)</f>
        <v>0.49632819258364258</v>
      </c>
      <c r="AL253" s="11">
        <f>'OddsRatio_working_3-way'!Z253+'OddsRatio_working_3-way'!AF253</f>
        <v>1.062093327579898</v>
      </c>
      <c r="AM253" s="11">
        <f>'OddsRatio_working_3-way'!AA253+'OddsRatio_working_3-way'!AG253</f>
        <v>-0.65723796598750084</v>
      </c>
      <c r="AN253" s="11">
        <f>'OddsRatio_working_3-way'!AB253+'OddsRatio_working_3-way'!AH253</f>
        <v>-0.40485536159239743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1.062093327579898</v>
      </c>
      <c r="AS253" s="11">
        <f>IF(('OddsRatio_working_3-way'!X253=0),IF(Q253&gt;0,-Q253^(1/3),(-Q253)^(1/3)),'OddsRatio_working_3-way'!AM253-'OddsRatio_working_3-way'!R253/3)</f>
        <v>-0.65723796598750084</v>
      </c>
      <c r="AT253" s="11">
        <f>IF(('OddsRatio_working_3-way'!X253=0),IF(Q253&gt;0,-Q253^(1/3),(-Q253)^(1/3)),'OddsRatio_working_3-way'!AN253-'OddsRatio_working_3-way'!R253/3)</f>
        <v>-0.40485536159239743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3.35</v>
      </c>
      <c r="B254" s="4">
        <f>IF('True_Odds_Calculator_3-way'!B255="","",'True_Odds_Calculator_3-way'!B255)</f>
        <v>3.55</v>
      </c>
      <c r="C254" s="4">
        <f>IF('True_Odds_Calculator_3-way'!C255="","",'True_Odds_Calculator_3-way'!C255)</f>
        <v>2.23</v>
      </c>
      <c r="D254" s="9">
        <f t="shared" si="52"/>
        <v>0.28943211144020359</v>
      </c>
      <c r="E254" s="9">
        <f t="shared" si="53"/>
        <v>0.27292715226444331</v>
      </c>
      <c r="F254" s="9">
        <f t="shared" si="54"/>
        <v>0.43764073629535294</v>
      </c>
      <c r="G254" s="9">
        <f t="shared" si="55"/>
        <v>1.0446985746542972</v>
      </c>
      <c r="H254" s="9">
        <f t="shared" si="56"/>
        <v>3.4550416504375989</v>
      </c>
      <c r="I254" s="9">
        <f t="shared" si="57"/>
        <v>3.6639813653684579</v>
      </c>
      <c r="J254" s="9">
        <f t="shared" si="58"/>
        <v>2.2849792468247854</v>
      </c>
      <c r="K254" s="11">
        <f t="shared" si="59"/>
        <v>0.29850746268656714</v>
      </c>
      <c r="L254" s="11">
        <f t="shared" si="60"/>
        <v>0.28169014084507044</v>
      </c>
      <c r="M254" s="11">
        <f t="shared" si="61"/>
        <v>0.44843049327354262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-0.27792981030551145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0.23114390782146865</v>
      </c>
      <c r="Q254" s="11">
        <f>2*'OddsRatio_working_3-way'!K254*'OddsRatio_working_3-way'!L254*'OddsRatio_working_3-way'!M254</f>
        <v>7.5413999289223058E-2</v>
      </c>
      <c r="R254" s="11">
        <f t="shared" si="62"/>
        <v>0</v>
      </c>
      <c r="S254" s="11">
        <f t="shared" si="63"/>
        <v>-0.83166288483911144</v>
      </c>
      <c r="T254" s="11">
        <f t="shared" si="64"/>
        <v>-0.2713418873863333</v>
      </c>
      <c r="U254" s="11">
        <f>'OddsRatio_working_3-way'!S254-'OddsRatio_working_3-way'!R254^2/3</f>
        <v>-0.83166288483911144</v>
      </c>
      <c r="V254" s="11">
        <f>'OddsRatio_working_3-way'!S254*'OddsRatio_working_3-way'!R254/3-2*'OddsRatio_working_3-way'!R254^3/27-'OddsRatio_working_3-way'!T254</f>
        <v>0.2713418873863333</v>
      </c>
      <c r="W254" s="11">
        <f>'OddsRatio_working_3-way'!V254^2+4*'OddsRatio_working_3-way'!U254^3/27</f>
        <v>-1.1592924447146546E-2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0.14596176237076966</v>
      </c>
      <c r="Y254" s="11">
        <f>IF('OddsRatio_working_3-way'!W254&gt;=0,IF('OddsRatio_working_3-way'!V254+SQRT('OddsRatio_working_3-way'!W254)&gt;0,0,PI()),ACOS('OddsRatio_working_3-way'!V254/(2*'OddsRatio_working_3-way'!X254)))</f>
        <v>0.37775102937939109</v>
      </c>
      <c r="Z254" s="11">
        <f>'OddsRatio_working_3-way'!X254^(1/3)*COS('OddsRatio_working_3-way'!Y254/3)</f>
        <v>0.52234928732714858</v>
      </c>
      <c r="AA254" s="11">
        <f>'OddsRatio_working_3-way'!X254^(1/3)*COS(('OddsRatio_working_3-way'!Y254+2*PI())/3)</f>
        <v>-0.3184383994903876</v>
      </c>
      <c r="AB254" s="11">
        <f>'OddsRatio_working_3-way'!X254^(1/3)*COS(('OddsRatio_working_3-way'!Y254+4*PI())/3)</f>
        <v>-0.2039108878367609</v>
      </c>
      <c r="AC254" s="11">
        <f>'OddsRatio_working_3-way'!X254^(1/3)*SIN('OddsRatio_working_3-way'!Y254/3)</f>
        <v>6.6122489682839306E-2</v>
      </c>
      <c r="AD254" s="11">
        <f>'OddsRatio_working_3-way'!X254^(1/3)*SIN(('OddsRatio_working_3-way'!Y254+2*PI())/3)</f>
        <v>0.41930650763258792</v>
      </c>
      <c r="AE254" s="11">
        <f>'OddsRatio_working_3-way'!X254^(1/3)*SIN(('OddsRatio_working_3-way'!Y254+4*PI())/3)</f>
        <v>-0.48542899731542732</v>
      </c>
      <c r="AF254" s="11">
        <f>-'OddsRatio_working_3-way'!U254/(3*'OddsRatio_working_3-way'!X254^(1/3))*COS(('OddsRatio_working_3-way'!Y254)/3)</f>
        <v>0.52234928732714858</v>
      </c>
      <c r="AG254" s="11">
        <f>-'OddsRatio_working_3-way'!U254/(3*'OddsRatio_working_3-way'!X254^(1/3))*COS(('OddsRatio_working_3-way'!Y254+2*PI())/3)</f>
        <v>-0.3184383994903876</v>
      </c>
      <c r="AH254" s="11">
        <f>-'OddsRatio_working_3-way'!U254/(3*'OddsRatio_working_3-way'!X254^(1/3))*COS(('OddsRatio_working_3-way'!Y254+4*PI())/3)</f>
        <v>-0.2039108878367609</v>
      </c>
      <c r="AI254" s="11">
        <f>'OddsRatio_working_3-way'!U254/(3*'OddsRatio_working_3-way'!X254^(1/3))*SIN(('OddsRatio_working_3-way'!Y254)/3)</f>
        <v>-6.6122489682839306E-2</v>
      </c>
      <c r="AJ254" s="11">
        <f>'OddsRatio_working_3-way'!U254/(3*'OddsRatio_working_3-way'!X254^(1/3))*SIN(('OddsRatio_working_3-way'!Y254+2*PI())/3)</f>
        <v>-0.41930650763258792</v>
      </c>
      <c r="AK254" s="11">
        <f>'OddsRatio_working_3-way'!U254/(3*'OddsRatio_working_3-way'!X254^(1/3))*SIN(('OddsRatio_working_3-way'!Y254+4*PI())/3)</f>
        <v>0.48542899731542732</v>
      </c>
      <c r="AL254" s="11">
        <f>'OddsRatio_working_3-way'!Z254+'OddsRatio_working_3-way'!AF254</f>
        <v>1.0446985746542972</v>
      </c>
      <c r="AM254" s="11">
        <f>'OddsRatio_working_3-way'!AA254+'OddsRatio_working_3-way'!AG254</f>
        <v>-0.63687679898077521</v>
      </c>
      <c r="AN254" s="11">
        <f>'OddsRatio_working_3-way'!AB254+'OddsRatio_working_3-way'!AH254</f>
        <v>-0.40782177567352179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1.0446985746542972</v>
      </c>
      <c r="AS254" s="11">
        <f>IF(('OddsRatio_working_3-way'!X254=0),IF(Q254&gt;0,-Q254^(1/3),(-Q254)^(1/3)),'OddsRatio_working_3-way'!AM254-'OddsRatio_working_3-way'!R254/3)</f>
        <v>-0.63687679898077521</v>
      </c>
      <c r="AT254" s="11">
        <f>IF(('OddsRatio_working_3-way'!X254=0),IF(Q254&gt;0,-Q254^(1/3),(-Q254)^(1/3)),'OddsRatio_working_3-way'!AN254-'OddsRatio_working_3-way'!R254/3)</f>
        <v>-0.40782177567352179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2.14</v>
      </c>
      <c r="B255" s="4">
        <f>IF('True_Odds_Calculator_3-way'!B256="","",'True_Odds_Calculator_3-way'!B256)</f>
        <v>3.59</v>
      </c>
      <c r="C255" s="4">
        <f>IF('True_Odds_Calculator_3-way'!C256="","",'True_Odds_Calculator_3-way'!C256)</f>
        <v>3.54</v>
      </c>
      <c r="D255" s="9">
        <f t="shared" si="52"/>
        <v>0.45642987170590249</v>
      </c>
      <c r="E255" s="9">
        <f t="shared" si="53"/>
        <v>0.26985600309119884</v>
      </c>
      <c r="F255" s="9">
        <f t="shared" si="54"/>
        <v>0.27371412520289851</v>
      </c>
      <c r="G255" s="9">
        <f t="shared" si="55"/>
        <v>1.0446641019139939</v>
      </c>
      <c r="H255" s="9">
        <f t="shared" si="56"/>
        <v>2.1909170761819534</v>
      </c>
      <c r="I255" s="9">
        <f t="shared" si="57"/>
        <v>3.7056800239572447</v>
      </c>
      <c r="J255" s="9">
        <f t="shared" si="58"/>
        <v>3.6534468188615441</v>
      </c>
      <c r="K255" s="11">
        <f t="shared" si="59"/>
        <v>0.46728971962616822</v>
      </c>
      <c r="L255" s="11">
        <f t="shared" si="60"/>
        <v>0.2785515320334262</v>
      </c>
      <c r="M255" s="11">
        <f t="shared" si="61"/>
        <v>0.2824858757062147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-0.27575719201700333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0.23054518531199938</v>
      </c>
      <c r="Q255" s="11">
        <f>2*'OddsRatio_working_3-way'!K255*'OddsRatio_working_3-way'!L255*'OddsRatio_working_3-way'!M255</f>
        <v>7.3539134070813181E-2</v>
      </c>
      <c r="R255" s="11">
        <f t="shared" si="62"/>
        <v>0</v>
      </c>
      <c r="S255" s="11">
        <f t="shared" si="63"/>
        <v>-0.83604414313075781</v>
      </c>
      <c r="T255" s="11">
        <f t="shared" si="64"/>
        <v>-0.26668074741012998</v>
      </c>
      <c r="U255" s="11">
        <f>'OddsRatio_working_3-way'!S255-'OddsRatio_working_3-way'!R255^2/3</f>
        <v>-0.83604414313075781</v>
      </c>
      <c r="V255" s="11">
        <f>'OddsRatio_working_3-way'!S255*'OddsRatio_working_3-way'!R255/3-2*'OddsRatio_working_3-way'!R255^3/27-'OddsRatio_working_3-way'!T255</f>
        <v>0.26668074741012998</v>
      </c>
      <c r="W255" s="11">
        <f>'OddsRatio_working_3-way'!V255^2+4*'OddsRatio_working_3-way'!U255^3/27</f>
        <v>-1.5454655295553316E-2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0.14711668526613395</v>
      </c>
      <c r="Y255" s="11">
        <f>IF('OddsRatio_working_3-way'!W255&gt;=0,IF('OddsRatio_working_3-way'!V255+SQRT('OddsRatio_working_3-way'!W255)&gt;0,0,PI()),ACOS('OddsRatio_working_3-way'!V255/(2*'OddsRatio_working_3-way'!X255)))</f>
        <v>0.43621365953460423</v>
      </c>
      <c r="Z255" s="11">
        <f>'OddsRatio_working_3-way'!X255^(1/3)*COS('OddsRatio_working_3-way'!Y255/3)</f>
        <v>0.52233205095699697</v>
      </c>
      <c r="AA255" s="11">
        <f>'OddsRatio_working_3-way'!X255^(1/3)*COS(('OddsRatio_working_3-way'!Y255+2*PI())/3)</f>
        <v>-0.32740768299083922</v>
      </c>
      <c r="AB255" s="11">
        <f>'OddsRatio_working_3-way'!X255^(1/3)*COS(('OddsRatio_working_3-way'!Y255+4*PI())/3)</f>
        <v>-0.19492436796615767</v>
      </c>
      <c r="AC255" s="11">
        <f>'OddsRatio_working_3-way'!X255^(1/3)*SIN('OddsRatio_working_3-way'!Y255/3)</f>
        <v>7.6489277592633881E-2</v>
      </c>
      <c r="AD255" s="11">
        <f>'OddsRatio_working_3-way'!X255^(1/3)*SIN(('OddsRatio_working_3-way'!Y255+2*PI())/3)</f>
        <v>0.41410818654327042</v>
      </c>
      <c r="AE255" s="11">
        <f>'OddsRatio_working_3-way'!X255^(1/3)*SIN(('OddsRatio_working_3-way'!Y255+4*PI())/3)</f>
        <v>-0.49059746413590427</v>
      </c>
      <c r="AF255" s="11">
        <f>-'OddsRatio_working_3-way'!U255/(3*'OddsRatio_working_3-way'!X255^(1/3))*COS(('OddsRatio_working_3-way'!Y255)/3)</f>
        <v>0.52233205095699697</v>
      </c>
      <c r="AG255" s="11">
        <f>-'OddsRatio_working_3-way'!U255/(3*'OddsRatio_working_3-way'!X255^(1/3))*COS(('OddsRatio_working_3-way'!Y255+2*PI())/3)</f>
        <v>-0.32740768299083922</v>
      </c>
      <c r="AH255" s="11">
        <f>-'OddsRatio_working_3-way'!U255/(3*'OddsRatio_working_3-way'!X255^(1/3))*COS(('OddsRatio_working_3-way'!Y255+4*PI())/3)</f>
        <v>-0.19492436796615767</v>
      </c>
      <c r="AI255" s="11">
        <f>'OddsRatio_working_3-way'!U255/(3*'OddsRatio_working_3-way'!X255^(1/3))*SIN(('OddsRatio_working_3-way'!Y255)/3)</f>
        <v>-7.6489277592633881E-2</v>
      </c>
      <c r="AJ255" s="11">
        <f>'OddsRatio_working_3-way'!U255/(3*'OddsRatio_working_3-way'!X255^(1/3))*SIN(('OddsRatio_working_3-way'!Y255+2*PI())/3)</f>
        <v>-0.41410818654327042</v>
      </c>
      <c r="AK255" s="11">
        <f>'OddsRatio_working_3-way'!U255/(3*'OddsRatio_working_3-way'!X255^(1/3))*SIN(('OddsRatio_working_3-way'!Y255+4*PI())/3)</f>
        <v>0.49059746413590427</v>
      </c>
      <c r="AL255" s="11">
        <f>'OddsRatio_working_3-way'!Z255+'OddsRatio_working_3-way'!AF255</f>
        <v>1.0446641019139939</v>
      </c>
      <c r="AM255" s="11">
        <f>'OddsRatio_working_3-way'!AA255+'OddsRatio_working_3-way'!AG255</f>
        <v>-0.65481536598167844</v>
      </c>
      <c r="AN255" s="11">
        <f>'OddsRatio_working_3-way'!AB255+'OddsRatio_working_3-way'!AH255</f>
        <v>-0.38984873593231534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1.0446641019139939</v>
      </c>
      <c r="AS255" s="11">
        <f>IF(('OddsRatio_working_3-way'!X255=0),IF(Q255&gt;0,-Q255^(1/3),(-Q255)^(1/3)),'OddsRatio_working_3-way'!AM255-'OddsRatio_working_3-way'!R255/3)</f>
        <v>-0.65481536598167844</v>
      </c>
      <c r="AT255" s="11">
        <f>IF(('OddsRatio_working_3-way'!X255=0),IF(Q255&gt;0,-Q255^(1/3),(-Q255)^(1/3)),'OddsRatio_working_3-way'!AN255-'OddsRatio_working_3-way'!R255/3)</f>
        <v>-0.38984873593231534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2.41</v>
      </c>
      <c r="B256" s="4">
        <f>IF('True_Odds_Calculator_3-way'!B257="","",'True_Odds_Calculator_3-way'!B257)</f>
        <v>3.34</v>
      </c>
      <c r="C256" s="4">
        <f>IF('True_Odds_Calculator_3-way'!C257="","",'True_Odds_Calculator_3-way'!C257)</f>
        <v>3.2</v>
      </c>
      <c r="D256" s="9">
        <f t="shared" si="52"/>
        <v>0.40514748065323364</v>
      </c>
      <c r="E256" s="9">
        <f t="shared" si="53"/>
        <v>0.29098115864518309</v>
      </c>
      <c r="F256" s="9">
        <f t="shared" si="54"/>
        <v>0.30387136070158338</v>
      </c>
      <c r="G256" s="9">
        <f t="shared" si="55"/>
        <v>1.0413028330193632</v>
      </c>
      <c r="H256" s="9">
        <f t="shared" si="56"/>
        <v>2.4682369945573019</v>
      </c>
      <c r="I256" s="9">
        <f t="shared" si="57"/>
        <v>3.4366486292653096</v>
      </c>
      <c r="J256" s="9">
        <f t="shared" si="58"/>
        <v>3.2908662326425988</v>
      </c>
      <c r="K256" s="11">
        <f t="shared" si="59"/>
        <v>0.41493775933609955</v>
      </c>
      <c r="L256" s="11">
        <f t="shared" si="60"/>
        <v>0.29940119760479045</v>
      </c>
      <c r="M256" s="11">
        <f t="shared" si="61"/>
        <v>0.3125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-0.28180205978085315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0.23099547792382036</v>
      </c>
      <c r="Q256" s="11">
        <f>2*'OddsRatio_working_3-way'!K256*'OddsRatio_working_3-way'!L256*'OddsRatio_working_3-way'!M256</f>
        <v>7.7645538797922825E-2</v>
      </c>
      <c r="R256" s="11">
        <f t="shared" si="62"/>
        <v>0</v>
      </c>
      <c r="S256" s="11">
        <f t="shared" si="63"/>
        <v>-0.8197082665167772</v>
      </c>
      <c r="T256" s="11">
        <f t="shared" si="64"/>
        <v>-0.27553219042580751</v>
      </c>
      <c r="U256" s="11">
        <f>'OddsRatio_working_3-way'!S256-'OddsRatio_working_3-way'!R256^2/3</f>
        <v>-0.8197082665167772</v>
      </c>
      <c r="V256" s="11">
        <f>'OddsRatio_working_3-way'!S256*'OddsRatio_working_3-way'!R256/3-2*'OddsRatio_working_3-way'!R256^3/27-'OddsRatio_working_3-way'!T256</f>
        <v>0.27553219042580751</v>
      </c>
      <c r="W256" s="11">
        <f>'OddsRatio_working_3-way'!V256^2+4*'OddsRatio_working_3-way'!U256^3/27</f>
        <v>-5.6790082701995148E-3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0.1428259397230095</v>
      </c>
      <c r="Y256" s="11">
        <f>IF('OddsRatio_working_3-way'!W256&gt;=0,IF('OddsRatio_working_3-way'!V256+SQRT('OddsRatio_working_3-way'!W256)&gt;0,0,PI()),ACOS('OddsRatio_working_3-way'!V256/(2*'OddsRatio_working_3-way'!X256)))</f>
        <v>0.2669749913192081</v>
      </c>
      <c r="Z256" s="11">
        <f>'OddsRatio_working_3-way'!X256^(1/3)*COS('OddsRatio_working_3-way'!Y256/3)</f>
        <v>0.52065141650968172</v>
      </c>
      <c r="AA256" s="11">
        <f>'OddsRatio_working_3-way'!X256^(1/3)*COS(('OddsRatio_working_3-way'!Y256+2*PI())/3)</f>
        <v>-0.30055807698998738</v>
      </c>
      <c r="AB256" s="11">
        <f>'OddsRatio_working_3-way'!X256^(1/3)*COS(('OddsRatio_working_3-way'!Y256+4*PI())/3)</f>
        <v>-0.2200933395196944</v>
      </c>
      <c r="AC256" s="11">
        <f>'OddsRatio_working_3-way'!X256^(1/3)*SIN('OddsRatio_working_3-way'!Y256/3)</f>
        <v>4.6456337838746385E-2</v>
      </c>
      <c r="AD256" s="11">
        <f>'OddsRatio_working_3-way'!X256^(1/3)*SIN(('OddsRatio_working_3-way'!Y256+2*PI())/3)</f>
        <v>0.4276691842943639</v>
      </c>
      <c r="AE256" s="11">
        <f>'OddsRatio_working_3-way'!X256^(1/3)*SIN(('OddsRatio_working_3-way'!Y256+4*PI())/3)</f>
        <v>-0.4741255221331101</v>
      </c>
      <c r="AF256" s="11">
        <f>-'OddsRatio_working_3-way'!U256/(3*'OddsRatio_working_3-way'!X256^(1/3))*COS(('OddsRatio_working_3-way'!Y256)/3)</f>
        <v>0.52065141650968161</v>
      </c>
      <c r="AG256" s="11">
        <f>-'OddsRatio_working_3-way'!U256/(3*'OddsRatio_working_3-way'!X256^(1/3))*COS(('OddsRatio_working_3-way'!Y256+2*PI())/3)</f>
        <v>-0.30055807698998732</v>
      </c>
      <c r="AH256" s="11">
        <f>-'OddsRatio_working_3-way'!U256/(3*'OddsRatio_working_3-way'!X256^(1/3))*COS(('OddsRatio_working_3-way'!Y256+4*PI())/3)</f>
        <v>-0.22009333951969434</v>
      </c>
      <c r="AI256" s="11">
        <f>'OddsRatio_working_3-way'!U256/(3*'OddsRatio_working_3-way'!X256^(1/3))*SIN(('OddsRatio_working_3-way'!Y256)/3)</f>
        <v>-4.6456337838746371E-2</v>
      </c>
      <c r="AJ256" s="11">
        <f>'OddsRatio_working_3-way'!U256/(3*'OddsRatio_working_3-way'!X256^(1/3))*SIN(('OddsRatio_working_3-way'!Y256+2*PI())/3)</f>
        <v>-0.42766918429436379</v>
      </c>
      <c r="AK256" s="11">
        <f>'OddsRatio_working_3-way'!U256/(3*'OddsRatio_working_3-way'!X256^(1/3))*SIN(('OddsRatio_working_3-way'!Y256+4*PI())/3)</f>
        <v>0.47412552213311004</v>
      </c>
      <c r="AL256" s="11">
        <f>'OddsRatio_working_3-way'!Z256+'OddsRatio_working_3-way'!AF256</f>
        <v>1.0413028330193632</v>
      </c>
      <c r="AM256" s="11">
        <f>'OddsRatio_working_3-way'!AA256+'OddsRatio_working_3-way'!AG256</f>
        <v>-0.60111615397997475</v>
      </c>
      <c r="AN256" s="11">
        <f>'OddsRatio_working_3-way'!AB256+'OddsRatio_working_3-way'!AH256</f>
        <v>-0.44018667903938874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1.0413028330193632</v>
      </c>
      <c r="AS256" s="11">
        <f>IF(('OddsRatio_working_3-way'!X256=0),IF(Q256&gt;0,-Q256^(1/3),(-Q256)^(1/3)),'OddsRatio_working_3-way'!AM256-'OddsRatio_working_3-way'!R256/3)</f>
        <v>-0.60111615397997475</v>
      </c>
      <c r="AT256" s="11">
        <f>IF(('OddsRatio_working_3-way'!X256=0),IF(Q256&gt;0,-Q256^(1/3),(-Q256)^(1/3)),'OddsRatio_working_3-way'!AN256-'OddsRatio_working_3-way'!R256/3)</f>
        <v>-0.44018667903938874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1.88</v>
      </c>
      <c r="B257" s="4">
        <f>IF('True_Odds_Calculator_3-way'!B258="","",'True_Odds_Calculator_3-way'!B258)</f>
        <v>3.95</v>
      </c>
      <c r="C257" s="4">
        <f>IF('True_Odds_Calculator_3-way'!C258="","",'True_Odds_Calculator_3-way'!C258)</f>
        <v>4.05</v>
      </c>
      <c r="D257" s="9">
        <f t="shared" si="52"/>
        <v>0.51903823171763086</v>
      </c>
      <c r="E257" s="9">
        <f t="shared" si="53"/>
        <v>0.24352520241414463</v>
      </c>
      <c r="F257" s="9">
        <f t="shared" si="54"/>
        <v>0.23743656586822451</v>
      </c>
      <c r="G257" s="9">
        <f t="shared" si="55"/>
        <v>1.0530003968080959</v>
      </c>
      <c r="H257" s="9">
        <f t="shared" si="56"/>
        <v>1.9266403491911244</v>
      </c>
      <c r="I257" s="9">
        <f t="shared" si="57"/>
        <v>4.106351170583884</v>
      </c>
      <c r="J257" s="9">
        <f t="shared" si="58"/>
        <v>4.2116512102646917</v>
      </c>
      <c r="K257" s="11">
        <f t="shared" si="59"/>
        <v>0.53191489361702127</v>
      </c>
      <c r="L257" s="11">
        <f t="shared" si="60"/>
        <v>0.25316455696202528</v>
      </c>
      <c r="M257" s="11">
        <f t="shared" si="61"/>
        <v>0.24691358024691359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-0.26326586933463669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0.22875914787217416</v>
      </c>
      <c r="Q257" s="11">
        <f>2*'OddsRatio_working_3-way'!K257*'OddsRatio_working_3-way'!L257*'OddsRatio_working_3-way'!M257</f>
        <v>6.6499752288422712E-2</v>
      </c>
      <c r="R257" s="11">
        <f t="shared" si="62"/>
        <v>0</v>
      </c>
      <c r="S257" s="11">
        <f t="shared" si="63"/>
        <v>-0.8689282376417693</v>
      </c>
      <c r="T257" s="11">
        <f t="shared" si="64"/>
        <v>-0.25259541791911894</v>
      </c>
      <c r="U257" s="11">
        <f>'OddsRatio_working_3-way'!S257-'OddsRatio_working_3-way'!R257^2/3</f>
        <v>-0.8689282376417693</v>
      </c>
      <c r="V257" s="11">
        <f>'OddsRatio_working_3-way'!S257*'OddsRatio_working_3-way'!R257/3-2*'OddsRatio_working_3-way'!R257^3/27-'OddsRatio_working_3-way'!T257</f>
        <v>0.25259541791911894</v>
      </c>
      <c r="W257" s="11">
        <f>'OddsRatio_working_3-way'!V257^2+4*'OddsRatio_working_3-way'!U257^3/27</f>
        <v>-3.339145796073105E-2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0.15588128745496155</v>
      </c>
      <c r="Y257" s="11">
        <f>IF('OddsRatio_working_3-way'!W257&gt;=0,IF('OddsRatio_working_3-way'!V257+SQRT('OddsRatio_working_3-way'!W257)&gt;0,0,PI()),ACOS('OddsRatio_working_3-way'!V257/(2*'OddsRatio_working_3-way'!X257)))</f>
        <v>0.62627364480131431</v>
      </c>
      <c r="Z257" s="11">
        <f>'OddsRatio_working_3-way'!X257^(1/3)*COS('OddsRatio_working_3-way'!Y257/3)</f>
        <v>0.52650019840404794</v>
      </c>
      <c r="AA257" s="11">
        <f>'OddsRatio_working_3-way'!X257^(1/3)*COS(('OddsRatio_working_3-way'!Y257+2*PI())/3)</f>
        <v>-0.35984313839645005</v>
      </c>
      <c r="AB257" s="11">
        <f>'OddsRatio_working_3-way'!X257^(1/3)*COS(('OddsRatio_working_3-way'!Y257+4*PI())/3)</f>
        <v>-0.16665706000759808</v>
      </c>
      <c r="AC257" s="11">
        <f>'OddsRatio_working_3-way'!X257^(1/3)*SIN('OddsRatio_working_3-way'!Y257/3)</f>
        <v>0.1115360343614919</v>
      </c>
      <c r="AD257" s="11">
        <f>'OddsRatio_working_3-way'!X257^(1/3)*SIN(('OddsRatio_working_3-way'!Y257+2*PI())/3)</f>
        <v>0.40019452973470676</v>
      </c>
      <c r="AE257" s="11">
        <f>'OddsRatio_working_3-way'!X257^(1/3)*SIN(('OddsRatio_working_3-way'!Y257+4*PI())/3)</f>
        <v>-0.51173056409619866</v>
      </c>
      <c r="AF257" s="11">
        <f>-'OddsRatio_working_3-way'!U257/(3*'OddsRatio_working_3-way'!X257^(1/3))*COS(('OddsRatio_working_3-way'!Y257)/3)</f>
        <v>0.52650019840404794</v>
      </c>
      <c r="AG257" s="11">
        <f>-'OddsRatio_working_3-way'!U257/(3*'OddsRatio_working_3-way'!X257^(1/3))*COS(('OddsRatio_working_3-way'!Y257+2*PI())/3)</f>
        <v>-0.35984313839645005</v>
      </c>
      <c r="AH257" s="11">
        <f>-'OddsRatio_working_3-way'!U257/(3*'OddsRatio_working_3-way'!X257^(1/3))*COS(('OddsRatio_working_3-way'!Y257+4*PI())/3)</f>
        <v>-0.16665706000759808</v>
      </c>
      <c r="AI257" s="11">
        <f>'OddsRatio_working_3-way'!U257/(3*'OddsRatio_working_3-way'!X257^(1/3))*SIN(('OddsRatio_working_3-way'!Y257)/3)</f>
        <v>-0.1115360343614919</v>
      </c>
      <c r="AJ257" s="11">
        <f>'OddsRatio_working_3-way'!U257/(3*'OddsRatio_working_3-way'!X257^(1/3))*SIN(('OddsRatio_working_3-way'!Y257+2*PI())/3)</f>
        <v>-0.40019452973470676</v>
      </c>
      <c r="AK257" s="11">
        <f>'OddsRatio_working_3-way'!U257/(3*'OddsRatio_working_3-way'!X257^(1/3))*SIN(('OddsRatio_working_3-way'!Y257+4*PI())/3)</f>
        <v>0.51173056409619866</v>
      </c>
      <c r="AL257" s="11">
        <f>'OddsRatio_working_3-way'!Z257+'OddsRatio_working_3-way'!AF257</f>
        <v>1.0530003968080959</v>
      </c>
      <c r="AM257" s="11">
        <f>'OddsRatio_working_3-way'!AA257+'OddsRatio_working_3-way'!AG257</f>
        <v>-0.71968627679290009</v>
      </c>
      <c r="AN257" s="11">
        <f>'OddsRatio_working_3-way'!AB257+'OddsRatio_working_3-way'!AH257</f>
        <v>-0.33331412001519617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1.0530003968080959</v>
      </c>
      <c r="AS257" s="11">
        <f>IF(('OddsRatio_working_3-way'!X257=0),IF(Q257&gt;0,-Q257^(1/3),(-Q257)^(1/3)),'OddsRatio_working_3-way'!AM257-'OddsRatio_working_3-way'!R257/3)</f>
        <v>-0.71968627679290009</v>
      </c>
      <c r="AT257" s="11">
        <f>IF(('OddsRatio_working_3-way'!X257=0),IF(Q257&gt;0,-Q257^(1/3),(-Q257)^(1/3)),'OddsRatio_working_3-way'!AN257-'OddsRatio_working_3-way'!R257/3)</f>
        <v>-0.33331412001519617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6.08</v>
      </c>
      <c r="B258" s="4">
        <f>IF('True_Odds_Calculator_3-way'!B259="","",'True_Odds_Calculator_3-way'!B259)</f>
        <v>4.4000000000000004</v>
      </c>
      <c r="C258" s="4">
        <f>IF('True_Odds_Calculator_3-way'!C259="","",'True_Odds_Calculator_3-way'!C259)</f>
        <v>1.58</v>
      </c>
      <c r="D258" s="9">
        <f t="shared" si="52"/>
        <v>0.15832220714045811</v>
      </c>
      <c r="E258" s="9">
        <f t="shared" si="53"/>
        <v>0.21938922888649148</v>
      </c>
      <c r="F258" s="9">
        <f t="shared" si="54"/>
        <v>0.62228856397305055</v>
      </c>
      <c r="G258" s="9">
        <f t="shared" si="55"/>
        <v>1.0465026220018574</v>
      </c>
      <c r="H258" s="9">
        <f t="shared" si="56"/>
        <v>6.3162333197694354</v>
      </c>
      <c r="I258" s="9">
        <f t="shared" si="57"/>
        <v>4.558108914806315</v>
      </c>
      <c r="J258" s="9">
        <f t="shared" si="58"/>
        <v>1.6069715207610773</v>
      </c>
      <c r="K258" s="11">
        <f t="shared" si="59"/>
        <v>0.16447368421052633</v>
      </c>
      <c r="L258" s="11">
        <f t="shared" si="60"/>
        <v>0.22727272727272727</v>
      </c>
      <c r="M258" s="11">
        <f t="shared" si="61"/>
        <v>0.63291139240506322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-0.23700487553752048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0.21434573920416689</v>
      </c>
      <c r="Q258" s="11">
        <f>2*'OddsRatio_working_3-way'!K258*'OddsRatio_working_3-way'!L258*'OddsRatio_working_3-way'!M258</f>
        <v>4.7316940221670399E-2</v>
      </c>
      <c r="R258" s="11">
        <f t="shared" si="62"/>
        <v>0</v>
      </c>
      <c r="S258" s="11">
        <f t="shared" si="63"/>
        <v>-0.90439379661720753</v>
      </c>
      <c r="T258" s="11">
        <f t="shared" si="64"/>
        <v>-0.19964542971682289</v>
      </c>
      <c r="U258" s="11">
        <f>'OddsRatio_working_3-way'!S258-'OddsRatio_working_3-way'!R258^2/3</f>
        <v>-0.90439379661720753</v>
      </c>
      <c r="V258" s="11">
        <f>'OddsRatio_working_3-way'!S258*'OddsRatio_working_3-way'!R258/3-2*'OddsRatio_working_3-way'!R258^3/27-'OddsRatio_working_3-way'!T258</f>
        <v>0.19964542971682289</v>
      </c>
      <c r="W258" s="11">
        <f>'OddsRatio_working_3-way'!V258^2+4*'OddsRatio_working_3-way'!U258^3/27</f>
        <v>-6.9731203921415602E-2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0.16552152543417917</v>
      </c>
      <c r="Y258" s="11">
        <f>IF('OddsRatio_working_3-way'!W258&gt;=0,IF('OddsRatio_working_3-way'!V258+SQRT('OddsRatio_working_3-way'!W258)&gt;0,0,PI()),ACOS('OddsRatio_working_3-way'!V258/(2*'OddsRatio_working_3-way'!X258)))</f>
        <v>0.92343968463068304</v>
      </c>
      <c r="Z258" s="11">
        <f>'OddsRatio_working_3-way'!X258^(1/3)*COS('OddsRatio_working_3-way'!Y258/3)</f>
        <v>0.52325131100092881</v>
      </c>
      <c r="AA258" s="11">
        <f>'OddsRatio_working_3-way'!X258^(1/3)*COS(('OddsRatio_working_3-way'!Y258+2*PI())/3)</f>
        <v>-0.40568987141183804</v>
      </c>
      <c r="AB258" s="11">
        <f>'OddsRatio_working_3-way'!X258^(1/3)*COS(('OddsRatio_working_3-way'!Y258+4*PI())/3)</f>
        <v>-0.11756143958909096</v>
      </c>
      <c r="AC258" s="11">
        <f>'OddsRatio_working_3-way'!X258^(1/3)*SIN('OddsRatio_working_3-way'!Y258/3)</f>
        <v>0.16635102767404777</v>
      </c>
      <c r="AD258" s="11">
        <f>'OddsRatio_working_3-way'!X258^(1/3)*SIN(('OddsRatio_working_3-way'!Y258+2*PI())/3)</f>
        <v>0.36997341405329237</v>
      </c>
      <c r="AE258" s="11">
        <f>'OddsRatio_working_3-way'!X258^(1/3)*SIN(('OddsRatio_working_3-way'!Y258+4*PI())/3)</f>
        <v>-0.53632444172734017</v>
      </c>
      <c r="AF258" s="11">
        <f>-'OddsRatio_working_3-way'!U258/(3*'OddsRatio_working_3-way'!X258^(1/3))*COS(('OddsRatio_working_3-way'!Y258)/3)</f>
        <v>0.5232513110009287</v>
      </c>
      <c r="AG258" s="11">
        <f>-'OddsRatio_working_3-way'!U258/(3*'OddsRatio_working_3-way'!X258^(1/3))*COS(('OddsRatio_working_3-way'!Y258+2*PI())/3)</f>
        <v>-0.40568987141183793</v>
      </c>
      <c r="AH258" s="11">
        <f>-'OddsRatio_working_3-way'!U258/(3*'OddsRatio_working_3-way'!X258^(1/3))*COS(('OddsRatio_working_3-way'!Y258+4*PI())/3)</f>
        <v>-0.11756143958909095</v>
      </c>
      <c r="AI258" s="11">
        <f>'OddsRatio_working_3-way'!U258/(3*'OddsRatio_working_3-way'!X258^(1/3))*SIN(('OddsRatio_working_3-way'!Y258)/3)</f>
        <v>-0.16635102767404772</v>
      </c>
      <c r="AJ258" s="11">
        <f>'OddsRatio_working_3-way'!U258/(3*'OddsRatio_working_3-way'!X258^(1/3))*SIN(('OddsRatio_working_3-way'!Y258+2*PI())/3)</f>
        <v>-0.36997341405329232</v>
      </c>
      <c r="AK258" s="11">
        <f>'OddsRatio_working_3-way'!U258/(3*'OddsRatio_working_3-way'!X258^(1/3))*SIN(('OddsRatio_working_3-way'!Y258+4*PI())/3)</f>
        <v>0.53632444172734006</v>
      </c>
      <c r="AL258" s="11">
        <f>'OddsRatio_working_3-way'!Z258+'OddsRatio_working_3-way'!AF258</f>
        <v>1.0465026220018574</v>
      </c>
      <c r="AM258" s="11">
        <f>'OddsRatio_working_3-way'!AA258+'OddsRatio_working_3-way'!AG258</f>
        <v>-0.81137974282367598</v>
      </c>
      <c r="AN258" s="11">
        <f>'OddsRatio_working_3-way'!AB258+'OddsRatio_working_3-way'!AH258</f>
        <v>-0.23512287917818192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1.0465026220018574</v>
      </c>
      <c r="AS258" s="11">
        <f>IF(('OddsRatio_working_3-way'!X258=0),IF(Q258&gt;0,-Q258^(1/3),(-Q258)^(1/3)),'OddsRatio_working_3-way'!AM258-'OddsRatio_working_3-way'!R258/3)</f>
        <v>-0.81137974282367598</v>
      </c>
      <c r="AT258" s="11">
        <f>IF(('OddsRatio_working_3-way'!X258=0),IF(Q258&gt;0,-Q258^(1/3),(-Q258)^(1/3)),'OddsRatio_working_3-way'!AN258-'OddsRatio_working_3-way'!R258/3)</f>
        <v>-0.23512287917818192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1.51</v>
      </c>
      <c r="B259" s="4">
        <f>IF('True_Odds_Calculator_3-way'!B260="","",'True_Odds_Calculator_3-way'!B260)</f>
        <v>4.82</v>
      </c>
      <c r="C259" s="4">
        <f>IF('True_Odds_Calculator_3-way'!C260="","",'True_Odds_Calculator_3-way'!C260)</f>
        <v>6.35</v>
      </c>
      <c r="D259" s="9">
        <f t="shared" si="52"/>
        <v>0.65040228774170039</v>
      </c>
      <c r="E259" s="9">
        <f t="shared" si="53"/>
        <v>0.19896320087512609</v>
      </c>
      <c r="F259" s="9">
        <f t="shared" si="54"/>
        <v>0.15063451138317357</v>
      </c>
      <c r="G259" s="9">
        <f t="shared" si="55"/>
        <v>1.0539411118778599</v>
      </c>
      <c r="H259" s="9">
        <f t="shared" si="56"/>
        <v>1.5375099670577084</v>
      </c>
      <c r="I259" s="9">
        <f t="shared" si="57"/>
        <v>5.0260550473734247</v>
      </c>
      <c r="J259" s="9">
        <f t="shared" si="58"/>
        <v>6.6385849485465496</v>
      </c>
      <c r="K259" s="11">
        <f t="shared" si="59"/>
        <v>0.66225165562913912</v>
      </c>
      <c r="L259" s="11">
        <f t="shared" si="60"/>
        <v>0.20746887966804978</v>
      </c>
      <c r="M259" s="11">
        <f t="shared" si="61"/>
        <v>0.15748031496062992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-0.22552236135221637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0.20944868907407022</v>
      </c>
      <c r="Q259" s="11">
        <f>2*'OddsRatio_working_3-way'!K259*'OddsRatio_working_3-way'!L259*'OddsRatio_working_3-way'!M259</f>
        <v>4.3274522535964914E-2</v>
      </c>
      <c r="R259" s="11">
        <f t="shared" si="62"/>
        <v>0</v>
      </c>
      <c r="S259" s="11">
        <f t="shared" si="63"/>
        <v>-0.92872692454189676</v>
      </c>
      <c r="T259" s="11">
        <f t="shared" si="64"/>
        <v>-0.19188572821113564</v>
      </c>
      <c r="U259" s="11">
        <f>'OddsRatio_working_3-way'!S259-'OddsRatio_working_3-way'!R259^2/3</f>
        <v>-0.92872692454189676</v>
      </c>
      <c r="V259" s="11">
        <f>'OddsRatio_working_3-way'!S259*'OddsRatio_working_3-way'!R259/3-2*'OddsRatio_working_3-way'!R259^3/27-'OddsRatio_working_3-way'!T259</f>
        <v>0.19188572821113564</v>
      </c>
      <c r="W259" s="11">
        <f>'OddsRatio_working_3-way'!V259^2+4*'OddsRatio_working_3-way'!U259^3/27</f>
        <v>-8.1855166695176951E-2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0.17224640735462002</v>
      </c>
      <c r="Y259" s="11">
        <f>IF('OddsRatio_working_3-way'!W259&gt;=0,IF('OddsRatio_working_3-way'!V259+SQRT('OddsRatio_working_3-way'!W259)&gt;0,0,PI()),ACOS('OddsRatio_working_3-way'!V259/(2*'OddsRatio_working_3-way'!X259)))</f>
        <v>0.98001585722044038</v>
      </c>
      <c r="Z259" s="11">
        <f>'OddsRatio_working_3-way'!X259^(1/3)*COS('OddsRatio_working_3-way'!Y259/3)</f>
        <v>0.52697055593892994</v>
      </c>
      <c r="AA259" s="11">
        <f>'OddsRatio_working_3-way'!X259^(1/3)*COS(('OddsRatio_working_3-way'!Y259+2*PI())/3)</f>
        <v>-0.41810822586380419</v>
      </c>
      <c r="AB259" s="11">
        <f>'OddsRatio_working_3-way'!X259^(1/3)*COS(('OddsRatio_working_3-way'!Y259+4*PI())/3)</f>
        <v>-0.10886233007512568</v>
      </c>
      <c r="AC259" s="11">
        <f>'OddsRatio_working_3-way'!X259^(1/3)*SIN('OddsRatio_working_3-way'!Y259/3)</f>
        <v>0.1785432011793805</v>
      </c>
      <c r="AD259" s="11">
        <f>'OddsRatio_working_3-way'!X259^(1/3)*SIN(('OddsRatio_working_3-way'!Y259+2*PI())/3)</f>
        <v>0.36709828789983173</v>
      </c>
      <c r="AE259" s="11">
        <f>'OddsRatio_working_3-way'!X259^(1/3)*SIN(('OddsRatio_working_3-way'!Y259+4*PI())/3)</f>
        <v>-0.54564148907921217</v>
      </c>
      <c r="AF259" s="11">
        <f>-'OddsRatio_working_3-way'!U259/(3*'OddsRatio_working_3-way'!X259^(1/3))*COS(('OddsRatio_working_3-way'!Y259)/3)</f>
        <v>0.52697055593892994</v>
      </c>
      <c r="AG259" s="11">
        <f>-'OddsRatio_working_3-way'!U259/(3*'OddsRatio_working_3-way'!X259^(1/3))*COS(('OddsRatio_working_3-way'!Y259+2*PI())/3)</f>
        <v>-0.41810822586380419</v>
      </c>
      <c r="AH259" s="11">
        <f>-'OddsRatio_working_3-way'!U259/(3*'OddsRatio_working_3-way'!X259^(1/3))*COS(('OddsRatio_working_3-way'!Y259+4*PI())/3)</f>
        <v>-0.10886233007512568</v>
      </c>
      <c r="AI259" s="11">
        <f>'OddsRatio_working_3-way'!U259/(3*'OddsRatio_working_3-way'!X259^(1/3))*SIN(('OddsRatio_working_3-way'!Y259)/3)</f>
        <v>-0.1785432011793805</v>
      </c>
      <c r="AJ259" s="11">
        <f>'OddsRatio_working_3-way'!U259/(3*'OddsRatio_working_3-way'!X259^(1/3))*SIN(('OddsRatio_working_3-way'!Y259+2*PI())/3)</f>
        <v>-0.36709828789983173</v>
      </c>
      <c r="AK259" s="11">
        <f>'OddsRatio_working_3-way'!U259/(3*'OddsRatio_working_3-way'!X259^(1/3))*SIN(('OddsRatio_working_3-way'!Y259+4*PI())/3)</f>
        <v>0.54564148907921217</v>
      </c>
      <c r="AL259" s="11">
        <f>'OddsRatio_working_3-way'!Z259+'OddsRatio_working_3-way'!AF259</f>
        <v>1.0539411118778599</v>
      </c>
      <c r="AM259" s="11">
        <f>'OddsRatio_working_3-way'!AA259+'OddsRatio_working_3-way'!AG259</f>
        <v>-0.83621645172760839</v>
      </c>
      <c r="AN259" s="11">
        <f>'OddsRatio_working_3-way'!AB259+'OddsRatio_working_3-way'!AH259</f>
        <v>-0.21772466015025135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1.0539411118778599</v>
      </c>
      <c r="AS259" s="11">
        <f>IF(('OddsRatio_working_3-way'!X259=0),IF(Q259&gt;0,-Q259^(1/3),(-Q259)^(1/3)),'OddsRatio_working_3-way'!AM259-'OddsRatio_working_3-way'!R259/3)</f>
        <v>-0.83621645172760839</v>
      </c>
      <c r="AT259" s="11">
        <f>IF(('OddsRatio_working_3-way'!X259=0),IF(Q259&gt;0,-Q259^(1/3),(-Q259)^(1/3)),'OddsRatio_working_3-way'!AN259-'OddsRatio_working_3-way'!R259/3)</f>
        <v>-0.21772466015025135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1.1100000000000001</v>
      </c>
      <c r="B260" s="4">
        <f>IF('True_Odds_Calculator_3-way'!B261="","",'True_Odds_Calculator_3-way'!B261)</f>
        <v>9.9700000000000006</v>
      </c>
      <c r="C260" s="4">
        <f>IF('True_Odds_Calculator_3-way'!C261="","",'True_Odds_Calculator_3-way'!C261)</f>
        <v>19.260000000000002</v>
      </c>
      <c r="D260" s="9">
        <f t="shared" ref="D260:D323" si="65">(K260/(AR260+K260-(AR260*K260)))</f>
        <v>0.87768558149168407</v>
      </c>
      <c r="E260" s="9">
        <f t="shared" ref="E260:E323" si="66">(L260/(AR260+L260-(AR260*L260)))</f>
        <v>8.0878737601090503E-2</v>
      </c>
      <c r="F260" s="9">
        <f t="shared" ref="F260:F323" si="67">(M260/(AR260+M260-(AR260*M260)))</f>
        <v>4.143568090722536E-2</v>
      </c>
      <c r="G260" s="9">
        <f t="shared" ref="G260:G323" si="68">AR260</f>
        <v>1.2669107053993929</v>
      </c>
      <c r="H260" s="9">
        <f t="shared" ref="H260:H323" si="69">IF(A260="","",1/D260)</f>
        <v>1.1393601775939335</v>
      </c>
      <c r="I260" s="9">
        <f t="shared" ref="I260:I323" si="70">IF(B260="","",1/E260)</f>
        <v>12.364189027432555</v>
      </c>
      <c r="J260" s="9">
        <f t="shared" ref="J260:J323" si="71">IF(C260="","",1/F260)</f>
        <v>24.133789480592913</v>
      </c>
      <c r="K260" s="11">
        <f t="shared" ref="K260:K323" si="72">1/A260</f>
        <v>0.9009009009009008</v>
      </c>
      <c r="L260" s="11">
        <f t="shared" ref="L260:L323" si="73">1/B260</f>
        <v>0.10030090270812436</v>
      </c>
      <c r="M260" s="11">
        <f t="shared" ref="M260:M323" si="74">1/C260</f>
        <v>5.192107995846313E-2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-8.4530119222983036E-2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0.12826970335008467</v>
      </c>
      <c r="Q260" s="11">
        <f>2*'OddsRatio_working_3-way'!K260*'OddsRatio_working_3-way'!L260*'OddsRatio_working_3-way'!M260</f>
        <v>9.3832994403865878E-3</v>
      </c>
      <c r="R260" s="11">
        <f t="shared" ref="R260:R323" si="75">O260/N260</f>
        <v>0</v>
      </c>
      <c r="S260" s="11">
        <f t="shared" ref="S260:S323" si="76">P260/N260</f>
        <v>-1.5174437765989712</v>
      </c>
      <c r="T260" s="11">
        <f t="shared" ref="T260:T323" si="77">Q260/N260</f>
        <v>-0.1110053969713951</v>
      </c>
      <c r="U260" s="11">
        <f>'OddsRatio_working_3-way'!S260-'OddsRatio_working_3-way'!R260^2/3</f>
        <v>-1.5174437765989712</v>
      </c>
      <c r="V260" s="11">
        <f>'OddsRatio_working_3-way'!S260*'OddsRatio_working_3-way'!R260/3-2*'OddsRatio_working_3-way'!R260^3/27-'OddsRatio_working_3-way'!T260</f>
        <v>0.1110053969713951</v>
      </c>
      <c r="W260" s="11">
        <f>'OddsRatio_working_3-way'!V260^2+4*'OddsRatio_working_3-way'!U260^3/27</f>
        <v>-0.5053252216902957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0.35973859253876028</v>
      </c>
      <c r="Y260" s="11">
        <f>IF('OddsRatio_working_3-way'!W260&gt;=0,IF('OddsRatio_working_3-way'!V260+SQRT('OddsRatio_working_3-way'!W260)&gt;0,0,PI()),ACOS('OddsRatio_working_3-way'!V260/(2*'OddsRatio_working_3-way'!X260)))</f>
        <v>1.4158913702361451</v>
      </c>
      <c r="Z260" s="11">
        <f>'OddsRatio_working_3-way'!X260^(1/3)*COS('OddsRatio_working_3-way'!Y260/3)</f>
        <v>0.63345535269969644</v>
      </c>
      <c r="AA260" s="11">
        <f>'OddsRatio_working_3-way'!X260^(1/3)*COS(('OddsRatio_working_3-way'!Y260+2*PI())/3)</f>
        <v>-0.59674853495116775</v>
      </c>
      <c r="AB260" s="11">
        <f>'OddsRatio_working_3-way'!X260^(1/3)*COS(('OddsRatio_working_3-way'!Y260+4*PI())/3)</f>
        <v>-3.6706817748528152E-2</v>
      </c>
      <c r="AC260" s="11">
        <f>'OddsRatio_working_3-way'!X260^(1/3)*SIN('OddsRatio_working_3-way'!Y260/3)</f>
        <v>0.32334023618436414</v>
      </c>
      <c r="AD260" s="11">
        <f>'OddsRatio_working_3-way'!X260^(1/3)*SIN(('OddsRatio_working_3-way'!Y260+2*PI())/3)</f>
        <v>0.38691830950898659</v>
      </c>
      <c r="AE260" s="11">
        <f>'OddsRatio_working_3-way'!X260^(1/3)*SIN(('OddsRatio_working_3-way'!Y260+4*PI())/3)</f>
        <v>-0.71025854569335056</v>
      </c>
      <c r="AF260" s="11">
        <f>-'OddsRatio_working_3-way'!U260/(3*'OddsRatio_working_3-way'!X260^(1/3))*COS(('OddsRatio_working_3-way'!Y260)/3)</f>
        <v>0.63345535269969633</v>
      </c>
      <c r="AG260" s="11">
        <f>-'OddsRatio_working_3-way'!U260/(3*'OddsRatio_working_3-way'!X260^(1/3))*COS(('OddsRatio_working_3-way'!Y260+2*PI())/3)</f>
        <v>-0.59674853495116775</v>
      </c>
      <c r="AH260" s="11">
        <f>-'OddsRatio_working_3-way'!U260/(3*'OddsRatio_working_3-way'!X260^(1/3))*COS(('OddsRatio_working_3-way'!Y260+4*PI())/3)</f>
        <v>-3.6706817748528152E-2</v>
      </c>
      <c r="AI260" s="11">
        <f>'OddsRatio_working_3-way'!U260/(3*'OddsRatio_working_3-way'!X260^(1/3))*SIN(('OddsRatio_working_3-way'!Y260)/3)</f>
        <v>-0.32334023618436408</v>
      </c>
      <c r="AJ260" s="11">
        <f>'OddsRatio_working_3-way'!U260/(3*'OddsRatio_working_3-way'!X260^(1/3))*SIN(('OddsRatio_working_3-way'!Y260+2*PI())/3)</f>
        <v>-0.38691830950898654</v>
      </c>
      <c r="AK260" s="11">
        <f>'OddsRatio_working_3-way'!U260/(3*'OddsRatio_working_3-way'!X260^(1/3))*SIN(('OddsRatio_working_3-way'!Y260+4*PI())/3)</f>
        <v>0.71025854569335045</v>
      </c>
      <c r="AL260" s="11">
        <f>'OddsRatio_working_3-way'!Z260+'OddsRatio_working_3-way'!AF260</f>
        <v>1.2669107053993929</v>
      </c>
      <c r="AM260" s="11">
        <f>'OddsRatio_working_3-way'!AA260+'OddsRatio_working_3-way'!AG260</f>
        <v>-1.1934970699023355</v>
      </c>
      <c r="AN260" s="11">
        <f>'OddsRatio_working_3-way'!AB260+'OddsRatio_working_3-way'!AH260</f>
        <v>-7.3413635497056304E-2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1.2669107053993929</v>
      </c>
      <c r="AS260" s="11">
        <f>IF(('OddsRatio_working_3-way'!X260=0),IF(Q260&gt;0,-Q260^(1/3),(-Q260)^(1/3)),'OddsRatio_working_3-way'!AM260-'OddsRatio_working_3-way'!R260/3)</f>
        <v>-1.1934970699023355</v>
      </c>
      <c r="AT260" s="11">
        <f>IF(('OddsRatio_working_3-way'!X260=0),IF(Q260&gt;0,-Q260^(1/3),(-Q260)^(1/3)),'OddsRatio_working_3-way'!AN260-'OddsRatio_working_3-way'!R260/3)</f>
        <v>-7.3413635497056304E-2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3.9</v>
      </c>
      <c r="B261" s="4">
        <f>IF('True_Odds_Calculator_3-way'!B262="","",'True_Odds_Calculator_3-way'!B262)</f>
        <v>4.01</v>
      </c>
      <c r="C261" s="4">
        <f>IF('True_Odds_Calculator_3-way'!C262="","",'True_Odds_Calculator_3-way'!C262)</f>
        <v>1.93</v>
      </c>
      <c r="D261" s="9">
        <f t="shared" si="65"/>
        <v>0.24917037447310197</v>
      </c>
      <c r="E261" s="9">
        <f t="shared" si="66"/>
        <v>0.24227057054435011</v>
      </c>
      <c r="F261" s="9">
        <f t="shared" si="67"/>
        <v>0.50855905498254805</v>
      </c>
      <c r="G261" s="9">
        <f t="shared" si="68"/>
        <v>1.0390752430763692</v>
      </c>
      <c r="H261" s="9">
        <f t="shared" si="69"/>
        <v>4.01331820492147</v>
      </c>
      <c r="I261" s="9">
        <f t="shared" si="70"/>
        <v>4.1276164816598708</v>
      </c>
      <c r="J261" s="9">
        <f t="shared" si="71"/>
        <v>1.966339976061023</v>
      </c>
      <c r="K261" s="11">
        <f t="shared" si="72"/>
        <v>0.25641025641025644</v>
      </c>
      <c r="L261" s="11">
        <f t="shared" si="73"/>
        <v>0.24937655860349128</v>
      </c>
      <c r="M261" s="11">
        <f t="shared" si="74"/>
        <v>0.5181347150259068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-0.26895594811297785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0.22661560526742136</v>
      </c>
      <c r="Q261" s="11">
        <f>2*'OddsRatio_working_3-way'!K261*'OddsRatio_working_3-way'!L261*'OddsRatio_working_3-way'!M261</f>
        <v>6.6261872885210946E-2</v>
      </c>
      <c r="R261" s="11">
        <f t="shared" si="75"/>
        <v>0</v>
      </c>
      <c r="S261" s="11">
        <f t="shared" si="76"/>
        <v>-0.84257517581365793</v>
      </c>
      <c r="T261" s="11">
        <f t="shared" si="77"/>
        <v>-0.24636701047182988</v>
      </c>
      <c r="U261" s="11">
        <f>'OddsRatio_working_3-way'!S261-'OddsRatio_working_3-way'!R261^2/3</f>
        <v>-0.84257517581365793</v>
      </c>
      <c r="V261" s="11">
        <f>'OddsRatio_working_3-way'!S261*'OddsRatio_working_3-way'!R261/3-2*'OddsRatio_working_3-way'!R261^3/27-'OddsRatio_working_3-way'!T261</f>
        <v>0.24636701047182988</v>
      </c>
      <c r="W261" s="11">
        <f>'OddsRatio_working_3-way'!V261^2+4*'OddsRatio_working_3-way'!U261^3/27</f>
        <v>-2.7921349587691116E-2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0.14884392281557707</v>
      </c>
      <c r="Y261" s="11">
        <f>IF('OddsRatio_working_3-way'!W261&gt;=0,IF('OddsRatio_working_3-way'!V261+SQRT('OddsRatio_working_3-way'!W261)&gt;0,0,PI()),ACOS('OddsRatio_working_3-way'!V261/(2*'OddsRatio_working_3-way'!X261)))</f>
        <v>0.59597457886720273</v>
      </c>
      <c r="Z261" s="11">
        <f>'OddsRatio_working_3-way'!X261^(1/3)*COS('OddsRatio_working_3-way'!Y261/3)</f>
        <v>0.51953762153818461</v>
      </c>
      <c r="AA261" s="11">
        <f>'OddsRatio_working_3-way'!X261^(1/3)*COS(('OddsRatio_working_3-way'!Y261+2*PI())/3)</f>
        <v>-0.35034634003683629</v>
      </c>
      <c r="AB261" s="11">
        <f>'OddsRatio_working_3-way'!X261^(1/3)*COS(('OddsRatio_working_3-way'!Y261+4*PI())/3)</f>
        <v>-0.16919128150134813</v>
      </c>
      <c r="AC261" s="11">
        <f>'OddsRatio_working_3-way'!X261^(1/3)*SIN('OddsRatio_working_3-way'!Y261/3)</f>
        <v>0.10458992181052644</v>
      </c>
      <c r="AD261" s="11">
        <f>'OddsRatio_working_3-way'!X261^(1/3)*SIN(('OddsRatio_working_3-way'!Y261+2*PI())/3)</f>
        <v>0.39763781756854993</v>
      </c>
      <c r="AE261" s="11">
        <f>'OddsRatio_working_3-way'!X261^(1/3)*SIN(('OddsRatio_working_3-way'!Y261+4*PI())/3)</f>
        <v>-0.50222773937907639</v>
      </c>
      <c r="AF261" s="11">
        <f>-'OddsRatio_working_3-way'!U261/(3*'OddsRatio_working_3-way'!X261^(1/3))*COS(('OddsRatio_working_3-way'!Y261)/3)</f>
        <v>0.51953762153818472</v>
      </c>
      <c r="AG261" s="11">
        <f>-'OddsRatio_working_3-way'!U261/(3*'OddsRatio_working_3-way'!X261^(1/3))*COS(('OddsRatio_working_3-way'!Y261+2*PI())/3)</f>
        <v>-0.3503463400368364</v>
      </c>
      <c r="AH261" s="11">
        <f>-'OddsRatio_working_3-way'!U261/(3*'OddsRatio_working_3-way'!X261^(1/3))*COS(('OddsRatio_working_3-way'!Y261+4*PI())/3)</f>
        <v>-0.16919128150134816</v>
      </c>
      <c r="AI261" s="11">
        <f>'OddsRatio_working_3-way'!U261/(3*'OddsRatio_working_3-way'!X261^(1/3))*SIN(('OddsRatio_working_3-way'!Y261)/3)</f>
        <v>-0.10458992181052645</v>
      </c>
      <c r="AJ261" s="11">
        <f>'OddsRatio_working_3-way'!U261/(3*'OddsRatio_working_3-way'!X261^(1/3))*SIN(('OddsRatio_working_3-way'!Y261+2*PI())/3)</f>
        <v>-0.39763781756854999</v>
      </c>
      <c r="AK261" s="11">
        <f>'OddsRatio_working_3-way'!U261/(3*'OddsRatio_working_3-way'!X261^(1/3))*SIN(('OddsRatio_working_3-way'!Y261+4*PI())/3)</f>
        <v>0.5022277393790765</v>
      </c>
      <c r="AL261" s="11">
        <f>'OddsRatio_working_3-way'!Z261+'OddsRatio_working_3-way'!AF261</f>
        <v>1.0390752430763692</v>
      </c>
      <c r="AM261" s="11">
        <f>'OddsRatio_working_3-way'!AA261+'OddsRatio_working_3-way'!AG261</f>
        <v>-0.70069268007367269</v>
      </c>
      <c r="AN261" s="11">
        <f>'OddsRatio_working_3-way'!AB261+'OddsRatio_working_3-way'!AH261</f>
        <v>-0.33838256300269631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1.0390752430763692</v>
      </c>
      <c r="AS261" s="11">
        <f>IF(('OddsRatio_working_3-way'!X261=0),IF(Q261&gt;0,-Q261^(1/3),(-Q261)^(1/3)),'OddsRatio_working_3-way'!AM261-'OddsRatio_working_3-way'!R261/3)</f>
        <v>-0.70069268007367269</v>
      </c>
      <c r="AT261" s="11">
        <f>IF(('OddsRatio_working_3-way'!X261=0),IF(Q261&gt;0,-Q261^(1/3),(-Q261)^(1/3)),'OddsRatio_working_3-way'!AN261-'OddsRatio_working_3-way'!R261/3)</f>
        <v>-0.33838256300269631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5.09</v>
      </c>
      <c r="B262" s="4">
        <f>IF('True_Odds_Calculator_3-way'!B263="","",'True_Odds_Calculator_3-way'!B263)</f>
        <v>4.4800000000000004</v>
      </c>
      <c r="C262" s="4">
        <f>IF('True_Odds_Calculator_3-way'!C263="","",'True_Odds_Calculator_3-way'!C263)</f>
        <v>1.65</v>
      </c>
      <c r="D262" s="9">
        <f t="shared" si="65"/>
        <v>0.18939318039169445</v>
      </c>
      <c r="E262" s="9">
        <f t="shared" si="66"/>
        <v>0.21543920987000975</v>
      </c>
      <c r="F262" s="9">
        <f t="shared" si="67"/>
        <v>0.59516760973829608</v>
      </c>
      <c r="G262" s="9">
        <f t="shared" si="68"/>
        <v>1.0464599412843483</v>
      </c>
      <c r="H262" s="9">
        <f t="shared" si="69"/>
        <v>5.2800211598529847</v>
      </c>
      <c r="I262" s="9">
        <f t="shared" si="70"/>
        <v>4.6416805956695315</v>
      </c>
      <c r="J262" s="9">
        <f t="shared" si="71"/>
        <v>1.6801989618348261</v>
      </c>
      <c r="K262" s="11">
        <f t="shared" si="72"/>
        <v>0.19646365422396858</v>
      </c>
      <c r="L262" s="11">
        <f t="shared" si="73"/>
        <v>0.2232142857142857</v>
      </c>
      <c r="M262" s="11">
        <f t="shared" si="74"/>
        <v>0.60606060606060608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-0.24588733957594477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0.21847013497308193</v>
      </c>
      <c r="Q262" s="11">
        <f>2*'OddsRatio_working_3-way'!K262*'OddsRatio_working_3-way'!L262*'OddsRatio_working_3-way'!M262</f>
        <v>5.3155750601723104E-2</v>
      </c>
      <c r="R262" s="11">
        <f t="shared" si="75"/>
        <v>0</v>
      </c>
      <c r="S262" s="11">
        <f t="shared" si="76"/>
        <v>-0.88849688377552771</v>
      </c>
      <c r="T262" s="11">
        <f t="shared" si="77"/>
        <v>-0.2161792904563328</v>
      </c>
      <c r="U262" s="11">
        <f>'OddsRatio_working_3-way'!S262-'OddsRatio_working_3-way'!R262^2/3</f>
        <v>-0.88849688377552771</v>
      </c>
      <c r="V262" s="11">
        <f>'OddsRatio_working_3-way'!S262*'OddsRatio_working_3-way'!R262/3-2*'OddsRatio_working_3-way'!R262^3/27-'OddsRatio_working_3-way'!T262</f>
        <v>0.2161792904563328</v>
      </c>
      <c r="W262" s="11">
        <f>'OddsRatio_working_3-way'!V262^2+4*'OddsRatio_working_3-way'!U262^3/27</f>
        <v>-5.7178095712106761E-2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0.16117659673034906</v>
      </c>
      <c r="Y262" s="11">
        <f>IF('OddsRatio_working_3-way'!W262&gt;=0,IF('OddsRatio_working_3-way'!V262+SQRT('OddsRatio_working_3-way'!W262)&gt;0,0,PI()),ACOS('OddsRatio_working_3-way'!V262/(2*'OddsRatio_working_3-way'!X262)))</f>
        <v>0.83574037565336856</v>
      </c>
      <c r="Z262" s="11">
        <f>'OddsRatio_working_3-way'!X262^(1/3)*COS('OddsRatio_working_3-way'!Y262/3)</f>
        <v>0.52322997064217425</v>
      </c>
      <c r="AA262" s="11">
        <f>'OddsRatio_working_3-way'!X262^(1/3)*COS(('OddsRatio_working_3-way'!Y262+2*PI())/3)</f>
        <v>-0.39121830051874751</v>
      </c>
      <c r="AB262" s="11">
        <f>'OddsRatio_working_3-way'!X262^(1/3)*COS(('OddsRatio_working_3-way'!Y262+4*PI())/3)</f>
        <v>-0.13201167012342685</v>
      </c>
      <c r="AC262" s="11">
        <f>'OddsRatio_working_3-way'!X262^(1/3)*SIN('OddsRatio_working_3-way'!Y262/3)</f>
        <v>0.14965301783447429</v>
      </c>
      <c r="AD262" s="11">
        <f>'OddsRatio_working_3-way'!X262^(1/3)*SIN(('OddsRatio_working_3-way'!Y262+2*PI())/3)</f>
        <v>0.37830393768027176</v>
      </c>
      <c r="AE262" s="11">
        <f>'OddsRatio_working_3-way'!X262^(1/3)*SIN(('OddsRatio_working_3-way'!Y262+4*PI())/3)</f>
        <v>-0.52795695551474597</v>
      </c>
      <c r="AF262" s="11">
        <f>-'OddsRatio_working_3-way'!U262/(3*'OddsRatio_working_3-way'!X262^(1/3))*COS(('OddsRatio_working_3-way'!Y262)/3)</f>
        <v>0.52322997064217414</v>
      </c>
      <c r="AG262" s="11">
        <f>-'OddsRatio_working_3-way'!U262/(3*'OddsRatio_working_3-way'!X262^(1/3))*COS(('OddsRatio_working_3-way'!Y262+2*PI())/3)</f>
        <v>-0.3912183005187474</v>
      </c>
      <c r="AH262" s="11">
        <f>-'OddsRatio_working_3-way'!U262/(3*'OddsRatio_working_3-way'!X262^(1/3))*COS(('OddsRatio_working_3-way'!Y262+4*PI())/3)</f>
        <v>-0.13201167012342682</v>
      </c>
      <c r="AI262" s="11">
        <f>'OddsRatio_working_3-way'!U262/(3*'OddsRatio_working_3-way'!X262^(1/3))*SIN(('OddsRatio_working_3-way'!Y262)/3)</f>
        <v>-0.14965301783447427</v>
      </c>
      <c r="AJ262" s="11">
        <f>'OddsRatio_working_3-way'!U262/(3*'OddsRatio_working_3-way'!X262^(1/3))*SIN(('OddsRatio_working_3-way'!Y262+2*PI())/3)</f>
        <v>-0.37830393768027171</v>
      </c>
      <c r="AK262" s="11">
        <f>'OddsRatio_working_3-way'!U262/(3*'OddsRatio_working_3-way'!X262^(1/3))*SIN(('OddsRatio_working_3-way'!Y262+4*PI())/3)</f>
        <v>0.52795695551474586</v>
      </c>
      <c r="AL262" s="11">
        <f>'OddsRatio_working_3-way'!Z262+'OddsRatio_working_3-way'!AF262</f>
        <v>1.0464599412843483</v>
      </c>
      <c r="AM262" s="11">
        <f>'OddsRatio_working_3-way'!AA262+'OddsRatio_working_3-way'!AG262</f>
        <v>-0.78243660103749491</v>
      </c>
      <c r="AN262" s="11">
        <f>'OddsRatio_working_3-way'!AB262+'OddsRatio_working_3-way'!AH262</f>
        <v>-0.2640233402468537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1.0464599412843483</v>
      </c>
      <c r="AS262" s="11">
        <f>IF(('OddsRatio_working_3-way'!X262=0),IF(Q262&gt;0,-Q262^(1/3),(-Q262)^(1/3)),'OddsRatio_working_3-way'!AM262-'OddsRatio_working_3-way'!R262/3)</f>
        <v>-0.78243660103749491</v>
      </c>
      <c r="AT262" s="11">
        <f>IF(('OddsRatio_working_3-way'!X262=0),IF(Q262&gt;0,-Q262^(1/3),(-Q262)^(1/3)),'OddsRatio_working_3-way'!AN262-'OddsRatio_working_3-way'!R262/3)</f>
        <v>-0.2640233402468537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2.37</v>
      </c>
      <c r="B263" s="4">
        <f>IF('True_Odds_Calculator_3-way'!B264="","",'True_Odds_Calculator_3-way'!B264)</f>
        <v>3.8</v>
      </c>
      <c r="C263" s="4">
        <f>IF('True_Odds_Calculator_3-way'!C264="","",'True_Odds_Calculator_3-way'!C264)</f>
        <v>2.78</v>
      </c>
      <c r="D263" s="9">
        <f t="shared" si="65"/>
        <v>0.40550817429644814</v>
      </c>
      <c r="E263" s="9">
        <f t="shared" si="66"/>
        <v>0.25023213624874685</v>
      </c>
      <c r="F263" s="9">
        <f t="shared" si="67"/>
        <v>0.34425968945480506</v>
      </c>
      <c r="G263" s="9">
        <f t="shared" si="68"/>
        <v>1.0701033091442509</v>
      </c>
      <c r="H263" s="9">
        <f t="shared" si="69"/>
        <v>2.466041533527624</v>
      </c>
      <c r="I263" s="9">
        <f t="shared" si="70"/>
        <v>3.9962892656039015</v>
      </c>
      <c r="J263" s="9">
        <f t="shared" si="71"/>
        <v>2.9047838902767662</v>
      </c>
      <c r="K263" s="11">
        <f t="shared" si="72"/>
        <v>0.42194092827004215</v>
      </c>
      <c r="L263" s="11">
        <f t="shared" si="73"/>
        <v>0.26315789473684209</v>
      </c>
      <c r="M263" s="11">
        <f t="shared" si="74"/>
        <v>0.35971223021582738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-0.27272306072530383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0.23765131798625061</v>
      </c>
      <c r="Q263" s="11">
        <f>2*'OddsRatio_working_3-way'!K263*'OddsRatio_working_3-way'!L263*'OddsRatio_working_3-way'!M263</f>
        <v>7.9882795961764896E-2</v>
      </c>
      <c r="R263" s="11">
        <f t="shared" si="75"/>
        <v>0</v>
      </c>
      <c r="S263" s="11">
        <f t="shared" si="76"/>
        <v>-0.87140162388255571</v>
      </c>
      <c r="T263" s="11">
        <f t="shared" si="77"/>
        <v>-0.29290810886808588</v>
      </c>
      <c r="U263" s="11">
        <f>'OddsRatio_working_3-way'!S263-'OddsRatio_working_3-way'!R263^2/3</f>
        <v>-0.87140162388255571</v>
      </c>
      <c r="V263" s="11">
        <f>'OddsRatio_working_3-way'!S263*'OddsRatio_working_3-way'!R263/3-2*'OddsRatio_working_3-way'!R263^3/27-'OddsRatio_working_3-way'!T263</f>
        <v>0.29290810886808588</v>
      </c>
      <c r="W263" s="11">
        <f>'OddsRatio_working_3-way'!V263^2+4*'OddsRatio_working_3-way'!U263^3/27</f>
        <v>-1.2233106067157856E-2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0.15654733014957195</v>
      </c>
      <c r="Y263" s="11">
        <f>IF('OddsRatio_working_3-way'!W263&gt;=0,IF('OddsRatio_working_3-way'!V263+SQRT('OddsRatio_working_3-way'!W263)&gt;0,0,PI()),ACOS('OddsRatio_working_3-way'!V263/(2*'OddsRatio_working_3-way'!X263)))</f>
        <v>0.36105196891060753</v>
      </c>
      <c r="Z263" s="11">
        <f>'OddsRatio_working_3-way'!X263^(1/3)*COS('OddsRatio_working_3-way'!Y263/3)</f>
        <v>0.53505165457212545</v>
      </c>
      <c r="AA263" s="11">
        <f>'OddsRatio_working_3-way'!X263^(1/3)*COS(('OddsRatio_working_3-way'!Y263+2*PI())/3)</f>
        <v>-0.32356332522594355</v>
      </c>
      <c r="AB263" s="11">
        <f>'OddsRatio_working_3-way'!X263^(1/3)*COS(('OddsRatio_working_3-way'!Y263+4*PI())/3)</f>
        <v>-0.211488329346182</v>
      </c>
      <c r="AC263" s="11">
        <f>'OddsRatio_working_3-way'!X263^(1/3)*SIN('OddsRatio_working_3-way'!Y263/3)</f>
        <v>6.4706529040606559E-2</v>
      </c>
      <c r="AD263" s="11">
        <f>'OddsRatio_working_3-way'!X263^(1/3)*SIN(('OddsRatio_working_3-way'!Y263+2*PI())/3)</f>
        <v>0.43101506067605361</v>
      </c>
      <c r="AE263" s="11">
        <f>'OddsRatio_working_3-way'!X263^(1/3)*SIN(('OddsRatio_working_3-way'!Y263+4*PI())/3)</f>
        <v>-0.49572158971666014</v>
      </c>
      <c r="AF263" s="11">
        <f>-'OddsRatio_working_3-way'!U263/(3*'OddsRatio_working_3-way'!X263^(1/3))*COS(('OddsRatio_working_3-way'!Y263)/3)</f>
        <v>0.53505165457212545</v>
      </c>
      <c r="AG263" s="11">
        <f>-'OddsRatio_working_3-way'!U263/(3*'OddsRatio_working_3-way'!X263^(1/3))*COS(('OddsRatio_working_3-way'!Y263+2*PI())/3)</f>
        <v>-0.32356332522594355</v>
      </c>
      <c r="AH263" s="11">
        <f>-'OddsRatio_working_3-way'!U263/(3*'OddsRatio_working_3-way'!X263^(1/3))*COS(('OddsRatio_working_3-way'!Y263+4*PI())/3)</f>
        <v>-0.211488329346182</v>
      </c>
      <c r="AI263" s="11">
        <f>'OddsRatio_working_3-way'!U263/(3*'OddsRatio_working_3-way'!X263^(1/3))*SIN(('OddsRatio_working_3-way'!Y263)/3)</f>
        <v>-6.4706529040606559E-2</v>
      </c>
      <c r="AJ263" s="11">
        <f>'OddsRatio_working_3-way'!U263/(3*'OddsRatio_working_3-way'!X263^(1/3))*SIN(('OddsRatio_working_3-way'!Y263+2*PI())/3)</f>
        <v>-0.43101506067605361</v>
      </c>
      <c r="AK263" s="11">
        <f>'OddsRatio_working_3-way'!U263/(3*'OddsRatio_working_3-way'!X263^(1/3))*SIN(('OddsRatio_working_3-way'!Y263+4*PI())/3)</f>
        <v>0.49572158971666014</v>
      </c>
      <c r="AL263" s="11">
        <f>'OddsRatio_working_3-way'!Z263+'OddsRatio_working_3-way'!AF263</f>
        <v>1.0701033091442509</v>
      </c>
      <c r="AM263" s="11">
        <f>'OddsRatio_working_3-way'!AA263+'OddsRatio_working_3-way'!AG263</f>
        <v>-0.64712665045188711</v>
      </c>
      <c r="AN263" s="11">
        <f>'OddsRatio_working_3-way'!AB263+'OddsRatio_working_3-way'!AH263</f>
        <v>-0.422976658692364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1.0701033091442509</v>
      </c>
      <c r="AS263" s="11">
        <f>IF(('OddsRatio_working_3-way'!X263=0),IF(Q263&gt;0,-Q263^(1/3),(-Q263)^(1/3)),'OddsRatio_working_3-way'!AM263-'OddsRatio_working_3-way'!R263/3)</f>
        <v>-0.64712665045188711</v>
      </c>
      <c r="AT263" s="11">
        <f>IF(('OddsRatio_working_3-way'!X263=0),IF(Q263&gt;0,-Q263^(1/3),(-Q263)^(1/3)),'OddsRatio_working_3-way'!AN263-'OddsRatio_working_3-way'!R263/3)</f>
        <v>-0.422976658692364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3.99</v>
      </c>
      <c r="B264" s="4">
        <f>IF('True_Odds_Calculator_3-way'!B265="","",'True_Odds_Calculator_3-way'!B265)</f>
        <v>3.66</v>
      </c>
      <c r="C264" s="4">
        <f>IF('True_Odds_Calculator_3-way'!C265="","",'True_Odds_Calculator_3-way'!C265)</f>
        <v>2</v>
      </c>
      <c r="D264" s="9">
        <f t="shared" si="65"/>
        <v>0.24361539838951402</v>
      </c>
      <c r="E264" s="9">
        <f t="shared" si="66"/>
        <v>0.26580494824279066</v>
      </c>
      <c r="F264" s="9">
        <f t="shared" si="67"/>
        <v>0.49057965336769505</v>
      </c>
      <c r="G264" s="9">
        <f t="shared" si="68"/>
        <v>1.0384049626503538</v>
      </c>
      <c r="H264" s="9">
        <f t="shared" si="69"/>
        <v>4.104830838324558</v>
      </c>
      <c r="I264" s="9">
        <f t="shared" si="70"/>
        <v>3.7621572006499417</v>
      </c>
      <c r="J264" s="9">
        <f t="shared" si="71"/>
        <v>2.038404962650354</v>
      </c>
      <c r="K264" s="11">
        <f t="shared" si="72"/>
        <v>0.25062656641604009</v>
      </c>
      <c r="L264" s="11">
        <f t="shared" si="73"/>
        <v>0.27322404371584696</v>
      </c>
      <c r="M264" s="11">
        <f t="shared" si="74"/>
        <v>0.5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-0.27231329690346062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0.22768670309653913</v>
      </c>
      <c r="Q264" s="11">
        <f>2*'OddsRatio_working_3-way'!K264*'OddsRatio_working_3-way'!L264*'OddsRatio_working_3-way'!M264</f>
        <v>6.8477203938808753E-2</v>
      </c>
      <c r="R264" s="11">
        <f t="shared" si="75"/>
        <v>0</v>
      </c>
      <c r="S264" s="11">
        <f t="shared" si="76"/>
        <v>-0.8361204013377932</v>
      </c>
      <c r="T264" s="11">
        <f t="shared" si="77"/>
        <v>-0.25146478235723102</v>
      </c>
      <c r="U264" s="11">
        <f>'OddsRatio_working_3-way'!S264-'OddsRatio_working_3-way'!R264^2/3</f>
        <v>-0.8361204013377932</v>
      </c>
      <c r="V264" s="11">
        <f>'OddsRatio_working_3-way'!S264*'OddsRatio_working_3-way'!R264/3-2*'OddsRatio_working_3-way'!R264^3/27-'OddsRatio_working_3-way'!T264</f>
        <v>0.25146478235723102</v>
      </c>
      <c r="W264" s="11">
        <f>'OddsRatio_working_3-way'!V264^2+4*'OddsRatio_working_3-way'!U264^3/27</f>
        <v>-2.3362431589446384E-2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0.14713681418616478</v>
      </c>
      <c r="Y264" s="11">
        <f>IF('OddsRatio_working_3-way'!W264&gt;=0,IF('OddsRatio_working_3-way'!V264+SQRT('OddsRatio_working_3-way'!W264)&gt;0,0,PI()),ACOS('OddsRatio_working_3-way'!V264/(2*'OddsRatio_working_3-way'!X264)))</f>
        <v>0.54615668363821523</v>
      </c>
      <c r="Z264" s="11">
        <f>'OddsRatio_working_3-way'!X264^(1/3)*COS('OddsRatio_working_3-way'!Y264/3)</f>
        <v>0.51920248132517688</v>
      </c>
      <c r="AA264" s="11">
        <f>'OddsRatio_working_3-way'!X264^(1/3)*COS(('OddsRatio_working_3-way'!Y264+2*PI())/3)</f>
        <v>-0.34237616363919282</v>
      </c>
      <c r="AB264" s="11">
        <f>'OddsRatio_working_3-way'!X264^(1/3)*COS(('OddsRatio_working_3-way'!Y264+4*PI())/3)</f>
        <v>-0.17682631768598397</v>
      </c>
      <c r="AC264" s="11">
        <f>'OddsRatio_working_3-way'!X264^(1/3)*SIN('OddsRatio_working_3-way'!Y264/3)</f>
        <v>9.5580248125386222E-2</v>
      </c>
      <c r="AD264" s="11">
        <f>'OddsRatio_working_3-way'!X264^(1/3)*SIN(('OddsRatio_working_3-way'!Y264+2*PI())/3)</f>
        <v>0.40185241447282571</v>
      </c>
      <c r="AE264" s="11">
        <f>'OddsRatio_working_3-way'!X264^(1/3)*SIN(('OddsRatio_working_3-way'!Y264+4*PI())/3)</f>
        <v>-0.49743266259821189</v>
      </c>
      <c r="AF264" s="11">
        <f>-'OddsRatio_working_3-way'!U264/(3*'OddsRatio_working_3-way'!X264^(1/3))*COS(('OddsRatio_working_3-way'!Y264)/3)</f>
        <v>0.51920248132517688</v>
      </c>
      <c r="AG264" s="11">
        <f>-'OddsRatio_working_3-way'!U264/(3*'OddsRatio_working_3-way'!X264^(1/3))*COS(('OddsRatio_working_3-way'!Y264+2*PI())/3)</f>
        <v>-0.34237616363919282</v>
      </c>
      <c r="AH264" s="11">
        <f>-'OddsRatio_working_3-way'!U264/(3*'OddsRatio_working_3-way'!X264^(1/3))*COS(('OddsRatio_working_3-way'!Y264+4*PI())/3)</f>
        <v>-0.17682631768598397</v>
      </c>
      <c r="AI264" s="11">
        <f>'OddsRatio_working_3-way'!U264/(3*'OddsRatio_working_3-way'!X264^(1/3))*SIN(('OddsRatio_working_3-way'!Y264)/3)</f>
        <v>-9.5580248125386222E-2</v>
      </c>
      <c r="AJ264" s="11">
        <f>'OddsRatio_working_3-way'!U264/(3*'OddsRatio_working_3-way'!X264^(1/3))*SIN(('OddsRatio_working_3-way'!Y264+2*PI())/3)</f>
        <v>-0.40185241447282571</v>
      </c>
      <c r="AK264" s="11">
        <f>'OddsRatio_working_3-way'!U264/(3*'OddsRatio_working_3-way'!X264^(1/3))*SIN(('OddsRatio_working_3-way'!Y264+4*PI())/3)</f>
        <v>0.49743266259821189</v>
      </c>
      <c r="AL264" s="11">
        <f>'OddsRatio_working_3-way'!Z264+'OddsRatio_working_3-way'!AF264</f>
        <v>1.0384049626503538</v>
      </c>
      <c r="AM264" s="11">
        <f>'OddsRatio_working_3-way'!AA264+'OddsRatio_working_3-way'!AG264</f>
        <v>-0.68475232727838564</v>
      </c>
      <c r="AN264" s="11">
        <f>'OddsRatio_working_3-way'!AB264+'OddsRatio_working_3-way'!AH264</f>
        <v>-0.35365263537196795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1.0384049626503538</v>
      </c>
      <c r="AS264" s="11">
        <f>IF(('OddsRatio_working_3-way'!X264=0),IF(Q264&gt;0,-Q264^(1/3),(-Q264)^(1/3)),'OddsRatio_working_3-way'!AM264-'OddsRatio_working_3-way'!R264/3)</f>
        <v>-0.68475232727838564</v>
      </c>
      <c r="AT264" s="11">
        <f>IF(('OddsRatio_working_3-way'!X264=0),IF(Q264&gt;0,-Q264^(1/3),(-Q264)^(1/3)),'OddsRatio_working_3-way'!AN264-'OddsRatio_working_3-way'!R264/3)</f>
        <v>-0.35365263537196795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1.85</v>
      </c>
      <c r="B265" s="4">
        <f>IF('True_Odds_Calculator_3-way'!B266="","",'True_Odds_Calculator_3-way'!B266)</f>
        <v>3.01</v>
      </c>
      <c r="C265" s="4">
        <f>IF('True_Odds_Calculator_3-way'!C266="","",'True_Odds_Calculator_3-way'!C266)</f>
        <v>5.47</v>
      </c>
      <c r="D265" s="9">
        <f t="shared" si="65"/>
        <v>0.51793919673283972</v>
      </c>
      <c r="E265" s="9">
        <f t="shared" si="66"/>
        <v>0.31241220210564818</v>
      </c>
      <c r="F265" s="9">
        <f t="shared" si="67"/>
        <v>0.1696486011615122</v>
      </c>
      <c r="G265" s="9">
        <f t="shared" si="68"/>
        <v>1.0949747776618419</v>
      </c>
      <c r="H265" s="9">
        <f t="shared" si="69"/>
        <v>1.930728561012566</v>
      </c>
      <c r="I265" s="9">
        <f t="shared" si="70"/>
        <v>3.2008993031003019</v>
      </c>
      <c r="J265" s="9">
        <f t="shared" si="71"/>
        <v>5.8945372561484328</v>
      </c>
      <c r="K265" s="11">
        <f t="shared" si="72"/>
        <v>0.54054054054054046</v>
      </c>
      <c r="L265" s="11">
        <f t="shared" si="73"/>
        <v>0.33222591362126247</v>
      </c>
      <c r="M265" s="11">
        <f t="shared" si="74"/>
        <v>0.18281535648994515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-0.25072460508879035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0.2406458764606802</v>
      </c>
      <c r="Q265" s="11">
        <f>2*'OddsRatio_working_3-way'!K265*'OddsRatio_working_3-way'!L265*'OddsRatio_working_3-way'!M265</f>
        <v>6.5660539279858182E-2</v>
      </c>
      <c r="R265" s="11">
        <f t="shared" si="75"/>
        <v>0</v>
      </c>
      <c r="S265" s="11">
        <f t="shared" si="76"/>
        <v>-0.95980159735602766</v>
      </c>
      <c r="T265" s="11">
        <f t="shared" si="77"/>
        <v>-0.26188310978336365</v>
      </c>
      <c r="U265" s="11">
        <f>'OddsRatio_working_3-way'!S265-'OddsRatio_working_3-way'!R265^2/3</f>
        <v>-0.95980159735602766</v>
      </c>
      <c r="V265" s="11">
        <f>'OddsRatio_working_3-way'!S265*'OddsRatio_working_3-way'!R265/3-2*'OddsRatio_working_3-way'!R265^3/27-'OddsRatio_working_3-way'!T265</f>
        <v>0.26188310978336365</v>
      </c>
      <c r="W265" s="11">
        <f>'OddsRatio_working_3-way'!V265^2+4*'OddsRatio_working_3-way'!U265^3/27</f>
        <v>-6.2407987881206523E-2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0.18096322214127641</v>
      </c>
      <c r="Y265" s="11">
        <f>IF('OddsRatio_working_3-way'!W265&gt;=0,IF('OddsRatio_working_3-way'!V265+SQRT('OddsRatio_working_3-way'!W265)&gt;0,0,PI()),ACOS('OddsRatio_working_3-way'!V265/(2*'OddsRatio_working_3-way'!X265)))</f>
        <v>0.76181991698529261</v>
      </c>
      <c r="Z265" s="11">
        <f>'OddsRatio_working_3-way'!X265^(1/3)*COS('OddsRatio_working_3-way'!Y265/3)</f>
        <v>0.54748738883092096</v>
      </c>
      <c r="AA265" s="11">
        <f>'OddsRatio_working_3-way'!X265^(1/3)*COS(('OddsRatio_working_3-way'!Y265+2*PI())/3)</f>
        <v>-0.39680290228846704</v>
      </c>
      <c r="AB265" s="11">
        <f>'OddsRatio_working_3-way'!X265^(1/3)*COS(('OddsRatio_working_3-way'!Y265+4*PI())/3)</f>
        <v>-0.15068448654245414</v>
      </c>
      <c r="AC265" s="11">
        <f>'OddsRatio_working_3-way'!X265^(1/3)*SIN('OddsRatio_working_3-way'!Y265/3)</f>
        <v>0.14209653358348487</v>
      </c>
      <c r="AD265" s="11">
        <f>'OddsRatio_working_3-way'!X265^(1/3)*SIN(('OddsRatio_working_3-way'!Y265+2*PI())/3)</f>
        <v>0.40308972018744393</v>
      </c>
      <c r="AE265" s="11">
        <f>'OddsRatio_working_3-way'!X265^(1/3)*SIN(('OddsRatio_working_3-way'!Y265+4*PI())/3)</f>
        <v>-0.54518625377092866</v>
      </c>
      <c r="AF265" s="11">
        <f>-'OddsRatio_working_3-way'!U265/(3*'OddsRatio_working_3-way'!X265^(1/3))*COS(('OddsRatio_working_3-way'!Y265)/3)</f>
        <v>0.54748738883092096</v>
      </c>
      <c r="AG265" s="11">
        <f>-'OddsRatio_working_3-way'!U265/(3*'OddsRatio_working_3-way'!X265^(1/3))*COS(('OddsRatio_working_3-way'!Y265+2*PI())/3)</f>
        <v>-0.39680290228846704</v>
      </c>
      <c r="AH265" s="11">
        <f>-'OddsRatio_working_3-way'!U265/(3*'OddsRatio_working_3-way'!X265^(1/3))*COS(('OddsRatio_working_3-way'!Y265+4*PI())/3)</f>
        <v>-0.15068448654245414</v>
      </c>
      <c r="AI265" s="11">
        <f>'OddsRatio_working_3-way'!U265/(3*'OddsRatio_working_3-way'!X265^(1/3))*SIN(('OddsRatio_working_3-way'!Y265)/3)</f>
        <v>-0.14209653358348487</v>
      </c>
      <c r="AJ265" s="11">
        <f>'OddsRatio_working_3-way'!U265/(3*'OddsRatio_working_3-way'!X265^(1/3))*SIN(('OddsRatio_working_3-way'!Y265+2*PI())/3)</f>
        <v>-0.40308972018744393</v>
      </c>
      <c r="AK265" s="11">
        <f>'OddsRatio_working_3-way'!U265/(3*'OddsRatio_working_3-way'!X265^(1/3))*SIN(('OddsRatio_working_3-way'!Y265+4*PI())/3)</f>
        <v>0.54518625377092866</v>
      </c>
      <c r="AL265" s="11">
        <f>'OddsRatio_working_3-way'!Z265+'OddsRatio_working_3-way'!AF265</f>
        <v>1.0949747776618419</v>
      </c>
      <c r="AM265" s="11">
        <f>'OddsRatio_working_3-way'!AA265+'OddsRatio_working_3-way'!AG265</f>
        <v>-0.79360580457693408</v>
      </c>
      <c r="AN265" s="11">
        <f>'OddsRatio_working_3-way'!AB265+'OddsRatio_working_3-way'!AH265</f>
        <v>-0.30136897308490829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1.0949747776618419</v>
      </c>
      <c r="AS265" s="11">
        <f>IF(('OddsRatio_working_3-way'!X265=0),IF(Q265&gt;0,-Q265^(1/3),(-Q265)^(1/3)),'OddsRatio_working_3-way'!AM265-'OddsRatio_working_3-way'!R265/3)</f>
        <v>-0.79360580457693408</v>
      </c>
      <c r="AT265" s="11">
        <f>IF(('OddsRatio_working_3-way'!X265=0),IF(Q265&gt;0,-Q265^(1/3),(-Q265)^(1/3)),'OddsRatio_working_3-way'!AN265-'OddsRatio_working_3-way'!R265/3)</f>
        <v>-0.30136897308490829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3.29</v>
      </c>
      <c r="B266" s="4">
        <f>IF('True_Odds_Calculator_3-way'!B267="","",'True_Odds_Calculator_3-way'!B267)</f>
        <v>3.06</v>
      </c>
      <c r="C266" s="4">
        <f>IF('True_Odds_Calculator_3-way'!C267="","",'True_Odds_Calculator_3-way'!C267)</f>
        <v>2.39</v>
      </c>
      <c r="D266" s="9">
        <f t="shared" si="65"/>
        <v>0.28859616060450166</v>
      </c>
      <c r="E266" s="9">
        <f t="shared" si="66"/>
        <v>0.31080338596554646</v>
      </c>
      <c r="F266" s="9">
        <f t="shared" si="67"/>
        <v>0.40060045342995171</v>
      </c>
      <c r="G266" s="9">
        <f t="shared" si="68"/>
        <v>1.0764408569236386</v>
      </c>
      <c r="H266" s="9">
        <f t="shared" si="69"/>
        <v>3.4650495623551323</v>
      </c>
      <c r="I266" s="9">
        <f t="shared" si="70"/>
        <v>3.2174681652626949</v>
      </c>
      <c r="J266" s="9">
        <f t="shared" si="71"/>
        <v>2.4962527911238577</v>
      </c>
      <c r="K266" s="11">
        <f t="shared" si="72"/>
        <v>0.303951367781155</v>
      </c>
      <c r="L266" s="11">
        <f t="shared" si="73"/>
        <v>0.32679738562091504</v>
      </c>
      <c r="M266" s="11">
        <f t="shared" si="74"/>
        <v>0.41841004184100417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-0.27252244557872396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0.23855947316758686</v>
      </c>
      <c r="Q266" s="11">
        <f>2*'OddsRatio_working_3-way'!K266*'OddsRatio_working_3-way'!L266*'OddsRatio_working_3-way'!M266</f>
        <v>8.3121767654211448E-2</v>
      </c>
      <c r="R266" s="11">
        <f t="shared" si="75"/>
        <v>0</v>
      </c>
      <c r="S266" s="11">
        <f t="shared" si="76"/>
        <v>-0.87537550406531128</v>
      </c>
      <c r="T266" s="11">
        <f t="shared" si="77"/>
        <v>-0.30500888643390639</v>
      </c>
      <c r="U266" s="11">
        <f>'OddsRatio_working_3-way'!S266-'OddsRatio_working_3-way'!R266^2/3</f>
        <v>-0.87537550406531128</v>
      </c>
      <c r="V266" s="11">
        <f>'OddsRatio_working_3-way'!S266*'OddsRatio_working_3-way'!R266/3-2*'OddsRatio_working_3-way'!R266^3/27-'OddsRatio_working_3-way'!T266</f>
        <v>0.30500888643390639</v>
      </c>
      <c r="W266" s="11">
        <f>'OddsRatio_working_3-way'!V266^2+4*'OddsRatio_working_3-way'!U266^3/27</f>
        <v>-6.3450949128861373E-3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0.15761941165076856</v>
      </c>
      <c r="Y266" s="11">
        <f>IF('OddsRatio_working_3-way'!W266&gt;=0,IF('OddsRatio_working_3-way'!V266+SQRT('OddsRatio_working_3-way'!W266)&gt;0,0,PI()),ACOS('OddsRatio_working_3-way'!V266/(2*'OddsRatio_working_3-way'!X266)))</f>
        <v>0.25545424918583026</v>
      </c>
      <c r="Z266" s="11">
        <f>'OddsRatio_working_3-way'!X266^(1/3)*COS('OddsRatio_working_3-way'!Y266/3)</f>
        <v>0.53822042846181928</v>
      </c>
      <c r="AA266" s="11">
        <f>'OddsRatio_working_3-way'!X266^(1/3)*COS(('OddsRatio_working_3-way'!Y266+2*PI())/3)</f>
        <v>-0.30889656623897405</v>
      </c>
      <c r="AB266" s="11">
        <f>'OddsRatio_working_3-way'!X266^(1/3)*COS(('OddsRatio_working_3-way'!Y266+4*PI())/3)</f>
        <v>-0.22932386222284534</v>
      </c>
      <c r="AC266" s="11">
        <f>'OddsRatio_working_3-way'!X266^(1/3)*SIN('OddsRatio_working_3-way'!Y266/3)</f>
        <v>4.5941322083858309E-2</v>
      </c>
      <c r="AD266" s="11">
        <f>'OddsRatio_working_3-way'!X266^(1/3)*SIN(('OddsRatio_working_3-way'!Y266+2*PI())/3)</f>
        <v>0.44314190284175142</v>
      </c>
      <c r="AE266" s="11">
        <f>'OddsRatio_working_3-way'!X266^(1/3)*SIN(('OddsRatio_working_3-way'!Y266+4*PI())/3)</f>
        <v>-0.48908322492560974</v>
      </c>
      <c r="AF266" s="11">
        <f>-'OddsRatio_working_3-way'!U266/(3*'OddsRatio_working_3-way'!X266^(1/3))*COS(('OddsRatio_working_3-way'!Y266)/3)</f>
        <v>0.53822042846181928</v>
      </c>
      <c r="AG266" s="11">
        <f>-'OddsRatio_working_3-way'!U266/(3*'OddsRatio_working_3-way'!X266^(1/3))*COS(('OddsRatio_working_3-way'!Y266+2*PI())/3)</f>
        <v>-0.30889656623897405</v>
      </c>
      <c r="AH266" s="11">
        <f>-'OddsRatio_working_3-way'!U266/(3*'OddsRatio_working_3-way'!X266^(1/3))*COS(('OddsRatio_working_3-way'!Y266+4*PI())/3)</f>
        <v>-0.22932386222284534</v>
      </c>
      <c r="AI266" s="11">
        <f>'OddsRatio_working_3-way'!U266/(3*'OddsRatio_working_3-way'!X266^(1/3))*SIN(('OddsRatio_working_3-way'!Y266)/3)</f>
        <v>-4.5941322083858309E-2</v>
      </c>
      <c r="AJ266" s="11">
        <f>'OddsRatio_working_3-way'!U266/(3*'OddsRatio_working_3-way'!X266^(1/3))*SIN(('OddsRatio_working_3-way'!Y266+2*PI())/3)</f>
        <v>-0.44314190284175142</v>
      </c>
      <c r="AK266" s="11">
        <f>'OddsRatio_working_3-way'!U266/(3*'OddsRatio_working_3-way'!X266^(1/3))*SIN(('OddsRatio_working_3-way'!Y266+4*PI())/3)</f>
        <v>0.48908322492560974</v>
      </c>
      <c r="AL266" s="11">
        <f>'OddsRatio_working_3-way'!Z266+'OddsRatio_working_3-way'!AF266</f>
        <v>1.0764408569236386</v>
      </c>
      <c r="AM266" s="11">
        <f>'OddsRatio_working_3-way'!AA266+'OddsRatio_working_3-way'!AG266</f>
        <v>-0.61779313247794809</v>
      </c>
      <c r="AN266" s="11">
        <f>'OddsRatio_working_3-way'!AB266+'OddsRatio_working_3-way'!AH266</f>
        <v>-0.45864772444569069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1.0764408569236386</v>
      </c>
      <c r="AS266" s="11">
        <f>IF(('OddsRatio_working_3-way'!X266=0),IF(Q266&gt;0,-Q266^(1/3),(-Q266)^(1/3)),'OddsRatio_working_3-way'!AM266-'OddsRatio_working_3-way'!R266/3)</f>
        <v>-0.61779313247794809</v>
      </c>
      <c r="AT266" s="11">
        <f>IF(('OddsRatio_working_3-way'!X266=0),IF(Q266&gt;0,-Q266^(1/3),(-Q266)^(1/3)),'OddsRatio_working_3-way'!AN266-'OddsRatio_working_3-way'!R266/3)</f>
        <v>-0.45864772444569069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1.46</v>
      </c>
      <c r="B267" s="4">
        <f>IF('True_Odds_Calculator_3-way'!B268="","",'True_Odds_Calculator_3-way'!B268)</f>
        <v>4.25</v>
      </c>
      <c r="C267" s="4">
        <f>IF('True_Odds_Calculator_3-way'!C268="","",'True_Odds_Calculator_3-way'!C268)</f>
        <v>7.21</v>
      </c>
      <c r="D267" s="9">
        <f t="shared" si="65"/>
        <v>0.65944355168732682</v>
      </c>
      <c r="E267" s="9">
        <f t="shared" si="66"/>
        <v>0.21511434809842633</v>
      </c>
      <c r="F267" s="9">
        <f t="shared" si="67"/>
        <v>0.12544210021424698</v>
      </c>
      <c r="G267" s="9">
        <f t="shared" si="68"/>
        <v>1.1226739622113715</v>
      </c>
      <c r="H267" s="9">
        <f t="shared" si="69"/>
        <v>1.5164300226172307</v>
      </c>
      <c r="I267" s="9">
        <f t="shared" si="70"/>
        <v>4.6486903771869574</v>
      </c>
      <c r="J267" s="9">
        <f t="shared" si="71"/>
        <v>7.9718053053326177</v>
      </c>
      <c r="K267" s="11">
        <f t="shared" si="72"/>
        <v>0.68493150684931503</v>
      </c>
      <c r="L267" s="11">
        <f t="shared" si="73"/>
        <v>0.23529411764705882</v>
      </c>
      <c r="M267" s="11">
        <f t="shared" si="74"/>
        <v>0.13869625520110956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-0.20751798524969245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0.22173518962046851</v>
      </c>
      <c r="Q267" s="11">
        <f>2*'OddsRatio_working_3-way'!K267*'OddsRatio_working_3-way'!L267*'OddsRatio_working_3-way'!M267</f>
        <v>4.4704675326707348E-2</v>
      </c>
      <c r="R267" s="11">
        <f t="shared" si="75"/>
        <v>0</v>
      </c>
      <c r="S267" s="11">
        <f t="shared" si="76"/>
        <v>-1.0685107093424671</v>
      </c>
      <c r="T267" s="11">
        <f t="shared" si="77"/>
        <v>-0.21542554623840057</v>
      </c>
      <c r="U267" s="11">
        <f>'OddsRatio_working_3-way'!S267-'OddsRatio_working_3-way'!R267^2/3</f>
        <v>-1.0685107093424671</v>
      </c>
      <c r="V267" s="11">
        <f>'OddsRatio_working_3-way'!S267*'OddsRatio_working_3-way'!R267/3-2*'OddsRatio_working_3-way'!R267^3/27-'OddsRatio_working_3-way'!T267</f>
        <v>0.21542554623840057</v>
      </c>
      <c r="W267" s="11">
        <f>'OddsRatio_working_3-way'!V267^2+4*'OddsRatio_working_3-way'!U267^3/27</f>
        <v>-0.13432292288900255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0.21256239605179217</v>
      </c>
      <c r="Y267" s="11">
        <f>IF('OddsRatio_working_3-way'!W267&gt;=0,IF('OddsRatio_working_3-way'!V267+SQRT('OddsRatio_working_3-way'!W267)&gt;0,0,PI()),ACOS('OddsRatio_working_3-way'!V267/(2*'OddsRatio_working_3-way'!X267)))</f>
        <v>1.0394032040238561</v>
      </c>
      <c r="Z267" s="11">
        <f>'OddsRatio_working_3-way'!X267^(1/3)*COS('OddsRatio_working_3-way'!Y267/3)</f>
        <v>0.56133698110568575</v>
      </c>
      <c r="AA267" s="11">
        <f>'OddsRatio_working_3-way'!X267^(1/3)*COS(('OddsRatio_working_3-way'!Y267+2*PI())/3)</f>
        <v>-0.45617710164638137</v>
      </c>
      <c r="AB267" s="11">
        <f>'OddsRatio_working_3-way'!X267^(1/3)*COS(('OddsRatio_working_3-way'!Y267+4*PI())/3)</f>
        <v>-0.10515987945930465</v>
      </c>
      <c r="AC267" s="11">
        <f>'OddsRatio_working_3-way'!X267^(1/3)*SIN('OddsRatio_working_3-way'!Y267/3)</f>
        <v>0.20265988771990373</v>
      </c>
      <c r="AD267" s="11">
        <f>'OddsRatio_working_3-way'!X267^(1/3)*SIN(('OddsRatio_working_3-way'!Y267+2*PI())/3)</f>
        <v>0.38480214186123762</v>
      </c>
      <c r="AE267" s="11">
        <f>'OddsRatio_working_3-way'!X267^(1/3)*SIN(('OddsRatio_working_3-way'!Y267+4*PI())/3)</f>
        <v>-0.58746202958114113</v>
      </c>
      <c r="AF267" s="11">
        <f>-'OddsRatio_working_3-way'!U267/(3*'OddsRatio_working_3-way'!X267^(1/3))*COS(('OddsRatio_working_3-way'!Y267)/3)</f>
        <v>0.56133698110568575</v>
      </c>
      <c r="AG267" s="11">
        <f>-'OddsRatio_working_3-way'!U267/(3*'OddsRatio_working_3-way'!X267^(1/3))*COS(('OddsRatio_working_3-way'!Y267+2*PI())/3)</f>
        <v>-0.45617710164638137</v>
      </c>
      <c r="AH267" s="11">
        <f>-'OddsRatio_working_3-way'!U267/(3*'OddsRatio_working_3-way'!X267^(1/3))*COS(('OddsRatio_working_3-way'!Y267+4*PI())/3)</f>
        <v>-0.10515987945930465</v>
      </c>
      <c r="AI267" s="11">
        <f>'OddsRatio_working_3-way'!U267/(3*'OddsRatio_working_3-way'!X267^(1/3))*SIN(('OddsRatio_working_3-way'!Y267)/3)</f>
        <v>-0.20265988771990373</v>
      </c>
      <c r="AJ267" s="11">
        <f>'OddsRatio_working_3-way'!U267/(3*'OddsRatio_working_3-way'!X267^(1/3))*SIN(('OddsRatio_working_3-way'!Y267+2*PI())/3)</f>
        <v>-0.38480214186123762</v>
      </c>
      <c r="AK267" s="11">
        <f>'OddsRatio_working_3-way'!U267/(3*'OddsRatio_working_3-way'!X267^(1/3))*SIN(('OddsRatio_working_3-way'!Y267+4*PI())/3)</f>
        <v>0.58746202958114113</v>
      </c>
      <c r="AL267" s="11">
        <f>'OddsRatio_working_3-way'!Z267+'OddsRatio_working_3-way'!AF267</f>
        <v>1.1226739622113715</v>
      </c>
      <c r="AM267" s="11">
        <f>'OddsRatio_working_3-way'!AA267+'OddsRatio_working_3-way'!AG267</f>
        <v>-0.91235420329276273</v>
      </c>
      <c r="AN267" s="11">
        <f>'OddsRatio_working_3-way'!AB267+'OddsRatio_working_3-way'!AH267</f>
        <v>-0.2103197589186093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1.1226739622113715</v>
      </c>
      <c r="AS267" s="11">
        <f>IF(('OddsRatio_working_3-way'!X267=0),IF(Q267&gt;0,-Q267^(1/3),(-Q267)^(1/3)),'OddsRatio_working_3-way'!AM267-'OddsRatio_working_3-way'!R267/3)</f>
        <v>-0.91235420329276273</v>
      </c>
      <c r="AT267" s="11">
        <f>IF(('OddsRatio_working_3-way'!X267=0),IF(Q267&gt;0,-Q267^(1/3),(-Q267)^(1/3)),'OddsRatio_working_3-way'!AN267-'OddsRatio_working_3-way'!R267/3)</f>
        <v>-0.2103197589186093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4.7699999999999996</v>
      </c>
      <c r="B268" s="4">
        <f>IF('True_Odds_Calculator_3-way'!B269="","",'True_Odds_Calculator_3-way'!B269)</f>
        <v>4.09</v>
      </c>
      <c r="C268" s="4">
        <f>IF('True_Odds_Calculator_3-way'!C269="","",'True_Odds_Calculator_3-way'!C269)</f>
        <v>1.68</v>
      </c>
      <c r="D268" s="9">
        <f t="shared" si="65"/>
        <v>0.19600176792497312</v>
      </c>
      <c r="E268" s="9">
        <f t="shared" si="66"/>
        <v>0.22924672677498065</v>
      </c>
      <c r="F268" s="9">
        <f t="shared" si="67"/>
        <v>0.57475150530004626</v>
      </c>
      <c r="G268" s="9">
        <f t="shared" si="68"/>
        <v>1.0880622801602164</v>
      </c>
      <c r="H268" s="9">
        <f t="shared" si="69"/>
        <v>5.101994796204016</v>
      </c>
      <c r="I268" s="9">
        <f t="shared" si="70"/>
        <v>4.3621124456950682</v>
      </c>
      <c r="J268" s="9">
        <f t="shared" si="71"/>
        <v>1.7398823505089469</v>
      </c>
      <c r="K268" s="11">
        <f t="shared" si="72"/>
        <v>0.20964360587002098</v>
      </c>
      <c r="L268" s="11">
        <f t="shared" si="73"/>
        <v>0.24449877750611249</v>
      </c>
      <c r="M268" s="11">
        <f t="shared" si="74"/>
        <v>0.59523809523809523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-0.2416894946073338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0.23004901447490367</v>
      </c>
      <c r="Q268" s="11">
        <f>2*'OddsRatio_working_3-way'!K268*'OddsRatio_working_3-way'!L268*'OddsRatio_working_3-way'!M268</f>
        <v>6.1020958746658804E-2</v>
      </c>
      <c r="R268" s="11">
        <f t="shared" si="75"/>
        <v>0</v>
      </c>
      <c r="S268" s="11">
        <f t="shared" si="76"/>
        <v>-0.95183704549781079</v>
      </c>
      <c r="T268" s="11">
        <f t="shared" si="77"/>
        <v>-0.25247666989331852</v>
      </c>
      <c r="U268" s="11">
        <f>'OddsRatio_working_3-way'!S268-'OddsRatio_working_3-way'!R268^2/3</f>
        <v>-0.95183704549781079</v>
      </c>
      <c r="V268" s="11">
        <f>'OddsRatio_working_3-way'!S268*'OddsRatio_working_3-way'!R268/3-2*'OddsRatio_working_3-way'!R268^3/27-'OddsRatio_working_3-way'!T268</f>
        <v>0.25247666989331852</v>
      </c>
      <c r="W268" s="11">
        <f>'OddsRatio_working_3-way'!V268^2+4*'OddsRatio_working_3-way'!U268^3/27</f>
        <v>-6.40123348459396E-2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0.17871541881323455</v>
      </c>
      <c r="Y268" s="11">
        <f>IF('OddsRatio_working_3-way'!W268&gt;=0,IF('OddsRatio_working_3-way'!V268+SQRT('OddsRatio_working_3-way'!W268)&gt;0,0,PI()),ACOS('OddsRatio_working_3-way'!V268/(2*'OddsRatio_working_3-way'!X268)))</f>
        <v>0.78644650757189483</v>
      </c>
      <c r="Z268" s="11">
        <f>'OddsRatio_working_3-way'!X268^(1/3)*COS('OddsRatio_working_3-way'!Y268/3)</f>
        <v>0.54403114008010822</v>
      </c>
      <c r="AA268" s="11">
        <f>'OddsRatio_working_3-way'!X268^(1/3)*COS(('OddsRatio_working_3-way'!Y268+2*PI())/3)</f>
        <v>-0.3984349132665001</v>
      </c>
      <c r="AB268" s="11">
        <f>'OddsRatio_working_3-way'!X268^(1/3)*COS(('OddsRatio_working_3-way'!Y268+4*PI())/3)</f>
        <v>-0.14559622681360798</v>
      </c>
      <c r="AC268" s="11">
        <f>'OddsRatio_working_3-way'!X268^(1/3)*SIN('OddsRatio_working_3-way'!Y268/3)</f>
        <v>0.14597648368512869</v>
      </c>
      <c r="AD268" s="11">
        <f>'OddsRatio_working_3-way'!X268^(1/3)*SIN(('OddsRatio_working_3-way'!Y268+2*PI())/3)</f>
        <v>0.39815654591661992</v>
      </c>
      <c r="AE268" s="11">
        <f>'OddsRatio_working_3-way'!X268^(1/3)*SIN(('OddsRatio_working_3-way'!Y268+4*PI())/3)</f>
        <v>-0.54413302960174859</v>
      </c>
      <c r="AF268" s="11">
        <f>-'OddsRatio_working_3-way'!U268/(3*'OddsRatio_working_3-way'!X268^(1/3))*COS(('OddsRatio_working_3-way'!Y268)/3)</f>
        <v>0.54403114008010822</v>
      </c>
      <c r="AG268" s="11">
        <f>-'OddsRatio_working_3-way'!U268/(3*'OddsRatio_working_3-way'!X268^(1/3))*COS(('OddsRatio_working_3-way'!Y268+2*PI())/3)</f>
        <v>-0.3984349132665001</v>
      </c>
      <c r="AH268" s="11">
        <f>-'OddsRatio_working_3-way'!U268/(3*'OddsRatio_working_3-way'!X268^(1/3))*COS(('OddsRatio_working_3-way'!Y268+4*PI())/3)</f>
        <v>-0.14559622681360798</v>
      </c>
      <c r="AI268" s="11">
        <f>'OddsRatio_working_3-way'!U268/(3*'OddsRatio_working_3-way'!X268^(1/3))*SIN(('OddsRatio_working_3-way'!Y268)/3)</f>
        <v>-0.14597648368512869</v>
      </c>
      <c r="AJ268" s="11">
        <f>'OddsRatio_working_3-way'!U268/(3*'OddsRatio_working_3-way'!X268^(1/3))*SIN(('OddsRatio_working_3-way'!Y268+2*PI())/3)</f>
        <v>-0.39815654591661992</v>
      </c>
      <c r="AK268" s="11">
        <f>'OddsRatio_working_3-way'!U268/(3*'OddsRatio_working_3-way'!X268^(1/3))*SIN(('OddsRatio_working_3-way'!Y268+4*PI())/3)</f>
        <v>0.54413302960174859</v>
      </c>
      <c r="AL268" s="11">
        <f>'OddsRatio_working_3-way'!Z268+'OddsRatio_working_3-way'!AF268</f>
        <v>1.0880622801602164</v>
      </c>
      <c r="AM268" s="11">
        <f>'OddsRatio_working_3-way'!AA268+'OddsRatio_working_3-way'!AG268</f>
        <v>-0.7968698265330002</v>
      </c>
      <c r="AN268" s="11">
        <f>'OddsRatio_working_3-way'!AB268+'OddsRatio_working_3-way'!AH268</f>
        <v>-0.29119245362721596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1.0880622801602164</v>
      </c>
      <c r="AS268" s="11">
        <f>IF(('OddsRatio_working_3-way'!X268=0),IF(Q268&gt;0,-Q268^(1/3),(-Q268)^(1/3)),'OddsRatio_working_3-way'!AM268-'OddsRatio_working_3-way'!R268/3)</f>
        <v>-0.7968698265330002</v>
      </c>
      <c r="AT268" s="11">
        <f>IF(('OddsRatio_working_3-way'!X268=0),IF(Q268&gt;0,-Q268^(1/3),(-Q268)^(1/3)),'OddsRatio_working_3-way'!AN268-'OddsRatio_working_3-way'!R268/3)</f>
        <v>-0.29119245362721596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1.28</v>
      </c>
      <c r="B269" s="4">
        <f>IF('True_Odds_Calculator_3-way'!B270="","",'True_Odds_Calculator_3-way'!B270)</f>
        <v>6.12</v>
      </c>
      <c r="C269" s="4">
        <f>IF('True_Odds_Calculator_3-way'!C270="","",'True_Odds_Calculator_3-way'!C270)</f>
        <v>11.14</v>
      </c>
      <c r="D269" s="9">
        <f t="shared" si="65"/>
        <v>0.76565582905240737</v>
      </c>
      <c r="E269" s="9">
        <f t="shared" si="66"/>
        <v>0.15159080964778585</v>
      </c>
      <c r="F269" s="9">
        <f t="shared" si="67"/>
        <v>8.275336129980683E-2</v>
      </c>
      <c r="G269" s="9">
        <f t="shared" si="68"/>
        <v>1.0931066360531647</v>
      </c>
      <c r="H269" s="9">
        <f t="shared" si="69"/>
        <v>1.306069858094886</v>
      </c>
      <c r="I269" s="9">
        <f t="shared" si="70"/>
        <v>6.5967059765922036</v>
      </c>
      <c r="J269" s="9">
        <f t="shared" si="71"/>
        <v>12.08410128957909</v>
      </c>
      <c r="K269" s="11">
        <f t="shared" si="72"/>
        <v>0.78125</v>
      </c>
      <c r="L269" s="11">
        <f t="shared" si="73"/>
        <v>0.16339869281045752</v>
      </c>
      <c r="M269" s="11">
        <f t="shared" si="74"/>
        <v>8.9766606822262118E-2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-0.16657866018938994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0.17807560636462844</v>
      </c>
      <c r="Q269" s="11">
        <f>2*'OddsRatio_working_3-way'!K269*'OddsRatio_working_3-way'!L269*'OddsRatio_working_3-way'!M269</f>
        <v>2.2918353457481135E-2</v>
      </c>
      <c r="R269" s="11">
        <f t="shared" si="75"/>
        <v>0</v>
      </c>
      <c r="S269" s="11">
        <f t="shared" si="76"/>
        <v>-1.0690181213017751</v>
      </c>
      <c r="T269" s="11">
        <f t="shared" si="77"/>
        <v>-0.13758276979430825</v>
      </c>
      <c r="U269" s="11">
        <f>'OddsRatio_working_3-way'!S269-'OddsRatio_working_3-way'!R269^2/3</f>
        <v>-1.0690181213017751</v>
      </c>
      <c r="V269" s="11">
        <f>'OddsRatio_working_3-way'!S269*'OddsRatio_working_3-way'!R269/3-2*'OddsRatio_working_3-way'!R269^3/27-'OddsRatio_working_3-way'!T269</f>
        <v>0.13758276979430825</v>
      </c>
      <c r="W269" s="11">
        <f>'OddsRatio_working_3-way'!V269^2+4*'OddsRatio_working_3-way'!U269^3/27</f>
        <v>-0.16205966812297659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0.21271382575378722</v>
      </c>
      <c r="Y269" s="11">
        <f>IF('OddsRatio_working_3-way'!W269&gt;=0,IF('OddsRatio_working_3-way'!V269+SQRT('OddsRatio_working_3-way'!W269)&gt;0,0,PI()),ACOS('OddsRatio_working_3-way'!V269/(2*'OddsRatio_working_3-way'!X269)))</f>
        <v>1.2414772746200515</v>
      </c>
      <c r="Z269" s="11">
        <f>'OddsRatio_working_3-way'!X269^(1/3)*COS('OddsRatio_working_3-way'!Y269/3)</f>
        <v>0.54655331802658236</v>
      </c>
      <c r="AA269" s="11">
        <f>'OddsRatio_working_3-way'!X269^(1/3)*COS(('OddsRatio_working_3-way'!Y269+2*PI())/3)</f>
        <v>-0.48115675243506151</v>
      </c>
      <c r="AB269" s="11">
        <f>'OddsRatio_working_3-way'!X269^(1/3)*COS(('OddsRatio_working_3-way'!Y269+4*PI())/3)</f>
        <v>-6.5396565591520947E-2</v>
      </c>
      <c r="AC269" s="11">
        <f>'OddsRatio_working_3-way'!X269^(1/3)*SIN('OddsRatio_working_3-way'!Y269/3)</f>
        <v>0.24003925579244725</v>
      </c>
      <c r="AD269" s="11">
        <f>'OddsRatio_working_3-way'!X269^(1/3)*SIN(('OddsRatio_working_3-way'!Y269+2*PI())/3)</f>
        <v>0.35330943003747201</v>
      </c>
      <c r="AE269" s="11">
        <f>'OddsRatio_working_3-way'!X269^(1/3)*SIN(('OddsRatio_working_3-way'!Y269+4*PI())/3)</f>
        <v>-0.59334868582991929</v>
      </c>
      <c r="AF269" s="11">
        <f>-'OddsRatio_working_3-way'!U269/(3*'OddsRatio_working_3-way'!X269^(1/3))*COS(('OddsRatio_working_3-way'!Y269)/3)</f>
        <v>0.54655331802658236</v>
      </c>
      <c r="AG269" s="11">
        <f>-'OddsRatio_working_3-way'!U269/(3*'OddsRatio_working_3-way'!X269^(1/3))*COS(('OddsRatio_working_3-way'!Y269+2*PI())/3)</f>
        <v>-0.48115675243506151</v>
      </c>
      <c r="AH269" s="11">
        <f>-'OddsRatio_working_3-way'!U269/(3*'OddsRatio_working_3-way'!X269^(1/3))*COS(('OddsRatio_working_3-way'!Y269+4*PI())/3)</f>
        <v>-6.5396565591520947E-2</v>
      </c>
      <c r="AI269" s="11">
        <f>'OddsRatio_working_3-way'!U269/(3*'OddsRatio_working_3-way'!X269^(1/3))*SIN(('OddsRatio_working_3-way'!Y269)/3)</f>
        <v>-0.24003925579244725</v>
      </c>
      <c r="AJ269" s="11">
        <f>'OddsRatio_working_3-way'!U269/(3*'OddsRatio_working_3-way'!X269^(1/3))*SIN(('OddsRatio_working_3-way'!Y269+2*PI())/3)</f>
        <v>-0.35330943003747201</v>
      </c>
      <c r="AK269" s="11">
        <f>'OddsRatio_working_3-way'!U269/(3*'OddsRatio_working_3-way'!X269^(1/3))*SIN(('OddsRatio_working_3-way'!Y269+4*PI())/3)</f>
        <v>0.59334868582991929</v>
      </c>
      <c r="AL269" s="11">
        <f>'OddsRatio_working_3-way'!Z269+'OddsRatio_working_3-way'!AF269</f>
        <v>1.0931066360531647</v>
      </c>
      <c r="AM269" s="11">
        <f>'OddsRatio_working_3-way'!AA269+'OddsRatio_working_3-way'!AG269</f>
        <v>-0.96231350487012302</v>
      </c>
      <c r="AN269" s="11">
        <f>'OddsRatio_working_3-way'!AB269+'OddsRatio_working_3-way'!AH269</f>
        <v>-0.13079313118304189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1.0931066360531647</v>
      </c>
      <c r="AS269" s="11">
        <f>IF(('OddsRatio_working_3-way'!X269=0),IF(Q269&gt;0,-Q269^(1/3),(-Q269)^(1/3)),'OddsRatio_working_3-way'!AM269-'OddsRatio_working_3-way'!R269/3)</f>
        <v>-0.96231350487012302</v>
      </c>
      <c r="AT269" s="11">
        <f>IF(('OddsRatio_working_3-way'!X269=0),IF(Q269&gt;0,-Q269^(1/3),(-Q269)^(1/3)),'OddsRatio_working_3-way'!AN269-'OddsRatio_working_3-way'!R269/3)</f>
        <v>-0.13079313118304189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6.62</v>
      </c>
      <c r="B270" s="4">
        <f>IF('True_Odds_Calculator_3-way'!B271="","",'True_Odds_Calculator_3-way'!B271)</f>
        <v>5.24</v>
      </c>
      <c r="C270" s="4">
        <f>IF('True_Odds_Calculator_3-way'!C271="","",'True_Odds_Calculator_3-way'!C271)</f>
        <v>1.46</v>
      </c>
      <c r="D270" s="9">
        <f t="shared" si="65"/>
        <v>0.14424572038546518</v>
      </c>
      <c r="E270" s="9">
        <f t="shared" si="66"/>
        <v>0.18261999477275243</v>
      </c>
      <c r="F270" s="9">
        <f t="shared" si="67"/>
        <v>0.67313428484178239</v>
      </c>
      <c r="G270" s="9">
        <f t="shared" si="68"/>
        <v>1.0556253895392023</v>
      </c>
      <c r="H270" s="9">
        <f t="shared" si="69"/>
        <v>6.9326146892103173</v>
      </c>
      <c r="I270" s="9">
        <f t="shared" si="70"/>
        <v>5.4758516516462175</v>
      </c>
      <c r="J270" s="9">
        <f t="shared" si="71"/>
        <v>1.4855876791880331</v>
      </c>
      <c r="K270" s="11">
        <f t="shared" si="72"/>
        <v>0.15105740181268881</v>
      </c>
      <c r="L270" s="11">
        <f t="shared" si="73"/>
        <v>0.19083969465648853</v>
      </c>
      <c r="M270" s="11">
        <f t="shared" si="74"/>
        <v>0.68493150684931503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-0.21643020541468838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0.20376874238039164</v>
      </c>
      <c r="Q270" s="11">
        <f>2*'OddsRatio_working_3-way'!K270*'OddsRatio_working_3-way'!L270*'OddsRatio_working_3-way'!M270</f>
        <v>3.949006635278908E-2</v>
      </c>
      <c r="R270" s="11">
        <f t="shared" si="75"/>
        <v>0</v>
      </c>
      <c r="S270" s="11">
        <f t="shared" si="76"/>
        <v>-0.94149863227252917</v>
      </c>
      <c r="T270" s="11">
        <f t="shared" si="77"/>
        <v>-0.18246097524661417</v>
      </c>
      <c r="U270" s="11">
        <f>'OddsRatio_working_3-way'!S270-'OddsRatio_working_3-way'!R270^2/3</f>
        <v>-0.94149863227252917</v>
      </c>
      <c r="V270" s="11">
        <f>'OddsRatio_working_3-way'!S270*'OddsRatio_working_3-way'!R270/3-2*'OddsRatio_working_3-way'!R270^3/27-'OddsRatio_working_3-way'!T270</f>
        <v>0.18246097524661417</v>
      </c>
      <c r="W270" s="11">
        <f>'OddsRatio_working_3-way'!V270^2+4*'OddsRatio_working_3-way'!U270^3/27</f>
        <v>-9.0346942323624446E-2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0.17581165334781565</v>
      </c>
      <c r="Y270" s="11">
        <f>IF('OddsRatio_working_3-way'!W270&gt;=0,IF('OddsRatio_working_3-way'!V270+SQRT('OddsRatio_working_3-way'!W270)&gt;0,0,PI()),ACOS('OddsRatio_working_3-way'!V270/(2*'OddsRatio_working_3-way'!X270)))</f>
        <v>1.0252205628915969</v>
      </c>
      <c r="Z270" s="11">
        <f>'OddsRatio_working_3-way'!X270^(1/3)*COS('OddsRatio_working_3-way'!Y270/3)</f>
        <v>0.52781269476960113</v>
      </c>
      <c r="AA270" s="11">
        <f>'OddsRatio_working_3-way'!X270^(1/3)*COS(('OddsRatio_working_3-way'!Y270+2*PI())/3)</f>
        <v>-0.4264947156593214</v>
      </c>
      <c r="AB270" s="11">
        <f>'OddsRatio_working_3-way'!X270^(1/3)*COS(('OddsRatio_working_3-way'!Y270+4*PI())/3)</f>
        <v>-0.10131797911027964</v>
      </c>
      <c r="AC270" s="11">
        <f>'OddsRatio_working_3-way'!X270^(1/3)*SIN('OddsRatio_working_3-way'!Y270/3)</f>
        <v>0.1877408763807932</v>
      </c>
      <c r="AD270" s="11">
        <f>'OddsRatio_working_3-way'!X270^(1/3)*SIN(('OddsRatio_working_3-way'!Y270+2*PI())/3)</f>
        <v>0.36322876391999992</v>
      </c>
      <c r="AE270" s="11">
        <f>'OddsRatio_working_3-way'!X270^(1/3)*SIN(('OddsRatio_working_3-way'!Y270+4*PI())/3)</f>
        <v>-0.5509696403007931</v>
      </c>
      <c r="AF270" s="11">
        <f>-'OddsRatio_working_3-way'!U270/(3*'OddsRatio_working_3-way'!X270^(1/3))*COS(('OddsRatio_working_3-way'!Y270)/3)</f>
        <v>0.52781269476960102</v>
      </c>
      <c r="AG270" s="11">
        <f>-'OddsRatio_working_3-way'!U270/(3*'OddsRatio_working_3-way'!X270^(1/3))*COS(('OddsRatio_working_3-way'!Y270+2*PI())/3)</f>
        <v>-0.42649471565932134</v>
      </c>
      <c r="AH270" s="11">
        <f>-'OddsRatio_working_3-way'!U270/(3*'OddsRatio_working_3-way'!X270^(1/3))*COS(('OddsRatio_working_3-way'!Y270+4*PI())/3)</f>
        <v>-0.10131797911027961</v>
      </c>
      <c r="AI270" s="11">
        <f>'OddsRatio_working_3-way'!U270/(3*'OddsRatio_working_3-way'!X270^(1/3))*SIN(('OddsRatio_working_3-way'!Y270)/3)</f>
        <v>-0.18774087638079318</v>
      </c>
      <c r="AJ270" s="11">
        <f>'OddsRatio_working_3-way'!U270/(3*'OddsRatio_working_3-way'!X270^(1/3))*SIN(('OddsRatio_working_3-way'!Y270+2*PI())/3)</f>
        <v>-0.36322876391999986</v>
      </c>
      <c r="AK270" s="11">
        <f>'OddsRatio_working_3-way'!U270/(3*'OddsRatio_working_3-way'!X270^(1/3))*SIN(('OddsRatio_working_3-way'!Y270+4*PI())/3)</f>
        <v>0.55096964030079298</v>
      </c>
      <c r="AL270" s="11">
        <f>'OddsRatio_working_3-way'!Z270+'OddsRatio_working_3-way'!AF270</f>
        <v>1.0556253895392023</v>
      </c>
      <c r="AM270" s="11">
        <f>'OddsRatio_working_3-way'!AA270+'OddsRatio_working_3-way'!AG270</f>
        <v>-0.8529894313186428</v>
      </c>
      <c r="AN270" s="11">
        <f>'OddsRatio_working_3-way'!AB270+'OddsRatio_working_3-way'!AH270</f>
        <v>-0.20263595822055924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1.0556253895392023</v>
      </c>
      <c r="AS270" s="11">
        <f>IF(('OddsRatio_working_3-way'!X270=0),IF(Q270&gt;0,-Q270^(1/3),(-Q270)^(1/3)),'OddsRatio_working_3-way'!AM270-'OddsRatio_working_3-way'!R270/3)</f>
        <v>-0.8529894313186428</v>
      </c>
      <c r="AT270" s="11">
        <f>IF(('OddsRatio_working_3-way'!X270=0),IF(Q270&gt;0,-Q270^(1/3),(-Q270)^(1/3)),'OddsRatio_working_3-way'!AN270-'OddsRatio_working_3-way'!R270/3)</f>
        <v>-0.20263595822055924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2.27</v>
      </c>
      <c r="B271" s="4">
        <f>IF('True_Odds_Calculator_3-way'!B272="","",'True_Odds_Calculator_3-way'!B272)</f>
        <v>3.35</v>
      </c>
      <c r="C271" s="4">
        <f>IF('True_Odds_Calculator_3-way'!C272="","",'True_Odds_Calculator_3-way'!C272)</f>
        <v>3.46</v>
      </c>
      <c r="D271" s="9">
        <f t="shared" si="65"/>
        <v>0.43003317205755309</v>
      </c>
      <c r="E271" s="9">
        <f t="shared" si="66"/>
        <v>0.28964388271283592</v>
      </c>
      <c r="F271" s="9">
        <f t="shared" si="67"/>
        <v>0.28032294522961093</v>
      </c>
      <c r="G271" s="9">
        <f t="shared" si="68"/>
        <v>1.0436236250336863</v>
      </c>
      <c r="H271" s="9">
        <f t="shared" si="69"/>
        <v>2.3254020037927816</v>
      </c>
      <c r="I271" s="9">
        <f t="shared" si="70"/>
        <v>3.4525155188291632</v>
      </c>
      <c r="J271" s="9">
        <f t="shared" si="71"/>
        <v>3.5673141175828675</v>
      </c>
      <c r="K271" s="11">
        <f t="shared" si="72"/>
        <v>0.44052863436123346</v>
      </c>
      <c r="L271" s="11">
        <f t="shared" si="73"/>
        <v>0.29850746268656714</v>
      </c>
      <c r="M271" s="11">
        <f t="shared" si="74"/>
        <v>0.28901734104046245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-0.27903580060026822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0.23107705089434036</v>
      </c>
      <c r="Q271" s="11">
        <f>2*'OddsRatio_working_3-way'!K271*'OddsRatio_working_3-way'!L271*'OddsRatio_working_3-way'!M271</f>
        <v>7.6012187794190916E-2</v>
      </c>
      <c r="R271" s="11">
        <f t="shared" si="75"/>
        <v>0</v>
      </c>
      <c r="S271" s="11">
        <f t="shared" si="76"/>
        <v>-0.82812689410191132</v>
      </c>
      <c r="T271" s="11">
        <f t="shared" si="77"/>
        <v>-0.27241016253352346</v>
      </c>
      <c r="U271" s="11">
        <f>'OddsRatio_working_3-way'!S271-'OddsRatio_working_3-way'!R271^2/3</f>
        <v>-0.82812689410191132</v>
      </c>
      <c r="V271" s="11">
        <f>'OddsRatio_working_3-way'!S271*'OddsRatio_working_3-way'!R271/3-2*'OddsRatio_working_3-way'!R271^3/27-'OddsRatio_working_3-way'!T271</f>
        <v>0.27241016253352346</v>
      </c>
      <c r="W271" s="11">
        <f>'OddsRatio_working_3-way'!V271^2+4*'OddsRatio_working_3-way'!U271^3/27</f>
        <v>-9.9296784147684392E-3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0.14503187155441827</v>
      </c>
      <c r="Y271" s="11">
        <f>IF('OddsRatio_working_3-way'!W271&gt;=0,IF('OddsRatio_working_3-way'!V271+SQRT('OddsRatio_working_3-way'!W271)&gt;0,0,PI()),ACOS('OddsRatio_working_3-way'!V271/(2*'OddsRatio_working_3-way'!X271)))</f>
        <v>0.35068105799764515</v>
      </c>
      <c r="Z271" s="11">
        <f>'OddsRatio_working_3-way'!X271^(1/3)*COS('OddsRatio_working_3-way'!Y271/3)</f>
        <v>0.52181181251684317</v>
      </c>
      <c r="AA271" s="11">
        <f>'OddsRatio_working_3-way'!X271^(1/3)*COS(('OddsRatio_working_3-way'!Y271+2*PI())/3)</f>
        <v>-0.31397235294456305</v>
      </c>
      <c r="AB271" s="11">
        <f>'OddsRatio_working_3-way'!X271^(1/3)*COS(('OddsRatio_working_3-way'!Y271+4*PI())/3)</f>
        <v>-0.20783945957227995</v>
      </c>
      <c r="AC271" s="11">
        <f>'OddsRatio_working_3-way'!X271^(1/3)*SIN('OddsRatio_working_3-way'!Y271/3)</f>
        <v>6.127585455836139E-2</v>
      </c>
      <c r="AD271" s="11">
        <f>'OddsRatio_working_3-way'!X271^(1/3)*SIN(('OddsRatio_working_3-way'!Y271+2*PI())/3)</f>
        <v>0.42126435835520815</v>
      </c>
      <c r="AE271" s="11">
        <f>'OddsRatio_working_3-way'!X271^(1/3)*SIN(('OddsRatio_working_3-way'!Y271+4*PI())/3)</f>
        <v>-0.48254021291356958</v>
      </c>
      <c r="AF271" s="11">
        <f>-'OddsRatio_working_3-way'!U271/(3*'OddsRatio_working_3-way'!X271^(1/3))*COS(('OddsRatio_working_3-way'!Y271)/3)</f>
        <v>0.52181181251684305</v>
      </c>
      <c r="AG271" s="11">
        <f>-'OddsRatio_working_3-way'!U271/(3*'OddsRatio_working_3-way'!X271^(1/3))*COS(('OddsRatio_working_3-way'!Y271+2*PI())/3)</f>
        <v>-0.31397235294456299</v>
      </c>
      <c r="AH271" s="11">
        <f>-'OddsRatio_working_3-way'!U271/(3*'OddsRatio_working_3-way'!X271^(1/3))*COS(('OddsRatio_working_3-way'!Y271+4*PI())/3)</f>
        <v>-0.20783945957227992</v>
      </c>
      <c r="AI271" s="11">
        <f>'OddsRatio_working_3-way'!U271/(3*'OddsRatio_working_3-way'!X271^(1/3))*SIN(('OddsRatio_working_3-way'!Y271)/3)</f>
        <v>-6.1275854558361376E-2</v>
      </c>
      <c r="AJ271" s="11">
        <f>'OddsRatio_working_3-way'!U271/(3*'OddsRatio_working_3-way'!X271^(1/3))*SIN(('OddsRatio_working_3-way'!Y271+2*PI())/3)</f>
        <v>-0.42126435835520804</v>
      </c>
      <c r="AK271" s="11">
        <f>'OddsRatio_working_3-way'!U271/(3*'OddsRatio_working_3-way'!X271^(1/3))*SIN(('OddsRatio_working_3-way'!Y271+4*PI())/3)</f>
        <v>0.48254021291356947</v>
      </c>
      <c r="AL271" s="11">
        <f>'OddsRatio_working_3-way'!Z271+'OddsRatio_working_3-way'!AF271</f>
        <v>1.0436236250336863</v>
      </c>
      <c r="AM271" s="11">
        <f>'OddsRatio_working_3-way'!AA271+'OddsRatio_working_3-way'!AG271</f>
        <v>-0.6279447058891261</v>
      </c>
      <c r="AN271" s="11">
        <f>'OddsRatio_working_3-way'!AB271+'OddsRatio_working_3-way'!AH271</f>
        <v>-0.4156789191445599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1.0436236250336863</v>
      </c>
      <c r="AS271" s="11">
        <f>IF(('OddsRatio_working_3-way'!X271=0),IF(Q271&gt;0,-Q271^(1/3),(-Q271)^(1/3)),'OddsRatio_working_3-way'!AM271-'OddsRatio_working_3-way'!R271/3)</f>
        <v>-0.6279447058891261</v>
      </c>
      <c r="AT271" s="11">
        <f>IF(('OddsRatio_working_3-way'!X271=0),IF(Q271&gt;0,-Q271^(1/3),(-Q271)^(1/3)),'OddsRatio_working_3-way'!AN271-'OddsRatio_working_3-way'!R271/3)</f>
        <v>-0.4156789191445599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2.52</v>
      </c>
      <c r="B272" s="4">
        <f>IF('True_Odds_Calculator_3-way'!B273="","",'True_Odds_Calculator_3-way'!B273)</f>
        <v>3.19</v>
      </c>
      <c r="C272" s="4">
        <f>IF('True_Odds_Calculator_3-way'!C273="","",'True_Odds_Calculator_3-way'!C273)</f>
        <v>3.15</v>
      </c>
      <c r="D272" s="9">
        <f t="shared" si="65"/>
        <v>0.38690326631292671</v>
      </c>
      <c r="E272" s="9">
        <f t="shared" si="66"/>
        <v>0.30458910136565359</v>
      </c>
      <c r="F272" s="9">
        <f t="shared" si="67"/>
        <v>0.30850763232141959</v>
      </c>
      <c r="G272" s="9">
        <f t="shared" si="68"/>
        <v>1.0425166944483224</v>
      </c>
      <c r="H272" s="9">
        <f t="shared" si="69"/>
        <v>2.5846253755614503</v>
      </c>
      <c r="I272" s="9">
        <f t="shared" si="70"/>
        <v>3.2831115608418258</v>
      </c>
      <c r="J272" s="9">
        <f t="shared" si="71"/>
        <v>3.2414108930638936</v>
      </c>
      <c r="K272" s="11">
        <f t="shared" si="72"/>
        <v>0.3968253968253968</v>
      </c>
      <c r="L272" s="11">
        <f t="shared" si="73"/>
        <v>0.31347962382445144</v>
      </c>
      <c r="M272" s="11">
        <f t="shared" si="74"/>
        <v>0.31746031746031744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-0.28263398706748466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0.23141730859300647</v>
      </c>
      <c r="Q272" s="11">
        <f>2*'OddsRatio_working_3-way'!K272*'OddsRatio_working_3-way'!L272*'OddsRatio_working_3-way'!M272</f>
        <v>7.8982016584643835E-2</v>
      </c>
      <c r="R272" s="11">
        <f t="shared" si="75"/>
        <v>0</v>
      </c>
      <c r="S272" s="11">
        <f t="shared" si="76"/>
        <v>-0.81878797024418315</v>
      </c>
      <c r="T272" s="11">
        <f t="shared" si="77"/>
        <v>-0.2794498191959669</v>
      </c>
      <c r="U272" s="11">
        <f>'OddsRatio_working_3-way'!S272-'OddsRatio_working_3-way'!R272^2/3</f>
        <v>-0.81878797024418315</v>
      </c>
      <c r="V272" s="11">
        <f>'OddsRatio_working_3-way'!S272*'OddsRatio_working_3-way'!R272/3-2*'OddsRatio_working_3-way'!R272^3/27-'OddsRatio_working_3-way'!T272</f>
        <v>0.2794498191959669</v>
      </c>
      <c r="W272" s="11">
        <f>'OddsRatio_working_3-way'!V272^2+4*'OddsRatio_working_3-way'!U272^3/27</f>
        <v>-3.2302734514528669E-3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0.1425854786611451</v>
      </c>
      <c r="Y272" s="11">
        <f>IF('OddsRatio_working_3-way'!W272&gt;=0,IF('OddsRatio_working_3-way'!V272+SQRT('OddsRatio_working_3-way'!W272)&gt;0,0,PI()),ACOS('OddsRatio_working_3-way'!V272/(2*'OddsRatio_working_3-way'!X272)))</f>
        <v>0.20064684068814009</v>
      </c>
      <c r="Z272" s="11">
        <f>'OddsRatio_working_3-way'!X272^(1/3)*COS('OddsRatio_working_3-way'!Y272/3)</f>
        <v>0.5212583472241612</v>
      </c>
      <c r="AA272" s="11">
        <f>'OddsRatio_working_3-way'!X272^(1/3)*COS(('OddsRatio_working_3-way'!Y272+2*PI())/3)</f>
        <v>-0.29086647091024725</v>
      </c>
      <c r="AB272" s="11">
        <f>'OddsRatio_working_3-way'!X272^(1/3)*COS(('OddsRatio_working_3-way'!Y272+4*PI())/3)</f>
        <v>-0.23039187631391383</v>
      </c>
      <c r="AC272" s="11">
        <f>'OddsRatio_working_3-way'!X272^(1/3)*SIN('OddsRatio_working_3-way'!Y272/3)</f>
        <v>3.4915023469326525E-2</v>
      </c>
      <c r="AD272" s="11">
        <f>'OddsRatio_working_3-way'!X272^(1/3)*SIN(('OddsRatio_working_3-way'!Y272+2*PI())/3)</f>
        <v>0.43396545889615007</v>
      </c>
      <c r="AE272" s="11">
        <f>'OddsRatio_working_3-way'!X272^(1/3)*SIN(('OddsRatio_working_3-way'!Y272+4*PI())/3)</f>
        <v>-0.46888048236547664</v>
      </c>
      <c r="AF272" s="11">
        <f>-'OddsRatio_working_3-way'!U272/(3*'OddsRatio_working_3-way'!X272^(1/3))*COS(('OddsRatio_working_3-way'!Y272)/3)</f>
        <v>0.52125834722416109</v>
      </c>
      <c r="AG272" s="11">
        <f>-'OddsRatio_working_3-way'!U272/(3*'OddsRatio_working_3-way'!X272^(1/3))*COS(('OddsRatio_working_3-way'!Y272+2*PI())/3)</f>
        <v>-0.2908664709102472</v>
      </c>
      <c r="AH272" s="11">
        <f>-'OddsRatio_working_3-way'!U272/(3*'OddsRatio_working_3-way'!X272^(1/3))*COS(('OddsRatio_working_3-way'!Y272+4*PI())/3)</f>
        <v>-0.23039187631391378</v>
      </c>
      <c r="AI272" s="11">
        <f>'OddsRatio_working_3-way'!U272/(3*'OddsRatio_working_3-way'!X272^(1/3))*SIN(('OddsRatio_working_3-way'!Y272)/3)</f>
        <v>-3.4915023469326512E-2</v>
      </c>
      <c r="AJ272" s="11">
        <f>'OddsRatio_working_3-way'!U272/(3*'OddsRatio_working_3-way'!X272^(1/3))*SIN(('OddsRatio_working_3-way'!Y272+2*PI())/3)</f>
        <v>-0.43396545889614996</v>
      </c>
      <c r="AK272" s="11">
        <f>'OddsRatio_working_3-way'!U272/(3*'OddsRatio_working_3-way'!X272^(1/3))*SIN(('OddsRatio_working_3-way'!Y272+4*PI())/3)</f>
        <v>0.46888048236547653</v>
      </c>
      <c r="AL272" s="11">
        <f>'OddsRatio_working_3-way'!Z272+'OddsRatio_working_3-way'!AF272</f>
        <v>1.0425166944483224</v>
      </c>
      <c r="AM272" s="11">
        <f>'OddsRatio_working_3-way'!AA272+'OddsRatio_working_3-way'!AG272</f>
        <v>-0.5817329418204944</v>
      </c>
      <c r="AN272" s="11">
        <f>'OddsRatio_working_3-way'!AB272+'OddsRatio_working_3-way'!AH272</f>
        <v>-0.46078375262782761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1.0425166944483224</v>
      </c>
      <c r="AS272" s="11">
        <f>IF(('OddsRatio_working_3-way'!X272=0),IF(Q272&gt;0,-Q272^(1/3),(-Q272)^(1/3)),'OddsRatio_working_3-way'!AM272-'OddsRatio_working_3-way'!R272/3)</f>
        <v>-0.5817329418204944</v>
      </c>
      <c r="AT272" s="11">
        <f>IF(('OddsRatio_working_3-way'!X272=0),IF(Q272&gt;0,-Q272^(1/3),(-Q272)^(1/3)),'OddsRatio_working_3-way'!AN272-'OddsRatio_working_3-way'!R272/3)</f>
        <v>-0.46078375262782761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1.57</v>
      </c>
      <c r="B273" s="4">
        <f>IF('True_Odds_Calculator_3-way'!B274="","",'True_Odds_Calculator_3-way'!B274)</f>
        <v>3.85</v>
      </c>
      <c r="C273" s="4">
        <f>IF('True_Odds_Calculator_3-way'!C274="","",'True_Odds_Calculator_3-way'!C274)</f>
        <v>7.4</v>
      </c>
      <c r="D273" s="9">
        <f t="shared" si="65"/>
        <v>0.62313187679226467</v>
      </c>
      <c r="E273" s="9">
        <f t="shared" si="66"/>
        <v>0.24850995517352525</v>
      </c>
      <c r="F273" s="9">
        <f t="shared" si="67"/>
        <v>0.1283581680342101</v>
      </c>
      <c r="G273" s="9">
        <f t="shared" si="68"/>
        <v>1.0610468997061109</v>
      </c>
      <c r="H273" s="9">
        <f t="shared" si="69"/>
        <v>1.6047967328324835</v>
      </c>
      <c r="I273" s="9">
        <f t="shared" si="70"/>
        <v>4.023983664162416</v>
      </c>
      <c r="J273" s="9">
        <f t="shared" si="71"/>
        <v>7.7907001581191109</v>
      </c>
      <c r="K273" s="11">
        <f t="shared" si="72"/>
        <v>0.63694267515923564</v>
      </c>
      <c r="L273" s="11">
        <f t="shared" si="73"/>
        <v>0.25974025974025972</v>
      </c>
      <c r="M273" s="11">
        <f t="shared" si="74"/>
        <v>0.13513513513513511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-0.23243824517709877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0.21954289470213029</v>
      </c>
      <c r="Q273" s="11">
        <f>2*'OddsRatio_working_3-way'!K273*'OddsRatio_working_3-way'!L273*'OddsRatio_working_3-way'!M273</f>
        <v>4.4713420509598839E-2</v>
      </c>
      <c r="R273" s="11">
        <f t="shared" si="75"/>
        <v>0</v>
      </c>
      <c r="S273" s="11">
        <f t="shared" si="76"/>
        <v>-0.94452139119729073</v>
      </c>
      <c r="T273" s="11">
        <f t="shared" si="77"/>
        <v>-0.19236688211757449</v>
      </c>
      <c r="U273" s="11">
        <f>'OddsRatio_working_3-way'!S273-'OddsRatio_working_3-way'!R273^2/3</f>
        <v>-0.94452139119729073</v>
      </c>
      <c r="V273" s="11">
        <f>'OddsRatio_working_3-way'!S273*'OddsRatio_working_3-way'!R273/3-2*'OddsRatio_working_3-way'!R273^3/27-'OddsRatio_working_3-way'!T273</f>
        <v>0.19236688211757449</v>
      </c>
      <c r="W273" s="11">
        <f>'OddsRatio_working_3-way'!V273^2+4*'OddsRatio_working_3-way'!U273^3/27</f>
        <v>-8.7828619022208065E-2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0.17665901927006505</v>
      </c>
      <c r="Y273" s="11">
        <f>IF('OddsRatio_working_3-way'!W273&gt;=0,IF('OddsRatio_working_3-way'!V273+SQRT('OddsRatio_working_3-way'!W273)&gt;0,0,PI()),ACOS('OddsRatio_working_3-way'!V273/(2*'OddsRatio_working_3-way'!X273)))</f>
        <v>0.99505335102377246</v>
      </c>
      <c r="Z273" s="11">
        <f>'OddsRatio_working_3-way'!X273^(1/3)*COS('OddsRatio_working_3-way'!Y273/3)</f>
        <v>0.53052344985305555</v>
      </c>
      <c r="AA273" s="11">
        <f>'OddsRatio_working_3-way'!X273^(1/3)*COS(('OddsRatio_working_3-way'!Y273+2*PI())/3)</f>
        <v>-0.42349888764860172</v>
      </c>
      <c r="AB273" s="11">
        <f>'OddsRatio_working_3-way'!X273^(1/3)*COS(('OddsRatio_working_3-way'!Y273+4*PI())/3)</f>
        <v>-0.1070245622044539</v>
      </c>
      <c r="AC273" s="11">
        <f>'OddsRatio_working_3-way'!X273^(1/3)*SIN('OddsRatio_working_3-way'!Y273/3)</f>
        <v>0.18271653698678406</v>
      </c>
      <c r="AD273" s="11">
        <f>'OddsRatio_working_3-way'!X273^(1/3)*SIN(('OddsRatio_working_3-way'!Y273+2*PI())/3)</f>
        <v>0.36808851638271378</v>
      </c>
      <c r="AE273" s="11">
        <f>'OddsRatio_working_3-way'!X273^(1/3)*SIN(('OddsRatio_working_3-way'!Y273+4*PI())/3)</f>
        <v>-0.55080505336949781</v>
      </c>
      <c r="AF273" s="11">
        <f>-'OddsRatio_working_3-way'!U273/(3*'OddsRatio_working_3-way'!X273^(1/3))*COS(('OddsRatio_working_3-way'!Y273)/3)</f>
        <v>0.53052344985305533</v>
      </c>
      <c r="AG273" s="11">
        <f>-'OddsRatio_working_3-way'!U273/(3*'OddsRatio_working_3-way'!X273^(1/3))*COS(('OddsRatio_working_3-way'!Y273+2*PI())/3)</f>
        <v>-0.42349888764860155</v>
      </c>
      <c r="AH273" s="11">
        <f>-'OddsRatio_working_3-way'!U273/(3*'OddsRatio_working_3-way'!X273^(1/3))*COS(('OddsRatio_working_3-way'!Y273+4*PI())/3)</f>
        <v>-0.10702456220445386</v>
      </c>
      <c r="AI273" s="11">
        <f>'OddsRatio_working_3-way'!U273/(3*'OddsRatio_working_3-way'!X273^(1/3))*SIN(('OddsRatio_working_3-way'!Y273)/3)</f>
        <v>-0.182716536986784</v>
      </c>
      <c r="AJ273" s="11">
        <f>'OddsRatio_working_3-way'!U273/(3*'OddsRatio_working_3-way'!X273^(1/3))*SIN(('OddsRatio_working_3-way'!Y273+2*PI())/3)</f>
        <v>-0.36808851638271367</v>
      </c>
      <c r="AK273" s="11">
        <f>'OddsRatio_working_3-way'!U273/(3*'OddsRatio_working_3-way'!X273^(1/3))*SIN(('OddsRatio_working_3-way'!Y273+4*PI())/3)</f>
        <v>0.55080505336949759</v>
      </c>
      <c r="AL273" s="11">
        <f>'OddsRatio_working_3-way'!Z273+'OddsRatio_working_3-way'!AF273</f>
        <v>1.0610468997061109</v>
      </c>
      <c r="AM273" s="11">
        <f>'OddsRatio_working_3-way'!AA273+'OddsRatio_working_3-way'!AG273</f>
        <v>-0.84699777529720333</v>
      </c>
      <c r="AN273" s="11">
        <f>'OddsRatio_working_3-way'!AB273+'OddsRatio_working_3-way'!AH273</f>
        <v>-0.21404912440890778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1.0610468997061109</v>
      </c>
      <c r="AS273" s="11">
        <f>IF(('OddsRatio_working_3-way'!X273=0),IF(Q273&gt;0,-Q273^(1/3),(-Q273)^(1/3)),'OddsRatio_working_3-way'!AM273-'OddsRatio_working_3-way'!R273/3)</f>
        <v>-0.84699777529720333</v>
      </c>
      <c r="AT273" s="11">
        <f>IF(('OddsRatio_working_3-way'!X273=0),IF(Q273&gt;0,-Q273^(1/3),(-Q273)^(1/3)),'OddsRatio_working_3-way'!AN273-'OddsRatio_working_3-way'!R273/3)</f>
        <v>-0.21404912440890778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3.28</v>
      </c>
      <c r="B274" s="4">
        <f>IF('True_Odds_Calculator_3-way'!B275="","",'True_Odds_Calculator_3-way'!B275)</f>
        <v>3.05</v>
      </c>
      <c r="C274" s="4">
        <f>IF('True_Odds_Calculator_3-way'!C275="","",'True_Odds_Calculator_3-way'!C275)</f>
        <v>2.5299999999999998</v>
      </c>
      <c r="D274" s="9">
        <f t="shared" si="65"/>
        <v>0.2960523329175439</v>
      </c>
      <c r="E274" s="9">
        <f t="shared" si="66"/>
        <v>0.3186827141585179</v>
      </c>
      <c r="F274" s="9">
        <f t="shared" si="67"/>
        <v>0.38526495292393831</v>
      </c>
      <c r="G274" s="9">
        <f t="shared" si="68"/>
        <v>1.0428864847909955</v>
      </c>
      <c r="H274" s="9">
        <f t="shared" si="69"/>
        <v>3.37778118532347</v>
      </c>
      <c r="I274" s="9">
        <f t="shared" si="70"/>
        <v>3.1379172938215403</v>
      </c>
      <c r="J274" s="9">
        <f t="shared" si="71"/>
        <v>2.5956163217302222</v>
      </c>
      <c r="K274" s="11">
        <f t="shared" si="72"/>
        <v>0.3048780487804878</v>
      </c>
      <c r="L274" s="11">
        <f t="shared" si="73"/>
        <v>0.32786885245901642</v>
      </c>
      <c r="M274" s="11">
        <f t="shared" si="74"/>
        <v>0.39525691699604748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-0.28254389943627289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0.23152794218281073</v>
      </c>
      <c r="Q274" s="11">
        <f>2*'OddsRatio_working_3-way'!K274*'OddsRatio_working_3-way'!L274*'OddsRatio_working_3-way'!M274</f>
        <v>7.9019775489013885E-2</v>
      </c>
      <c r="R274" s="11">
        <f t="shared" si="75"/>
        <v>0</v>
      </c>
      <c r="S274" s="11">
        <f t="shared" si="76"/>
        <v>-0.81944059894675336</v>
      </c>
      <c r="T274" s="11">
        <f t="shared" si="77"/>
        <v>-0.27967255936749258</v>
      </c>
      <c r="U274" s="11">
        <f>'OddsRatio_working_3-way'!S274-'OddsRatio_working_3-way'!R274^2/3</f>
        <v>-0.81944059894675336</v>
      </c>
      <c r="V274" s="11">
        <f>'OddsRatio_working_3-way'!S274*'OddsRatio_working_3-way'!R274/3-2*'OddsRatio_working_3-way'!R274^3/27-'OddsRatio_working_3-way'!T274</f>
        <v>0.27967255936749258</v>
      </c>
      <c r="W274" s="11">
        <f>'OddsRatio_working_3-way'!V274^2+4*'OddsRatio_working_3-way'!U274^3/27</f>
        <v>-3.3003478075033232E-3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0.14275598785223248</v>
      </c>
      <c r="Y274" s="11">
        <f>IF('OddsRatio_working_3-way'!W274&gt;=0,IF('OddsRatio_working_3-way'!V274+SQRT('OddsRatio_working_3-way'!W274)&gt;0,0,PI()),ACOS('OddsRatio_working_3-way'!V274/(2*'OddsRatio_working_3-way'!X274)))</f>
        <v>0.20259584913988005</v>
      </c>
      <c r="Z274" s="11">
        <f>'OddsRatio_working_3-way'!X274^(1/3)*COS('OddsRatio_working_3-way'!Y274/3)</f>
        <v>0.52144324239549789</v>
      </c>
      <c r="AA274" s="11">
        <f>'OddsRatio_working_3-way'!X274^(1/3)*COS(('OddsRatio_working_3-way'!Y274+2*PI())/3)</f>
        <v>-0.29126435284933744</v>
      </c>
      <c r="AB274" s="11">
        <f>'OddsRatio_working_3-way'!X274^(1/3)*COS(('OddsRatio_working_3-way'!Y274+4*PI())/3)</f>
        <v>-0.23017888954616056</v>
      </c>
      <c r="AC274" s="11">
        <f>'OddsRatio_working_3-way'!X274^(1/3)*SIN('OddsRatio_working_3-way'!Y274/3)</f>
        <v>3.5267708681662222E-2</v>
      </c>
      <c r="AD274" s="11">
        <f>'OddsRatio_working_3-way'!X274^(1/3)*SIN(('OddsRatio_working_3-way'!Y274+2*PI())/3)</f>
        <v>0.43394924020539682</v>
      </c>
      <c r="AE274" s="11">
        <f>'OddsRatio_working_3-way'!X274^(1/3)*SIN(('OddsRatio_working_3-way'!Y274+4*PI())/3)</f>
        <v>-0.46921694888705906</v>
      </c>
      <c r="AF274" s="11">
        <f>-'OddsRatio_working_3-way'!U274/(3*'OddsRatio_working_3-way'!X274^(1/3))*COS(('OddsRatio_working_3-way'!Y274)/3)</f>
        <v>0.52144324239549766</v>
      </c>
      <c r="AG274" s="11">
        <f>-'OddsRatio_working_3-way'!U274/(3*'OddsRatio_working_3-way'!X274^(1/3))*COS(('OddsRatio_working_3-way'!Y274+2*PI())/3)</f>
        <v>-0.29126435284933727</v>
      </c>
      <c r="AH274" s="11">
        <f>-'OddsRatio_working_3-way'!U274/(3*'OddsRatio_working_3-way'!X274^(1/3))*COS(('OddsRatio_working_3-way'!Y274+4*PI())/3)</f>
        <v>-0.23017888954616045</v>
      </c>
      <c r="AI274" s="11">
        <f>'OddsRatio_working_3-way'!U274/(3*'OddsRatio_working_3-way'!X274^(1/3))*SIN(('OddsRatio_working_3-way'!Y274)/3)</f>
        <v>-3.5267708681662208E-2</v>
      </c>
      <c r="AJ274" s="11">
        <f>'OddsRatio_working_3-way'!U274/(3*'OddsRatio_working_3-way'!X274^(1/3))*SIN(('OddsRatio_working_3-way'!Y274+2*PI())/3)</f>
        <v>-0.43394924020539666</v>
      </c>
      <c r="AK274" s="11">
        <f>'OddsRatio_working_3-way'!U274/(3*'OddsRatio_working_3-way'!X274^(1/3))*SIN(('OddsRatio_working_3-way'!Y274+4*PI())/3)</f>
        <v>0.46921694888705884</v>
      </c>
      <c r="AL274" s="11">
        <f>'OddsRatio_working_3-way'!Z274+'OddsRatio_working_3-way'!AF274</f>
        <v>1.0428864847909955</v>
      </c>
      <c r="AM274" s="11">
        <f>'OddsRatio_working_3-way'!AA274+'OddsRatio_working_3-way'!AG274</f>
        <v>-0.58252870569867476</v>
      </c>
      <c r="AN274" s="11">
        <f>'OddsRatio_working_3-way'!AB274+'OddsRatio_working_3-way'!AH274</f>
        <v>-0.46035777909232101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1.0428864847909955</v>
      </c>
      <c r="AS274" s="11">
        <f>IF(('OddsRatio_working_3-way'!X274=0),IF(Q274&gt;0,-Q274^(1/3),(-Q274)^(1/3)),'OddsRatio_working_3-way'!AM274-'OddsRatio_working_3-way'!R274/3)</f>
        <v>-0.58252870569867476</v>
      </c>
      <c r="AT274" s="11">
        <f>IF(('OddsRatio_working_3-way'!X274=0),IF(Q274&gt;0,-Q274^(1/3),(-Q274)^(1/3)),'OddsRatio_working_3-way'!AN274-'OddsRatio_working_3-way'!R274/3)</f>
        <v>-0.46035777909232101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1.59</v>
      </c>
      <c r="B275" s="4">
        <f>IF('True_Odds_Calculator_3-way'!B276="","",'True_Odds_Calculator_3-way'!B276)</f>
        <v>3.75</v>
      </c>
      <c r="C275" s="4">
        <f>IF('True_Odds_Calculator_3-way'!C276="","",'True_Odds_Calculator_3-way'!C276)</f>
        <v>7.41</v>
      </c>
      <c r="D275" s="9">
        <f t="shared" si="65"/>
        <v>0.6156921575232005</v>
      </c>
      <c r="E275" s="9">
        <f t="shared" si="66"/>
        <v>0.25579685188804885</v>
      </c>
      <c r="F275" s="9">
        <f t="shared" si="67"/>
        <v>0.12851099058875087</v>
      </c>
      <c r="G275" s="9">
        <f t="shared" si="68"/>
        <v>1.057946274900218</v>
      </c>
      <c r="H275" s="9">
        <f t="shared" si="69"/>
        <v>1.6241883021911288</v>
      </c>
      <c r="I275" s="9">
        <f t="shared" si="70"/>
        <v>3.9093522559755991</v>
      </c>
      <c r="J275" s="9">
        <f t="shared" si="71"/>
        <v>7.7814356221103971</v>
      </c>
      <c r="K275" s="11">
        <f t="shared" si="72"/>
        <v>0.62893081761006286</v>
      </c>
      <c r="L275" s="11">
        <f t="shared" si="73"/>
        <v>0.26666666666666666</v>
      </c>
      <c r="M275" s="11">
        <f t="shared" si="74"/>
        <v>0.1349527665317139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-0.23539440441128634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0.22067747986317993</v>
      </c>
      <c r="Q275" s="11">
        <f>2*'OddsRatio_working_3-way'!K275*'OddsRatio_working_3-way'!L275*'OddsRatio_working_3-way'!M275</f>
        <v>4.5267175356549727E-2</v>
      </c>
      <c r="R275" s="11">
        <f t="shared" si="75"/>
        <v>0</v>
      </c>
      <c r="S275" s="11">
        <f t="shared" si="76"/>
        <v>-0.93747971798686991</v>
      </c>
      <c r="T275" s="11">
        <f t="shared" si="77"/>
        <v>-0.19230353189474253</v>
      </c>
      <c r="U275" s="11">
        <f>'OddsRatio_working_3-way'!S275-'OddsRatio_working_3-way'!R275^2/3</f>
        <v>-0.93747971798686991</v>
      </c>
      <c r="V275" s="11">
        <f>'OddsRatio_working_3-way'!S275*'OddsRatio_working_3-way'!R275/3-2*'OddsRatio_working_3-way'!R275^3/27-'OddsRatio_working_3-way'!T275</f>
        <v>0.19230353189474253</v>
      </c>
      <c r="W275" s="11">
        <f>'OddsRatio_working_3-way'!V275^2+4*'OddsRatio_working_3-way'!U275^3/27</f>
        <v>-8.5081741630827601E-2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0.17468714177782221</v>
      </c>
      <c r="Y275" s="11">
        <f>IF('OddsRatio_working_3-way'!W275&gt;=0,IF('OddsRatio_working_3-way'!V275+SQRT('OddsRatio_working_3-way'!W275)&gt;0,0,PI()),ACOS('OddsRatio_working_3-way'!V275/(2*'OddsRatio_working_3-way'!X275)))</f>
        <v>0.98792589245533402</v>
      </c>
      <c r="Z275" s="11">
        <f>'OddsRatio_working_3-way'!X275^(1/3)*COS('OddsRatio_working_3-way'!Y275/3)</f>
        <v>0.52897313745010899</v>
      </c>
      <c r="AA275" s="11">
        <f>'OddsRatio_working_3-way'!X275^(1/3)*COS(('OddsRatio_working_3-way'!Y275+2*PI())/3)</f>
        <v>-0.42104484665649594</v>
      </c>
      <c r="AB275" s="11">
        <f>'OddsRatio_working_3-way'!X275^(1/3)*COS(('OddsRatio_working_3-way'!Y275+4*PI())/3)</f>
        <v>-0.10792829079361325</v>
      </c>
      <c r="AC275" s="11">
        <f>'OddsRatio_working_3-way'!X275^(1/3)*SIN('OddsRatio_working_3-way'!Y275/3)</f>
        <v>0.180777927815164</v>
      </c>
      <c r="AD275" s="11">
        <f>'OddsRatio_working_3-way'!X275^(1/3)*SIN(('OddsRatio_working_3-way'!Y275+2*PI())/3)</f>
        <v>0.36771521104377014</v>
      </c>
      <c r="AE275" s="11">
        <f>'OddsRatio_working_3-way'!X275^(1/3)*SIN(('OddsRatio_working_3-way'!Y275+4*PI())/3)</f>
        <v>-0.54849313885893403</v>
      </c>
      <c r="AF275" s="11">
        <f>-'OddsRatio_working_3-way'!U275/(3*'OddsRatio_working_3-way'!X275^(1/3))*COS(('OddsRatio_working_3-way'!Y275)/3)</f>
        <v>0.52897313745010899</v>
      </c>
      <c r="AG275" s="11">
        <f>-'OddsRatio_working_3-way'!U275/(3*'OddsRatio_working_3-way'!X275^(1/3))*COS(('OddsRatio_working_3-way'!Y275+2*PI())/3)</f>
        <v>-0.42104484665649594</v>
      </c>
      <c r="AH275" s="11">
        <f>-'OddsRatio_working_3-way'!U275/(3*'OddsRatio_working_3-way'!X275^(1/3))*COS(('OddsRatio_working_3-way'!Y275+4*PI())/3)</f>
        <v>-0.10792829079361325</v>
      </c>
      <c r="AI275" s="11">
        <f>'OddsRatio_working_3-way'!U275/(3*'OddsRatio_working_3-way'!X275^(1/3))*SIN(('OddsRatio_working_3-way'!Y275)/3)</f>
        <v>-0.180777927815164</v>
      </c>
      <c r="AJ275" s="11">
        <f>'OddsRatio_working_3-way'!U275/(3*'OddsRatio_working_3-way'!X275^(1/3))*SIN(('OddsRatio_working_3-way'!Y275+2*PI())/3)</f>
        <v>-0.36771521104377014</v>
      </c>
      <c r="AK275" s="11">
        <f>'OddsRatio_working_3-way'!U275/(3*'OddsRatio_working_3-way'!X275^(1/3))*SIN(('OddsRatio_working_3-way'!Y275+4*PI())/3)</f>
        <v>0.54849313885893403</v>
      </c>
      <c r="AL275" s="11">
        <f>'OddsRatio_working_3-way'!Z275+'OddsRatio_working_3-way'!AF275</f>
        <v>1.057946274900218</v>
      </c>
      <c r="AM275" s="11">
        <f>'OddsRatio_working_3-way'!AA275+'OddsRatio_working_3-way'!AG275</f>
        <v>-0.84208969331299188</v>
      </c>
      <c r="AN275" s="11">
        <f>'OddsRatio_working_3-way'!AB275+'OddsRatio_working_3-way'!AH275</f>
        <v>-0.21585658158722651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1.057946274900218</v>
      </c>
      <c r="AS275" s="11">
        <f>IF(('OddsRatio_working_3-way'!X275=0),IF(Q275&gt;0,-Q275^(1/3),(-Q275)^(1/3)),'OddsRatio_working_3-way'!AM275-'OddsRatio_working_3-way'!R275/3)</f>
        <v>-0.84208969331299188</v>
      </c>
      <c r="AT275" s="11">
        <f>IF(('OddsRatio_working_3-way'!X275=0),IF(Q275&gt;0,-Q275^(1/3),(-Q275)^(1/3)),'OddsRatio_working_3-way'!AN275-'OddsRatio_working_3-way'!R275/3)</f>
        <v>-0.21585658158722651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3.06</v>
      </c>
      <c r="B276" s="4">
        <f>IF('True_Odds_Calculator_3-way'!B277="","",'True_Odds_Calculator_3-way'!B277)</f>
        <v>3.45</v>
      </c>
      <c r="C276" s="4">
        <f>IF('True_Odds_Calculator_3-way'!C277="","",'True_Odds_Calculator_3-way'!C277)</f>
        <v>2.4300000000000002</v>
      </c>
      <c r="D276" s="9">
        <f t="shared" si="65"/>
        <v>0.31752589393021097</v>
      </c>
      <c r="E276" s="9">
        <f t="shared" si="66"/>
        <v>0.2811938831644229</v>
      </c>
      <c r="F276" s="9">
        <f t="shared" si="67"/>
        <v>0.40128022290536636</v>
      </c>
      <c r="G276" s="9">
        <f t="shared" si="68"/>
        <v>1.0433735203196752</v>
      </c>
      <c r="H276" s="9">
        <f t="shared" si="69"/>
        <v>3.149349451858531</v>
      </c>
      <c r="I276" s="9">
        <f t="shared" si="70"/>
        <v>3.5562651247832036</v>
      </c>
      <c r="J276" s="9">
        <f t="shared" si="71"/>
        <v>2.4920241340571359</v>
      </c>
      <c r="K276" s="11">
        <f t="shared" si="72"/>
        <v>0.32679738562091504</v>
      </c>
      <c r="L276" s="11">
        <f t="shared" si="73"/>
        <v>0.28985507246376813</v>
      </c>
      <c r="M276" s="11">
        <f t="shared" si="74"/>
        <v>0.41152263374485593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-0.28133421118591573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0.2315472619536274</v>
      </c>
      <c r="Q276" s="11">
        <f>2*'OddsRatio_working_3-way'!K276*'OddsRatio_working_3-way'!L276*'OddsRatio_working_3-way'!M276</f>
        <v>7.79620410618274E-2</v>
      </c>
      <c r="R276" s="11">
        <f t="shared" si="75"/>
        <v>0</v>
      </c>
      <c r="S276" s="11">
        <f t="shared" si="76"/>
        <v>-0.82303272317141929</v>
      </c>
      <c r="T276" s="11">
        <f t="shared" si="77"/>
        <v>-0.27711539500721188</v>
      </c>
      <c r="U276" s="11">
        <f>'OddsRatio_working_3-way'!S276-'OddsRatio_working_3-way'!R276^2/3</f>
        <v>-0.82303272317141929</v>
      </c>
      <c r="V276" s="11">
        <f>'OddsRatio_working_3-way'!S276*'OddsRatio_working_3-way'!R276/3-2*'OddsRatio_working_3-way'!R276^3/27-'OddsRatio_working_3-way'!T276</f>
        <v>0.27711539500721188</v>
      </c>
      <c r="W276" s="11">
        <f>'OddsRatio_working_3-way'!V276^2+4*'OddsRatio_working_3-way'!U276^3/27</f>
        <v>-5.8008745467047346E-3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0.1436956999154009</v>
      </c>
      <c r="Y276" s="11">
        <f>IF('OddsRatio_working_3-way'!W276&gt;=0,IF('OddsRatio_working_3-way'!V276+SQRT('OddsRatio_working_3-way'!W276)&gt;0,0,PI()),ACOS('OddsRatio_working_3-way'!V276/(2*'OddsRatio_working_3-way'!X276)))</f>
        <v>0.26822106880947816</v>
      </c>
      <c r="Z276" s="11">
        <f>'OddsRatio_working_3-way'!X276^(1/3)*COS('OddsRatio_working_3-way'!Y276/3)</f>
        <v>0.52168676015983773</v>
      </c>
      <c r="AA276" s="11">
        <f>'OddsRatio_working_3-way'!X276^(1/3)*COS(('OddsRatio_working_3-way'!Y276+2*PI())/3)</f>
        <v>-0.30134491089424431</v>
      </c>
      <c r="AB276" s="11">
        <f>'OddsRatio_working_3-way'!X276^(1/3)*COS(('OddsRatio_working_3-way'!Y276+4*PI())/3)</f>
        <v>-0.22034184926559336</v>
      </c>
      <c r="AC276" s="11">
        <f>'OddsRatio_working_3-way'!X276^(1/3)*SIN('OddsRatio_working_3-way'!Y276/3)</f>
        <v>4.6767139436485555E-2</v>
      </c>
      <c r="AD276" s="11">
        <f>'OddsRatio_working_3-way'!X276^(1/3)*SIN(('OddsRatio_working_3-way'!Y276+2*PI())/3)</f>
        <v>0.42841041739817642</v>
      </c>
      <c r="AE276" s="11">
        <f>'OddsRatio_working_3-way'!X276^(1/3)*SIN(('OddsRatio_working_3-way'!Y276+4*PI())/3)</f>
        <v>-0.4751775568346619</v>
      </c>
      <c r="AF276" s="11">
        <f>-'OddsRatio_working_3-way'!U276/(3*'OddsRatio_working_3-way'!X276^(1/3))*COS(('OddsRatio_working_3-way'!Y276)/3)</f>
        <v>0.52168676015983761</v>
      </c>
      <c r="AG276" s="11">
        <f>-'OddsRatio_working_3-way'!U276/(3*'OddsRatio_working_3-way'!X276^(1/3))*COS(('OddsRatio_working_3-way'!Y276+2*PI())/3)</f>
        <v>-0.30134491089424426</v>
      </c>
      <c r="AH276" s="11">
        <f>-'OddsRatio_working_3-way'!U276/(3*'OddsRatio_working_3-way'!X276^(1/3))*COS(('OddsRatio_working_3-way'!Y276+4*PI())/3)</f>
        <v>-0.2203418492655933</v>
      </c>
      <c r="AI276" s="11">
        <f>'OddsRatio_working_3-way'!U276/(3*'OddsRatio_working_3-way'!X276^(1/3))*SIN(('OddsRatio_working_3-way'!Y276)/3)</f>
        <v>-4.6767139436485548E-2</v>
      </c>
      <c r="AJ276" s="11">
        <f>'OddsRatio_working_3-way'!U276/(3*'OddsRatio_working_3-way'!X276^(1/3))*SIN(('OddsRatio_working_3-way'!Y276+2*PI())/3)</f>
        <v>-0.42841041739817637</v>
      </c>
      <c r="AK276" s="11">
        <f>'OddsRatio_working_3-way'!U276/(3*'OddsRatio_working_3-way'!X276^(1/3))*SIN(('OddsRatio_working_3-way'!Y276+4*PI())/3)</f>
        <v>0.47517755683466179</v>
      </c>
      <c r="AL276" s="11">
        <f>'OddsRatio_working_3-way'!Z276+'OddsRatio_working_3-way'!AF276</f>
        <v>1.0433735203196752</v>
      </c>
      <c r="AM276" s="11">
        <f>'OddsRatio_working_3-way'!AA276+'OddsRatio_working_3-way'!AG276</f>
        <v>-0.60268982178848862</v>
      </c>
      <c r="AN276" s="11">
        <f>'OddsRatio_working_3-way'!AB276+'OddsRatio_working_3-way'!AH276</f>
        <v>-0.44068369853118666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1.0433735203196752</v>
      </c>
      <c r="AS276" s="11">
        <f>IF(('OddsRatio_working_3-way'!X276=0),IF(Q276&gt;0,-Q276^(1/3),(-Q276)^(1/3)),'OddsRatio_working_3-way'!AM276-'OddsRatio_working_3-way'!R276/3)</f>
        <v>-0.60268982178848862</v>
      </c>
      <c r="AT276" s="11">
        <f>IF(('OddsRatio_working_3-way'!X276=0),IF(Q276&gt;0,-Q276^(1/3),(-Q276)^(1/3)),'OddsRatio_working_3-way'!AN276-'OddsRatio_working_3-way'!R276/3)</f>
        <v>-0.44068369853118666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1.64</v>
      </c>
      <c r="B277" s="4">
        <f>IF('True_Odds_Calculator_3-way'!B278="","",'True_Odds_Calculator_3-way'!B278)</f>
        <v>4.34</v>
      </c>
      <c r="C277" s="4">
        <f>IF('True_Odds_Calculator_3-way'!C278="","",'True_Odds_Calculator_3-way'!C278)</f>
        <v>5.21</v>
      </c>
      <c r="D277" s="9">
        <f t="shared" si="65"/>
        <v>0.59618521340479158</v>
      </c>
      <c r="E277" s="9">
        <f t="shared" si="66"/>
        <v>0.22051583735815525</v>
      </c>
      <c r="F277" s="9">
        <f t="shared" si="67"/>
        <v>0.18329894923705298</v>
      </c>
      <c r="G277" s="9">
        <f t="shared" si="68"/>
        <v>1.0583298442636986</v>
      </c>
      <c r="H277" s="9">
        <f t="shared" si="69"/>
        <v>1.6773311003287672</v>
      </c>
      <c r="I277" s="9">
        <f t="shared" si="70"/>
        <v>4.5348216798407535</v>
      </c>
      <c r="J277" s="9">
        <f t="shared" si="71"/>
        <v>5.4555686443501719</v>
      </c>
      <c r="K277" s="11">
        <f t="shared" si="72"/>
        <v>0.6097560975609756</v>
      </c>
      <c r="L277" s="11">
        <f t="shared" si="73"/>
        <v>0.2304147465437788</v>
      </c>
      <c r="M277" s="11">
        <f t="shared" si="74"/>
        <v>0.19193857965451055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-0.24268181579893755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0.22085772835934042</v>
      </c>
      <c r="Q277" s="11">
        <f>2*'OddsRatio_working_3-way'!K277*'OddsRatio_working_3-way'!L277*'OddsRatio_working_3-way'!M277</f>
        <v>5.3933511198862132E-2</v>
      </c>
      <c r="R277" s="11">
        <f t="shared" si="75"/>
        <v>0</v>
      </c>
      <c r="S277" s="11">
        <f t="shared" si="76"/>
        <v>-0.91007118779068952</v>
      </c>
      <c r="T277" s="11">
        <f t="shared" si="77"/>
        <v>-0.2222396062980927</v>
      </c>
      <c r="U277" s="11">
        <f>'OddsRatio_working_3-way'!S277-'OddsRatio_working_3-way'!R277^2/3</f>
        <v>-0.91007118779068952</v>
      </c>
      <c r="V277" s="11">
        <f>'OddsRatio_working_3-way'!S277*'OddsRatio_working_3-way'!R277/3-2*'OddsRatio_working_3-way'!R277^3/27-'OddsRatio_working_3-way'!T277</f>
        <v>0.2222396062980927</v>
      </c>
      <c r="W277" s="11">
        <f>'OddsRatio_working_3-way'!V277^2+4*'OddsRatio_working_3-way'!U277^3/27</f>
        <v>-6.2275907861149629E-2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0.1670825772400289</v>
      </c>
      <c r="Y277" s="11">
        <f>IF('OddsRatio_working_3-way'!W277&gt;=0,IF('OddsRatio_working_3-way'!V277+SQRT('OddsRatio_working_3-way'!W277)&gt;0,0,PI()),ACOS('OddsRatio_working_3-way'!V277/(2*'OddsRatio_working_3-way'!X277)))</f>
        <v>0.84322325510120022</v>
      </c>
      <c r="Z277" s="11">
        <f>'OddsRatio_working_3-way'!X277^(1/3)*COS('OddsRatio_working_3-way'!Y277/3)</f>
        <v>0.52916492213184929</v>
      </c>
      <c r="AA277" s="11">
        <f>'OddsRatio_working_3-way'!X277^(1/3)*COS(('OddsRatio_working_3-way'!Y277+2*PI())/3)</f>
        <v>-0.39689331034355507</v>
      </c>
      <c r="AB277" s="11">
        <f>'OddsRatio_working_3-way'!X277^(1/3)*COS(('OddsRatio_working_3-way'!Y277+4*PI())/3)</f>
        <v>-0.13227161178829408</v>
      </c>
      <c r="AC277" s="11">
        <f>'OddsRatio_working_3-way'!X277^(1/3)*SIN('OddsRatio_working_3-way'!Y277/3)</f>
        <v>0.15277940889429584</v>
      </c>
      <c r="AD277" s="11">
        <f>'OddsRatio_working_3-way'!X277^(1/3)*SIN(('OddsRatio_working_3-way'!Y277+2*PI())/3)</f>
        <v>0.38188056091064781</v>
      </c>
      <c r="AE277" s="11">
        <f>'OddsRatio_working_3-way'!X277^(1/3)*SIN(('OddsRatio_working_3-way'!Y277+4*PI())/3)</f>
        <v>-0.53465996980494379</v>
      </c>
      <c r="AF277" s="11">
        <f>-'OddsRatio_working_3-way'!U277/(3*'OddsRatio_working_3-way'!X277^(1/3))*COS(('OddsRatio_working_3-way'!Y277)/3)</f>
        <v>0.52916492213184929</v>
      </c>
      <c r="AG277" s="11">
        <f>-'OddsRatio_working_3-way'!U277/(3*'OddsRatio_working_3-way'!X277^(1/3))*COS(('OddsRatio_working_3-way'!Y277+2*PI())/3)</f>
        <v>-0.39689331034355507</v>
      </c>
      <c r="AH277" s="11">
        <f>-'OddsRatio_working_3-way'!U277/(3*'OddsRatio_working_3-way'!X277^(1/3))*COS(('OddsRatio_working_3-way'!Y277+4*PI())/3)</f>
        <v>-0.13227161178829408</v>
      </c>
      <c r="AI277" s="11">
        <f>'OddsRatio_working_3-way'!U277/(3*'OddsRatio_working_3-way'!X277^(1/3))*SIN(('OddsRatio_working_3-way'!Y277)/3)</f>
        <v>-0.15277940889429584</v>
      </c>
      <c r="AJ277" s="11">
        <f>'OddsRatio_working_3-way'!U277/(3*'OddsRatio_working_3-way'!X277^(1/3))*SIN(('OddsRatio_working_3-way'!Y277+2*PI())/3)</f>
        <v>-0.38188056091064781</v>
      </c>
      <c r="AK277" s="11">
        <f>'OddsRatio_working_3-way'!U277/(3*'OddsRatio_working_3-way'!X277^(1/3))*SIN(('OddsRatio_working_3-way'!Y277+4*PI())/3)</f>
        <v>0.53465996980494379</v>
      </c>
      <c r="AL277" s="11">
        <f>'OddsRatio_working_3-way'!Z277+'OddsRatio_working_3-way'!AF277</f>
        <v>1.0583298442636986</v>
      </c>
      <c r="AM277" s="11">
        <f>'OddsRatio_working_3-way'!AA277+'OddsRatio_working_3-way'!AG277</f>
        <v>-0.79378662068711014</v>
      </c>
      <c r="AN277" s="11">
        <f>'OddsRatio_working_3-way'!AB277+'OddsRatio_working_3-way'!AH277</f>
        <v>-0.26454322357658816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1.0583298442636986</v>
      </c>
      <c r="AS277" s="11">
        <f>IF(('OddsRatio_working_3-way'!X277=0),IF(Q277&gt;0,-Q277^(1/3),(-Q277)^(1/3)),'OddsRatio_working_3-way'!AM277-'OddsRatio_working_3-way'!R277/3)</f>
        <v>-0.79378662068711014</v>
      </c>
      <c r="AT277" s="11">
        <f>IF(('OddsRatio_working_3-way'!X277=0),IF(Q277&gt;0,-Q277^(1/3),(-Q277)^(1/3)),'OddsRatio_working_3-way'!AN277-'OddsRatio_working_3-way'!R277/3)</f>
        <v>-0.26454322357658816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3.6</v>
      </c>
      <c r="B278" s="4">
        <f>IF('True_Odds_Calculator_3-way'!B279="","",'True_Odds_Calculator_3-way'!B279)</f>
        <v>3.85</v>
      </c>
      <c r="C278" s="4">
        <f>IF('True_Odds_Calculator_3-way'!C279="","",'True_Odds_Calculator_3-way'!C279)</f>
        <v>2.04</v>
      </c>
      <c r="D278" s="9">
        <f t="shared" si="65"/>
        <v>0.26915705661611539</v>
      </c>
      <c r="E278" s="9">
        <f t="shared" si="66"/>
        <v>0.25148440266794431</v>
      </c>
      <c r="F278" s="9">
        <f t="shared" si="67"/>
        <v>0.4793585407159402</v>
      </c>
      <c r="G278" s="9">
        <f t="shared" si="68"/>
        <v>1.0443472792316251</v>
      </c>
      <c r="H278" s="9">
        <f t="shared" si="69"/>
        <v>3.715302926002225</v>
      </c>
      <c r="I278" s="9">
        <f t="shared" si="70"/>
        <v>3.976389745810132</v>
      </c>
      <c r="J278" s="9">
        <f t="shared" si="71"/>
        <v>2.0861211704008902</v>
      </c>
      <c r="K278" s="11">
        <f t="shared" si="72"/>
        <v>0.27777777777777779</v>
      </c>
      <c r="L278" s="11">
        <f t="shared" si="73"/>
        <v>0.25974025974025972</v>
      </c>
      <c r="M278" s="11">
        <f t="shared" si="74"/>
        <v>0.49019607843137253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-0.27255750785162558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0.2295362589480236</v>
      </c>
      <c r="Q278" s="11">
        <f>2*'OddsRatio_working_3-way'!K278*'OddsRatio_working_3-way'!L278*'OddsRatio_working_3-way'!M278</f>
        <v>7.0735364853011906E-2</v>
      </c>
      <c r="R278" s="11">
        <f t="shared" si="75"/>
        <v>0</v>
      </c>
      <c r="S278" s="11">
        <f t="shared" si="76"/>
        <v>-0.84215716806809882</v>
      </c>
      <c r="T278" s="11">
        <f t="shared" si="77"/>
        <v>-0.25952455102252664</v>
      </c>
      <c r="U278" s="11">
        <f>'OddsRatio_working_3-way'!S278-'OddsRatio_working_3-way'!R278^2/3</f>
        <v>-0.84215716806809882</v>
      </c>
      <c r="V278" s="11">
        <f>'OddsRatio_working_3-way'!S278*'OddsRatio_working_3-way'!R278/3-2*'OddsRatio_working_3-way'!R278^3/27-'OddsRatio_working_3-way'!T278</f>
        <v>0.25952455102252664</v>
      </c>
      <c r="W278" s="11">
        <f>'OddsRatio_working_3-way'!V278^2+4*'OddsRatio_working_3-way'!U278^3/27</f>
        <v>-2.1133234069493453E-2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0.14873317270613967</v>
      </c>
      <c r="Y278" s="11">
        <f>IF('OddsRatio_working_3-way'!W278&gt;=0,IF('OddsRatio_working_3-way'!V278+SQRT('OddsRatio_working_3-way'!W278)&gt;0,0,PI()),ACOS('OddsRatio_working_3-way'!V278/(2*'OddsRatio_working_3-way'!X278)))</f>
        <v>0.51060269404396186</v>
      </c>
      <c r="Z278" s="11">
        <f>'OddsRatio_working_3-way'!X278^(1/3)*COS('OddsRatio_working_3-way'!Y278/3)</f>
        <v>0.52217363961581253</v>
      </c>
      <c r="AA278" s="11">
        <f>'OddsRatio_working_3-way'!X278^(1/3)*COS(('OddsRatio_working_3-way'!Y278+2*PI())/3)</f>
        <v>-0.338806248426537</v>
      </c>
      <c r="AB278" s="11">
        <f>'OddsRatio_working_3-way'!X278^(1/3)*COS(('OddsRatio_working_3-way'!Y278+4*PI())/3)</f>
        <v>-0.18336739118927559</v>
      </c>
      <c r="AC278" s="11">
        <f>'OddsRatio_working_3-way'!X278^(1/3)*SIN('OddsRatio_working_3-way'!Y278/3)</f>
        <v>8.9742666068460819E-2</v>
      </c>
      <c r="AD278" s="11">
        <f>'OddsRatio_working_3-way'!X278^(1/3)*SIN(('OddsRatio_working_3-way'!Y278+2*PI())/3)</f>
        <v>0.40734430405964356</v>
      </c>
      <c r="AE278" s="11">
        <f>'OddsRatio_working_3-way'!X278^(1/3)*SIN(('OddsRatio_working_3-way'!Y278+4*PI())/3)</f>
        <v>-0.49708697012810427</v>
      </c>
      <c r="AF278" s="11">
        <f>-'OddsRatio_working_3-way'!U278/(3*'OddsRatio_working_3-way'!X278^(1/3))*COS(('OddsRatio_working_3-way'!Y278)/3)</f>
        <v>0.52217363961581242</v>
      </c>
      <c r="AG278" s="11">
        <f>-'OddsRatio_working_3-way'!U278/(3*'OddsRatio_working_3-way'!X278^(1/3))*COS(('OddsRatio_working_3-way'!Y278+2*PI())/3)</f>
        <v>-0.33880624842653695</v>
      </c>
      <c r="AH278" s="11">
        <f>-'OddsRatio_working_3-way'!U278/(3*'OddsRatio_working_3-way'!X278^(1/3))*COS(('OddsRatio_working_3-way'!Y278+4*PI())/3)</f>
        <v>-0.18336739118927556</v>
      </c>
      <c r="AI278" s="11">
        <f>'OddsRatio_working_3-way'!U278/(3*'OddsRatio_working_3-way'!X278^(1/3))*SIN(('OddsRatio_working_3-way'!Y278)/3)</f>
        <v>-8.9742666068460805E-2</v>
      </c>
      <c r="AJ278" s="11">
        <f>'OddsRatio_working_3-way'!U278/(3*'OddsRatio_working_3-way'!X278^(1/3))*SIN(('OddsRatio_working_3-way'!Y278+2*PI())/3)</f>
        <v>-0.4073443040596435</v>
      </c>
      <c r="AK278" s="11">
        <f>'OddsRatio_working_3-way'!U278/(3*'OddsRatio_working_3-way'!X278^(1/3))*SIN(('OddsRatio_working_3-way'!Y278+4*PI())/3)</f>
        <v>0.49708697012810416</v>
      </c>
      <c r="AL278" s="11">
        <f>'OddsRatio_working_3-way'!Z278+'OddsRatio_working_3-way'!AF278</f>
        <v>1.0443472792316251</v>
      </c>
      <c r="AM278" s="11">
        <f>'OddsRatio_working_3-way'!AA278+'OddsRatio_working_3-way'!AG278</f>
        <v>-0.6776124968530739</v>
      </c>
      <c r="AN278" s="11">
        <f>'OddsRatio_working_3-way'!AB278+'OddsRatio_working_3-way'!AH278</f>
        <v>-0.36673478237855117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1.0443472792316251</v>
      </c>
      <c r="AS278" s="11">
        <f>IF(('OddsRatio_working_3-way'!X278=0),IF(Q278&gt;0,-Q278^(1/3),(-Q278)^(1/3)),'OddsRatio_working_3-way'!AM278-'OddsRatio_working_3-way'!R278/3)</f>
        <v>-0.6776124968530739</v>
      </c>
      <c r="AT278" s="11">
        <f>IF(('OddsRatio_working_3-way'!X278=0),IF(Q278&gt;0,-Q278^(1/3),(-Q278)^(1/3)),'OddsRatio_working_3-way'!AN278-'OddsRatio_working_3-way'!R278/3)</f>
        <v>-0.36673478237855117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2.35</v>
      </c>
      <c r="B279" s="4">
        <f>IF('True_Odds_Calculator_3-way'!B280="","",'True_Odds_Calculator_3-way'!B280)</f>
        <v>3.43</v>
      </c>
      <c r="C279" s="4">
        <f>IF('True_Odds_Calculator_3-way'!C280="","",'True_Odds_Calculator_3-way'!C280)</f>
        <v>3.11</v>
      </c>
      <c r="D279" s="9">
        <f t="shared" si="65"/>
        <v>0.41136173571207241</v>
      </c>
      <c r="E279" s="9">
        <f t="shared" si="66"/>
        <v>0.27966467337675682</v>
      </c>
      <c r="F279" s="9">
        <f t="shared" si="67"/>
        <v>0.30897359091117066</v>
      </c>
      <c r="G279" s="9">
        <f t="shared" si="68"/>
        <v>1.0599633025230526</v>
      </c>
      <c r="H279" s="9">
        <f t="shared" si="69"/>
        <v>2.4309504584061208</v>
      </c>
      <c r="I279" s="9">
        <f t="shared" si="70"/>
        <v>3.5757108251310186</v>
      </c>
      <c r="J279" s="9">
        <f t="shared" si="71"/>
        <v>3.2365225683236409</v>
      </c>
      <c r="K279" s="11">
        <f t="shared" si="72"/>
        <v>0.42553191489361702</v>
      </c>
      <c r="L279" s="11">
        <f t="shared" si="73"/>
        <v>0.29154518950437314</v>
      </c>
      <c r="M279" s="11">
        <f t="shared" si="74"/>
        <v>0.32154340836012862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-0.27612143773644271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0.23495945353776532</v>
      </c>
      <c r="Q279" s="11">
        <f>2*'OddsRatio_working_3-way'!K279*'OddsRatio_working_3-way'!L279*'OddsRatio_working_3-way'!M279</f>
        <v>7.9782496956796373E-2</v>
      </c>
      <c r="R279" s="11">
        <f t="shared" si="75"/>
        <v>0</v>
      </c>
      <c r="S279" s="11">
        <f t="shared" si="76"/>
        <v>-0.85092796656387681</v>
      </c>
      <c r="T279" s="11">
        <f t="shared" si="77"/>
        <v>-0.28893988677890553</v>
      </c>
      <c r="U279" s="11">
        <f>'OddsRatio_working_3-way'!S279-'OddsRatio_working_3-way'!R279^2/3</f>
        <v>-0.85092796656387681</v>
      </c>
      <c r="V279" s="11">
        <f>'OddsRatio_working_3-way'!S279*'OddsRatio_working_3-way'!R279/3-2*'OddsRatio_working_3-way'!R279^3/27-'OddsRatio_working_3-way'!T279</f>
        <v>0.28893988677890553</v>
      </c>
      <c r="W279" s="11">
        <f>'OddsRatio_working_3-way'!V279^2+4*'OddsRatio_working_3-way'!U279^3/27</f>
        <v>-7.7935291151935149E-3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0.1510627247925512</v>
      </c>
      <c r="Y279" s="11">
        <f>IF('OddsRatio_working_3-way'!W279&gt;=0,IF('OddsRatio_working_3-way'!V279+SQRT('OddsRatio_working_3-way'!W279)&gt;0,0,PI()),ACOS('OddsRatio_working_3-way'!V279/(2*'OddsRatio_working_3-way'!X279)))</f>
        <v>0.2965261178764016</v>
      </c>
      <c r="Z279" s="11">
        <f>'OddsRatio_working_3-way'!X279^(1/3)*COS('OddsRatio_working_3-way'!Y279/3)</f>
        <v>0.52998165126152641</v>
      </c>
      <c r="AA279" s="11">
        <f>'OddsRatio_working_3-way'!X279^(1/3)*COS(('OddsRatio_working_3-way'!Y279+2*PI())/3)</f>
        <v>-0.31050542367961531</v>
      </c>
      <c r="AB279" s="11">
        <f>'OddsRatio_working_3-way'!X279^(1/3)*COS(('OddsRatio_working_3-way'!Y279+4*PI())/3)</f>
        <v>-0.21947622758191124</v>
      </c>
      <c r="AC279" s="11">
        <f>'OddsRatio_working_3-way'!X279^(1/3)*SIN('OddsRatio_working_3-way'!Y279/3)</f>
        <v>5.2555730871124647E-2</v>
      </c>
      <c r="AD279" s="11">
        <f>'OddsRatio_working_3-way'!X279^(1/3)*SIN(('OddsRatio_working_3-way'!Y279+2*PI())/3)</f>
        <v>0.43269970809654462</v>
      </c>
      <c r="AE279" s="11">
        <f>'OddsRatio_working_3-way'!X279^(1/3)*SIN(('OddsRatio_working_3-way'!Y279+4*PI())/3)</f>
        <v>-0.48525543896766926</v>
      </c>
      <c r="AF279" s="11">
        <f>-'OddsRatio_working_3-way'!U279/(3*'OddsRatio_working_3-way'!X279^(1/3))*COS(('OddsRatio_working_3-way'!Y279)/3)</f>
        <v>0.5299816512615263</v>
      </c>
      <c r="AG279" s="11">
        <f>-'OddsRatio_working_3-way'!U279/(3*'OddsRatio_working_3-way'!X279^(1/3))*COS(('OddsRatio_working_3-way'!Y279+2*PI())/3)</f>
        <v>-0.31050542367961526</v>
      </c>
      <c r="AH279" s="11">
        <f>-'OddsRatio_working_3-way'!U279/(3*'OddsRatio_working_3-way'!X279^(1/3))*COS(('OddsRatio_working_3-way'!Y279+4*PI())/3)</f>
        <v>-0.21947622758191118</v>
      </c>
      <c r="AI279" s="11">
        <f>'OddsRatio_working_3-way'!U279/(3*'OddsRatio_working_3-way'!X279^(1/3))*SIN(('OddsRatio_working_3-way'!Y279)/3)</f>
        <v>-5.2555730871124633E-2</v>
      </c>
      <c r="AJ279" s="11">
        <f>'OddsRatio_working_3-way'!U279/(3*'OddsRatio_working_3-way'!X279^(1/3))*SIN(('OddsRatio_working_3-way'!Y279+2*PI())/3)</f>
        <v>-0.43269970809654451</v>
      </c>
      <c r="AK279" s="11">
        <f>'OddsRatio_working_3-way'!U279/(3*'OddsRatio_working_3-way'!X279^(1/3))*SIN(('OddsRatio_working_3-way'!Y279+4*PI())/3)</f>
        <v>0.48525543896766915</v>
      </c>
      <c r="AL279" s="11">
        <f>'OddsRatio_working_3-way'!Z279+'OddsRatio_working_3-way'!AF279</f>
        <v>1.0599633025230526</v>
      </c>
      <c r="AM279" s="11">
        <f>'OddsRatio_working_3-way'!AA279+'OddsRatio_working_3-way'!AG279</f>
        <v>-0.62101084735923062</v>
      </c>
      <c r="AN279" s="11">
        <f>'OddsRatio_working_3-way'!AB279+'OddsRatio_working_3-way'!AH279</f>
        <v>-0.43895245516382242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1.0599633025230526</v>
      </c>
      <c r="AS279" s="11">
        <f>IF(('OddsRatio_working_3-way'!X279=0),IF(Q279&gt;0,-Q279^(1/3),(-Q279)^(1/3)),'OddsRatio_working_3-way'!AM279-'OddsRatio_working_3-way'!R279/3)</f>
        <v>-0.62101084735923062</v>
      </c>
      <c r="AT279" s="11">
        <f>IF(('OddsRatio_working_3-way'!X279=0),IF(Q279&gt;0,-Q279^(1/3),(-Q279)^(1/3)),'OddsRatio_working_3-way'!AN279-'OddsRatio_working_3-way'!R279/3)</f>
        <v>-0.43895245516382242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2.96</v>
      </c>
      <c r="B280" s="4">
        <f>IF('True_Odds_Calculator_3-way'!B281="","",'True_Odds_Calculator_3-way'!B281)</f>
        <v>3.58</v>
      </c>
      <c r="C280" s="4">
        <f>IF('True_Odds_Calculator_3-way'!C281="","",'True_Odds_Calculator_3-way'!C281)</f>
        <v>2.37</v>
      </c>
      <c r="D280" s="9">
        <f t="shared" si="65"/>
        <v>0.32476905741979362</v>
      </c>
      <c r="E280" s="9">
        <f t="shared" si="66"/>
        <v>0.26760943243508545</v>
      </c>
      <c r="F280" s="9">
        <f t="shared" si="67"/>
        <v>0.40762151014512105</v>
      </c>
      <c r="G280" s="9">
        <f t="shared" si="68"/>
        <v>1.0607709542469743</v>
      </c>
      <c r="H280" s="9">
        <f t="shared" si="69"/>
        <v>3.0791110703240698</v>
      </c>
      <c r="I280" s="9">
        <f t="shared" si="70"/>
        <v>3.736789061957194</v>
      </c>
      <c r="J280" s="9">
        <f t="shared" si="71"/>
        <v>2.453256207318355</v>
      </c>
      <c r="K280" s="11">
        <f t="shared" si="72"/>
        <v>0.33783783783783783</v>
      </c>
      <c r="L280" s="11">
        <f t="shared" si="73"/>
        <v>0.27932960893854747</v>
      </c>
      <c r="M280" s="11">
        <f t="shared" si="74"/>
        <v>0.42194092827004215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-0.27585017306394866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0.23532301129359329</v>
      </c>
      <c r="Q280" s="11">
        <f>2*'OddsRatio_working_3-way'!K280*'OddsRatio_working_3-way'!L280*'OddsRatio_working_3-way'!M280</f>
        <v>7.9635536816782815E-2</v>
      </c>
      <c r="R280" s="11">
        <f t="shared" si="75"/>
        <v>0</v>
      </c>
      <c r="S280" s="11">
        <f t="shared" si="76"/>
        <v>-0.85308270312029055</v>
      </c>
      <c r="T280" s="11">
        <f t="shared" si="77"/>
        <v>-0.28869127009146883</v>
      </c>
      <c r="U280" s="11">
        <f>'OddsRatio_working_3-way'!S280-'OddsRatio_working_3-way'!R280^2/3</f>
        <v>-0.85308270312029055</v>
      </c>
      <c r="V280" s="11">
        <f>'OddsRatio_working_3-way'!S280*'OddsRatio_working_3-way'!R280/3-2*'OddsRatio_working_3-way'!R280^3/27-'OddsRatio_working_3-way'!T280</f>
        <v>0.28869127009146883</v>
      </c>
      <c r="W280" s="11">
        <f>'OddsRatio_working_3-way'!V280^2+4*'OddsRatio_working_3-way'!U280^3/27</f>
        <v>-8.6323166629870274E-3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0.1516368738879271</v>
      </c>
      <c r="Y280" s="11">
        <f>IF('OddsRatio_working_3-way'!W280&gt;=0,IF('OddsRatio_working_3-way'!V280+SQRT('OddsRatio_working_3-way'!W280)&gt;0,0,PI()),ACOS('OddsRatio_working_3-way'!V280/(2*'OddsRatio_working_3-way'!X280)))</f>
        <v>0.3113644299542031</v>
      </c>
      <c r="Z280" s="11">
        <f>'OddsRatio_working_3-way'!X280^(1/3)*COS('OddsRatio_working_3-way'!Y280/3)</f>
        <v>0.53038547712348716</v>
      </c>
      <c r="AA280" s="11">
        <f>'OddsRatio_working_3-way'!X280^(1/3)*COS(('OddsRatio_working_3-way'!Y280+2*PI())/3)</f>
        <v>-0.31303738321964381</v>
      </c>
      <c r="AB280" s="11">
        <f>'OddsRatio_working_3-way'!X280^(1/3)*COS(('OddsRatio_working_3-way'!Y280+4*PI())/3)</f>
        <v>-0.21734809390384333</v>
      </c>
      <c r="AC280" s="11">
        <f>'OddsRatio_working_3-way'!X280^(1/3)*SIN('OddsRatio_working_3-way'!Y280/3)</f>
        <v>5.5246236945041369E-2</v>
      </c>
      <c r="AD280" s="11">
        <f>'OddsRatio_working_3-way'!X280^(1/3)*SIN(('OddsRatio_working_3-way'!Y280+2*PI())/3)</f>
        <v>0.43170417851474946</v>
      </c>
      <c r="AE280" s="11">
        <f>'OddsRatio_working_3-way'!X280^(1/3)*SIN(('OddsRatio_working_3-way'!Y280+4*PI())/3)</f>
        <v>-0.4869504154597909</v>
      </c>
      <c r="AF280" s="11">
        <f>-'OddsRatio_working_3-way'!U280/(3*'OddsRatio_working_3-way'!X280^(1/3))*COS(('OddsRatio_working_3-way'!Y280)/3)</f>
        <v>0.53038547712348716</v>
      </c>
      <c r="AG280" s="11">
        <f>-'OddsRatio_working_3-way'!U280/(3*'OddsRatio_working_3-way'!X280^(1/3))*COS(('OddsRatio_working_3-way'!Y280+2*PI())/3)</f>
        <v>-0.31303738321964381</v>
      </c>
      <c r="AH280" s="11">
        <f>-'OddsRatio_working_3-way'!U280/(3*'OddsRatio_working_3-way'!X280^(1/3))*COS(('OddsRatio_working_3-way'!Y280+4*PI())/3)</f>
        <v>-0.21734809390384333</v>
      </c>
      <c r="AI280" s="11">
        <f>'OddsRatio_working_3-way'!U280/(3*'OddsRatio_working_3-way'!X280^(1/3))*SIN(('OddsRatio_working_3-way'!Y280)/3)</f>
        <v>-5.5246236945041369E-2</v>
      </c>
      <c r="AJ280" s="11">
        <f>'OddsRatio_working_3-way'!U280/(3*'OddsRatio_working_3-way'!X280^(1/3))*SIN(('OddsRatio_working_3-way'!Y280+2*PI())/3)</f>
        <v>-0.43170417851474946</v>
      </c>
      <c r="AK280" s="11">
        <f>'OddsRatio_working_3-way'!U280/(3*'OddsRatio_working_3-way'!X280^(1/3))*SIN(('OddsRatio_working_3-way'!Y280+4*PI())/3)</f>
        <v>0.4869504154597909</v>
      </c>
      <c r="AL280" s="11">
        <f>'OddsRatio_working_3-way'!Z280+'OddsRatio_working_3-way'!AF280</f>
        <v>1.0607709542469743</v>
      </c>
      <c r="AM280" s="11">
        <f>'OddsRatio_working_3-way'!AA280+'OddsRatio_working_3-way'!AG280</f>
        <v>-0.62607476643928761</v>
      </c>
      <c r="AN280" s="11">
        <f>'OddsRatio_working_3-way'!AB280+'OddsRatio_working_3-way'!AH280</f>
        <v>-0.43469618780768665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1.0607709542469743</v>
      </c>
      <c r="AS280" s="11">
        <f>IF(('OddsRatio_working_3-way'!X280=0),IF(Q280&gt;0,-Q280^(1/3),(-Q280)^(1/3)),'OddsRatio_working_3-way'!AM280-'OddsRatio_working_3-way'!R280/3)</f>
        <v>-0.62607476643928761</v>
      </c>
      <c r="AT280" s="11">
        <f>IF(('OddsRatio_working_3-way'!X280=0),IF(Q280&gt;0,-Q280^(1/3),(-Q280)^(1/3)),'OddsRatio_working_3-way'!AN280-'OddsRatio_working_3-way'!R280/3)</f>
        <v>-0.43469618780768665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2.54</v>
      </c>
      <c r="B281" s="4">
        <f>IF('True_Odds_Calculator_3-way'!B282="","",'True_Odds_Calculator_3-way'!B282)</f>
        <v>3.51</v>
      </c>
      <c r="C281" s="4">
        <f>IF('True_Odds_Calculator_3-way'!C282="","",'True_Odds_Calculator_3-way'!C282)</f>
        <v>2.78</v>
      </c>
      <c r="D281" s="9">
        <f t="shared" si="65"/>
        <v>0.38007225057778338</v>
      </c>
      <c r="E281" s="9">
        <f t="shared" si="66"/>
        <v>0.27334006836570524</v>
      </c>
      <c r="F281" s="9">
        <f t="shared" si="67"/>
        <v>0.34658768105651155</v>
      </c>
      <c r="G281" s="9">
        <f t="shared" si="68"/>
        <v>1.0591420079362497</v>
      </c>
      <c r="H281" s="9">
        <f t="shared" si="69"/>
        <v>2.6310786922218248</v>
      </c>
      <c r="I281" s="9">
        <f t="shared" si="70"/>
        <v>3.6584464399199863</v>
      </c>
      <c r="J281" s="9">
        <f t="shared" si="71"/>
        <v>2.8852727741265238</v>
      </c>
      <c r="K281" s="11">
        <f t="shared" si="72"/>
        <v>0.39370078740157477</v>
      </c>
      <c r="L281" s="11">
        <f t="shared" si="73"/>
        <v>0.28490028490028491</v>
      </c>
      <c r="M281" s="11">
        <f t="shared" si="74"/>
        <v>0.35971223021582738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-0.27760597901650419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0.2352247013211155</v>
      </c>
      <c r="Q281" s="11">
        <f>2*'OddsRatio_working_3-way'!K281*'OddsRatio_working_3-way'!L281*'OddsRatio_working_3-way'!M281</f>
        <v>8.0694580213075656E-2</v>
      </c>
      <c r="R281" s="11">
        <f t="shared" si="75"/>
        <v>0</v>
      </c>
      <c r="S281" s="11">
        <f t="shared" si="76"/>
        <v>-0.84733297947855424</v>
      </c>
      <c r="T281" s="11">
        <f t="shared" si="77"/>
        <v>-0.29068026740259156</v>
      </c>
      <c r="U281" s="11">
        <f>'OddsRatio_working_3-way'!S281-'OddsRatio_working_3-way'!R281^2/3</f>
        <v>-0.84733297947855424</v>
      </c>
      <c r="V281" s="11">
        <f>'OddsRatio_working_3-way'!S281*'OddsRatio_working_3-way'!R281/3-2*'OddsRatio_working_3-way'!R281^3/27-'OddsRatio_working_3-way'!T281</f>
        <v>0.29068026740259156</v>
      </c>
      <c r="W281" s="11">
        <f>'OddsRatio_working_3-way'!V281^2+4*'OddsRatio_working_3-way'!U281^3/27</f>
        <v>-5.6327380235476621E-3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0.15010642547938263</v>
      </c>
      <c r="Y281" s="11">
        <f>IF('OddsRatio_working_3-way'!W281&gt;=0,IF('OddsRatio_working_3-way'!V281+SQRT('OddsRatio_working_3-way'!W281)&gt;0,0,PI()),ACOS('OddsRatio_working_3-way'!V281/(2*'OddsRatio_working_3-way'!X281)))</f>
        <v>0.25267460065992831</v>
      </c>
      <c r="Z281" s="11">
        <f>'OddsRatio_working_3-way'!X281^(1/3)*COS('OddsRatio_working_3-way'!Y281/3)</f>
        <v>0.52957100396812495</v>
      </c>
      <c r="AA281" s="11">
        <f>'OddsRatio_working_3-way'!X281^(1/3)*COS(('OddsRatio_working_3-way'!Y281+2*PI())/3)</f>
        <v>-0.30350447261581792</v>
      </c>
      <c r="AB281" s="11">
        <f>'OddsRatio_working_3-way'!X281^(1/3)*COS(('OddsRatio_working_3-way'!Y281+4*PI())/3)</f>
        <v>-0.22606653135230698</v>
      </c>
      <c r="AC281" s="11">
        <f>'OddsRatio_working_3-way'!X281^(1/3)*SIN('OddsRatio_working_3-way'!Y281/3)</f>
        <v>4.4708816233978543E-2</v>
      </c>
      <c r="AD281" s="11">
        <f>'OddsRatio_working_3-way'!X281^(1/3)*SIN(('OddsRatio_working_3-way'!Y281+2*PI())/3)</f>
        <v>0.43626753442703681</v>
      </c>
      <c r="AE281" s="11">
        <f>'OddsRatio_working_3-way'!X281^(1/3)*SIN(('OddsRatio_working_3-way'!Y281+4*PI())/3)</f>
        <v>-0.48097635066101529</v>
      </c>
      <c r="AF281" s="11">
        <f>-'OddsRatio_working_3-way'!U281/(3*'OddsRatio_working_3-way'!X281^(1/3))*COS(('OddsRatio_working_3-way'!Y281)/3)</f>
        <v>0.52957100396812473</v>
      </c>
      <c r="AG281" s="11">
        <f>-'OddsRatio_working_3-way'!U281/(3*'OddsRatio_working_3-way'!X281^(1/3))*COS(('OddsRatio_working_3-way'!Y281+2*PI())/3)</f>
        <v>-0.30350447261581776</v>
      </c>
      <c r="AH281" s="11">
        <f>-'OddsRatio_working_3-way'!U281/(3*'OddsRatio_working_3-way'!X281^(1/3))*COS(('OddsRatio_working_3-way'!Y281+4*PI())/3)</f>
        <v>-0.22606653135230689</v>
      </c>
      <c r="AI281" s="11">
        <f>'OddsRatio_working_3-way'!U281/(3*'OddsRatio_working_3-way'!X281^(1/3))*SIN(('OddsRatio_working_3-way'!Y281)/3)</f>
        <v>-4.4708816233978523E-2</v>
      </c>
      <c r="AJ281" s="11">
        <f>'OddsRatio_working_3-way'!U281/(3*'OddsRatio_working_3-way'!X281^(1/3))*SIN(('OddsRatio_working_3-way'!Y281+2*PI())/3)</f>
        <v>-0.43626753442703659</v>
      </c>
      <c r="AK281" s="11">
        <f>'OddsRatio_working_3-way'!U281/(3*'OddsRatio_working_3-way'!X281^(1/3))*SIN(('OddsRatio_working_3-way'!Y281+4*PI())/3)</f>
        <v>0.48097635066101507</v>
      </c>
      <c r="AL281" s="11">
        <f>'OddsRatio_working_3-way'!Z281+'OddsRatio_working_3-way'!AF281</f>
        <v>1.0591420079362497</v>
      </c>
      <c r="AM281" s="11">
        <f>'OddsRatio_working_3-way'!AA281+'OddsRatio_working_3-way'!AG281</f>
        <v>-0.60700894523163562</v>
      </c>
      <c r="AN281" s="11">
        <f>'OddsRatio_working_3-way'!AB281+'OddsRatio_working_3-way'!AH281</f>
        <v>-0.45213306270461384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1.0591420079362497</v>
      </c>
      <c r="AS281" s="11">
        <f>IF(('OddsRatio_working_3-way'!X281=0),IF(Q281&gt;0,-Q281^(1/3),(-Q281)^(1/3)),'OddsRatio_working_3-way'!AM281-'OddsRatio_working_3-way'!R281/3)</f>
        <v>-0.60700894523163562</v>
      </c>
      <c r="AT281" s="11">
        <f>IF(('OddsRatio_working_3-way'!X281=0),IF(Q281&gt;0,-Q281^(1/3),(-Q281)^(1/3)),'OddsRatio_working_3-way'!AN281-'OddsRatio_working_3-way'!R281/3)</f>
        <v>-0.45213306270461384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2.2999999999999998</v>
      </c>
      <c r="B282" s="4">
        <f>IF('True_Odds_Calculator_3-way'!B283="","",'True_Odds_Calculator_3-way'!B283)</f>
        <v>3.46</v>
      </c>
      <c r="C282" s="4">
        <f>IF('True_Odds_Calculator_3-way'!C283="","",'True_Odds_Calculator_3-way'!C283)</f>
        <v>3.17</v>
      </c>
      <c r="D282" s="9">
        <f t="shared" si="65"/>
        <v>0.42025142958025735</v>
      </c>
      <c r="E282" s="9">
        <f t="shared" si="66"/>
        <v>0.27697062005178263</v>
      </c>
      <c r="F282" s="9">
        <f t="shared" si="67"/>
        <v>0.30277795036795985</v>
      </c>
      <c r="G282" s="9">
        <f t="shared" si="68"/>
        <v>1.0611753045785899</v>
      </c>
      <c r="H282" s="9">
        <f t="shared" si="69"/>
        <v>2.3795278959521671</v>
      </c>
      <c r="I282" s="9">
        <f t="shared" si="70"/>
        <v>3.6104912492633305</v>
      </c>
      <c r="J282" s="9">
        <f t="shared" si="71"/>
        <v>3.3027504109355403</v>
      </c>
      <c r="K282" s="11">
        <f t="shared" si="72"/>
        <v>0.43478260869565222</v>
      </c>
      <c r="L282" s="11">
        <f t="shared" si="73"/>
        <v>0.28901734104046245</v>
      </c>
      <c r="M282" s="11">
        <f t="shared" si="74"/>
        <v>0.31545741324921134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-0.27509012219515216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0.23506690884240053</v>
      </c>
      <c r="Q282" s="11">
        <f>2*'OddsRatio_working_3-way'!K282*'OddsRatio_working_3-way'!L282*'OddsRatio_working_3-way'!M282</f>
        <v>7.9280576338077752E-2</v>
      </c>
      <c r="R282" s="11">
        <f t="shared" si="75"/>
        <v>0</v>
      </c>
      <c r="S282" s="11">
        <f t="shared" si="76"/>
        <v>-0.8545087223293365</v>
      </c>
      <c r="T282" s="11">
        <f t="shared" si="77"/>
        <v>-0.28819855727802246</v>
      </c>
      <c r="U282" s="11">
        <f>'OddsRatio_working_3-way'!S282-'OddsRatio_working_3-way'!R282^2/3</f>
        <v>-0.8545087223293365</v>
      </c>
      <c r="V282" s="11">
        <f>'OddsRatio_working_3-way'!S282*'OddsRatio_working_3-way'!R282/3-2*'OddsRatio_working_3-way'!R282^3/27-'OddsRatio_working_3-way'!T282</f>
        <v>0.28819855727802246</v>
      </c>
      <c r="W282" s="11">
        <f>'OddsRatio_working_3-way'!V282^2+4*'OddsRatio_working_3-way'!U282^3/27</f>
        <v>-9.3785671645265495E-3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0.1520172486772966</v>
      </c>
      <c r="Y282" s="11">
        <f>IF('OddsRatio_working_3-way'!W282&gt;=0,IF('OddsRatio_working_3-way'!V282+SQRT('OddsRatio_working_3-way'!W282)&gt;0,0,PI()),ACOS('OddsRatio_working_3-way'!V282/(2*'OddsRatio_working_3-way'!X282)))</f>
        <v>0.32417446993561105</v>
      </c>
      <c r="Z282" s="11">
        <f>'OddsRatio_working_3-way'!X282^(1/3)*COS('OddsRatio_working_3-way'!Y282/3)</f>
        <v>0.53058765228929494</v>
      </c>
      <c r="AA282" s="11">
        <f>'OddsRatio_working_3-way'!X282^(1/3)*COS(('OddsRatio_working_3-way'!Y282+2*PI())/3)</f>
        <v>-0.31514097261197116</v>
      </c>
      <c r="AB282" s="11">
        <f>'OddsRatio_working_3-way'!X282^(1/3)*COS(('OddsRatio_working_3-way'!Y282+4*PI())/3)</f>
        <v>-0.21544667967732384</v>
      </c>
      <c r="AC282" s="11">
        <f>'OddsRatio_working_3-way'!X282^(1/3)*SIN('OddsRatio_working_3-way'!Y282/3)</f>
        <v>5.7558526862487989E-2</v>
      </c>
      <c r="AD282" s="11">
        <f>'OddsRatio_working_3-way'!X282^(1/3)*SIN(('OddsRatio_working_3-way'!Y282+2*PI())/3)</f>
        <v>0.43072312238562993</v>
      </c>
      <c r="AE282" s="11">
        <f>'OddsRatio_working_3-way'!X282^(1/3)*SIN(('OddsRatio_working_3-way'!Y282+4*PI())/3)</f>
        <v>-0.48828164924811795</v>
      </c>
      <c r="AF282" s="11">
        <f>-'OddsRatio_working_3-way'!U282/(3*'OddsRatio_working_3-way'!X282^(1/3))*COS(('OddsRatio_working_3-way'!Y282)/3)</f>
        <v>0.53058765228929505</v>
      </c>
      <c r="AG282" s="11">
        <f>-'OddsRatio_working_3-way'!U282/(3*'OddsRatio_working_3-way'!X282^(1/3))*COS(('OddsRatio_working_3-way'!Y282+2*PI())/3)</f>
        <v>-0.31514097261197122</v>
      </c>
      <c r="AH282" s="11">
        <f>-'OddsRatio_working_3-way'!U282/(3*'OddsRatio_working_3-way'!X282^(1/3))*COS(('OddsRatio_working_3-way'!Y282+4*PI())/3)</f>
        <v>-0.21544667967732389</v>
      </c>
      <c r="AI282" s="11">
        <f>'OddsRatio_working_3-way'!U282/(3*'OddsRatio_working_3-way'!X282^(1/3))*SIN(('OddsRatio_working_3-way'!Y282)/3)</f>
        <v>-5.7558526862488003E-2</v>
      </c>
      <c r="AJ282" s="11">
        <f>'OddsRatio_working_3-way'!U282/(3*'OddsRatio_working_3-way'!X282^(1/3))*SIN(('OddsRatio_working_3-way'!Y282+2*PI())/3)</f>
        <v>-0.43072312238562999</v>
      </c>
      <c r="AK282" s="11">
        <f>'OddsRatio_working_3-way'!U282/(3*'OddsRatio_working_3-way'!X282^(1/3))*SIN(('OddsRatio_working_3-way'!Y282+4*PI())/3)</f>
        <v>0.48828164924811807</v>
      </c>
      <c r="AL282" s="11">
        <f>'OddsRatio_working_3-way'!Z282+'OddsRatio_working_3-way'!AF282</f>
        <v>1.0611753045785899</v>
      </c>
      <c r="AM282" s="11">
        <f>'OddsRatio_working_3-way'!AA282+'OddsRatio_working_3-way'!AG282</f>
        <v>-0.63028194522394232</v>
      </c>
      <c r="AN282" s="11">
        <f>'OddsRatio_working_3-way'!AB282+'OddsRatio_working_3-way'!AH282</f>
        <v>-0.43089335935464773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1.0611753045785899</v>
      </c>
      <c r="AS282" s="11">
        <f>IF(('OddsRatio_working_3-way'!X282=0),IF(Q282&gt;0,-Q282^(1/3),(-Q282)^(1/3)),'OddsRatio_working_3-way'!AM282-'OddsRatio_working_3-way'!R282/3)</f>
        <v>-0.63028194522394232</v>
      </c>
      <c r="AT282" s="11">
        <f>IF(('OddsRatio_working_3-way'!X282=0),IF(Q282&gt;0,-Q282^(1/3),(-Q282)^(1/3)),'OddsRatio_working_3-way'!AN282-'OddsRatio_working_3-way'!R282/3)</f>
        <v>-0.43089335935464773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2.39</v>
      </c>
      <c r="B283" s="4">
        <f>IF('True_Odds_Calculator_3-way'!B284="","",'True_Odds_Calculator_3-way'!B284)</f>
        <v>4.0199999999999996</v>
      </c>
      <c r="C283" s="4">
        <f>IF('True_Odds_Calculator_3-way'!C284="","",'True_Odds_Calculator_3-way'!C284)</f>
        <v>2.61</v>
      </c>
      <c r="D283" s="9">
        <f t="shared" si="65"/>
        <v>0.39996091543828055</v>
      </c>
      <c r="E283" s="9">
        <f t="shared" si="66"/>
        <v>0.23476803880725886</v>
      </c>
      <c r="F283" s="9">
        <f t="shared" si="67"/>
        <v>0.36527104575446045</v>
      </c>
      <c r="G283" s="9">
        <f t="shared" si="68"/>
        <v>1.0793124477567448</v>
      </c>
      <c r="H283" s="9">
        <f t="shared" si="69"/>
        <v>2.5002443023818754</v>
      </c>
      <c r="I283" s="9">
        <f t="shared" si="70"/>
        <v>4.2595235922253689</v>
      </c>
      <c r="J283" s="9">
        <f t="shared" si="71"/>
        <v>2.7376930408883595</v>
      </c>
      <c r="K283" s="11">
        <f t="shared" si="72"/>
        <v>0.41841004184100417</v>
      </c>
      <c r="L283" s="11">
        <f t="shared" si="73"/>
        <v>0.24875621890547267</v>
      </c>
      <c r="M283" s="11">
        <f t="shared" si="74"/>
        <v>0.38314176245210729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-0.26951513453428921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0.24006675929574783</v>
      </c>
      <c r="Q283" s="11">
        <f>2*'OddsRatio_working_3-way'!K283*'OddsRatio_working_3-way'!L283*'OddsRatio_working_3-way'!M283</f>
        <v>7.9756398437125536E-2</v>
      </c>
      <c r="R283" s="11">
        <f t="shared" si="75"/>
        <v>0</v>
      </c>
      <c r="S283" s="11">
        <f t="shared" si="76"/>
        <v>-0.89073572699571424</v>
      </c>
      <c r="T283" s="11">
        <f t="shared" si="77"/>
        <v>-0.29592549069625063</v>
      </c>
      <c r="U283" s="11">
        <f>'OddsRatio_working_3-way'!S283-'OddsRatio_working_3-way'!R283^2/3</f>
        <v>-0.89073572699571424</v>
      </c>
      <c r="V283" s="11">
        <f>'OddsRatio_working_3-way'!S283*'OddsRatio_working_3-way'!R283/3-2*'OddsRatio_working_3-way'!R283^3/27-'OddsRatio_working_3-way'!T283</f>
        <v>0.29592549069625063</v>
      </c>
      <c r="W283" s="11">
        <f>'OddsRatio_working_3-way'!V283^2+4*'OddsRatio_working_3-way'!U283^3/27</f>
        <v>-1.7127178580436206E-2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0.16178618190705665</v>
      </c>
      <c r="Y283" s="11">
        <f>IF('OddsRatio_working_3-way'!W283&gt;=0,IF('OddsRatio_working_3-way'!V283+SQRT('OddsRatio_working_3-way'!W283)&gt;0,0,PI()),ACOS('OddsRatio_working_3-way'!V283/(2*'OddsRatio_working_3-way'!X283)))</f>
        <v>0.41638414190281847</v>
      </c>
      <c r="Z283" s="11">
        <f>'OddsRatio_working_3-way'!X283^(1/3)*COS('OddsRatio_working_3-way'!Y283/3)</f>
        <v>0.53965622387837242</v>
      </c>
      <c r="AA283" s="11">
        <f>'OddsRatio_working_3-way'!X283^(1/3)*COS(('OddsRatio_working_3-way'!Y283+2*PI())/3)</f>
        <v>-0.33511441809086379</v>
      </c>
      <c r="AB283" s="11">
        <f>'OddsRatio_working_3-way'!X283^(1/3)*COS(('OddsRatio_working_3-way'!Y283+4*PI())/3)</f>
        <v>-0.20454180578750847</v>
      </c>
      <c r="AC283" s="11">
        <f>'OddsRatio_working_3-way'!X283^(1/3)*SIN('OddsRatio_working_3-way'!Y283/3)</f>
        <v>7.5386132862134858E-2</v>
      </c>
      <c r="AD283" s="11">
        <f>'OddsRatio_working_3-way'!X283^(1/3)*SIN(('OddsRatio_working_3-way'!Y283+2*PI())/3)</f>
        <v>0.42966293275798551</v>
      </c>
      <c r="AE283" s="11">
        <f>'OddsRatio_working_3-way'!X283^(1/3)*SIN(('OddsRatio_working_3-way'!Y283+4*PI())/3)</f>
        <v>-0.50504906562012031</v>
      </c>
      <c r="AF283" s="11">
        <f>-'OddsRatio_working_3-way'!U283/(3*'OddsRatio_working_3-way'!X283^(1/3))*COS(('OddsRatio_working_3-way'!Y283)/3)</f>
        <v>0.53965622387837242</v>
      </c>
      <c r="AG283" s="11">
        <f>-'OddsRatio_working_3-way'!U283/(3*'OddsRatio_working_3-way'!X283^(1/3))*COS(('OddsRatio_working_3-way'!Y283+2*PI())/3)</f>
        <v>-0.33511441809086379</v>
      </c>
      <c r="AH283" s="11">
        <f>-'OddsRatio_working_3-way'!U283/(3*'OddsRatio_working_3-way'!X283^(1/3))*COS(('OddsRatio_working_3-way'!Y283+4*PI())/3)</f>
        <v>-0.20454180578750847</v>
      </c>
      <c r="AI283" s="11">
        <f>'OddsRatio_working_3-way'!U283/(3*'OddsRatio_working_3-way'!X283^(1/3))*SIN(('OddsRatio_working_3-way'!Y283)/3)</f>
        <v>-7.5386132862134858E-2</v>
      </c>
      <c r="AJ283" s="11">
        <f>'OddsRatio_working_3-way'!U283/(3*'OddsRatio_working_3-way'!X283^(1/3))*SIN(('OddsRatio_working_3-way'!Y283+2*PI())/3)</f>
        <v>-0.42966293275798551</v>
      </c>
      <c r="AK283" s="11">
        <f>'OddsRatio_working_3-way'!U283/(3*'OddsRatio_working_3-way'!X283^(1/3))*SIN(('OddsRatio_working_3-way'!Y283+4*PI())/3)</f>
        <v>0.50504906562012031</v>
      </c>
      <c r="AL283" s="11">
        <f>'OddsRatio_working_3-way'!Z283+'OddsRatio_working_3-way'!AF283</f>
        <v>1.0793124477567448</v>
      </c>
      <c r="AM283" s="11">
        <f>'OddsRatio_working_3-way'!AA283+'OddsRatio_working_3-way'!AG283</f>
        <v>-0.67022883618172757</v>
      </c>
      <c r="AN283" s="11">
        <f>'OddsRatio_working_3-way'!AB283+'OddsRatio_working_3-way'!AH283</f>
        <v>-0.40908361157501694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1.0793124477567448</v>
      </c>
      <c r="AS283" s="11">
        <f>IF(('OddsRatio_working_3-way'!X283=0),IF(Q283&gt;0,-Q283^(1/3),(-Q283)^(1/3)),'OddsRatio_working_3-way'!AM283-'OddsRatio_working_3-way'!R283/3)</f>
        <v>-0.67022883618172757</v>
      </c>
      <c r="AT283" s="11">
        <f>IF(('OddsRatio_working_3-way'!X283=0),IF(Q283&gt;0,-Q283^(1/3),(-Q283)^(1/3)),'OddsRatio_working_3-way'!AN283-'OddsRatio_working_3-way'!R283/3)</f>
        <v>-0.40908361157501694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2.12</v>
      </c>
      <c r="B284" s="4">
        <f>IF('True_Odds_Calculator_3-way'!B285="","",'True_Odds_Calculator_3-way'!B285)</f>
        <v>3.85</v>
      </c>
      <c r="C284" s="4">
        <f>IF('True_Odds_Calculator_3-way'!C285="","",'True_Odds_Calculator_3-way'!C285)</f>
        <v>3.13</v>
      </c>
      <c r="D284" s="9">
        <f t="shared" si="65"/>
        <v>0.45226957095444209</v>
      </c>
      <c r="E284" s="9">
        <f t="shared" si="66"/>
        <v>0.24499341117447701</v>
      </c>
      <c r="F284" s="9">
        <f t="shared" si="67"/>
        <v>0.3027370178710807</v>
      </c>
      <c r="G284" s="9">
        <f t="shared" si="68"/>
        <v>1.0813131312404747</v>
      </c>
      <c r="H284" s="9">
        <f t="shared" si="69"/>
        <v>2.2110707069893318</v>
      </c>
      <c r="I284" s="9">
        <f t="shared" si="70"/>
        <v>4.0817424240353537</v>
      </c>
      <c r="J284" s="9">
        <f t="shared" si="71"/>
        <v>3.3031969695422112</v>
      </c>
      <c r="K284" s="11">
        <f t="shared" si="72"/>
        <v>0.47169811320754712</v>
      </c>
      <c r="L284" s="11">
        <f t="shared" si="73"/>
        <v>0.25974025974025972</v>
      </c>
      <c r="M284" s="11">
        <f t="shared" si="74"/>
        <v>0.31948881789137379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-0.26613473331177828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0.23877502929887034</v>
      </c>
      <c r="Q284" s="11">
        <f>2*'OddsRatio_working_3-way'!K284*'OddsRatio_working_3-way'!L284*'OddsRatio_working_3-way'!M284</f>
        <v>7.8286894852088632E-2</v>
      </c>
      <c r="R284" s="11">
        <f t="shared" si="75"/>
        <v>0</v>
      </c>
      <c r="S284" s="11">
        <f t="shared" si="76"/>
        <v>-0.8971960417475614</v>
      </c>
      <c r="T284" s="11">
        <f t="shared" si="77"/>
        <v>-0.29416263663854469</v>
      </c>
      <c r="U284" s="11">
        <f>'OddsRatio_working_3-way'!S284-'OddsRatio_working_3-way'!R284^2/3</f>
        <v>-0.8971960417475614</v>
      </c>
      <c r="V284" s="11">
        <f>'OddsRatio_working_3-way'!S284*'OddsRatio_working_3-way'!R284/3-2*'OddsRatio_working_3-way'!R284^3/27-'OddsRatio_working_3-way'!T284</f>
        <v>0.29416263663854469</v>
      </c>
      <c r="W284" s="11">
        <f>'OddsRatio_working_3-way'!V284^2+4*'OddsRatio_working_3-way'!U284^3/27</f>
        <v>-2.0462059841774238E-2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0.163549470066334</v>
      </c>
      <c r="Y284" s="11">
        <f>IF('OddsRatio_working_3-way'!W284&gt;=0,IF('OddsRatio_working_3-way'!V284+SQRT('OddsRatio_working_3-way'!W284)&gt;0,0,PI()),ACOS('OddsRatio_working_3-way'!V284/(2*'OddsRatio_working_3-way'!X284)))</f>
        <v>0.45261217448269675</v>
      </c>
      <c r="Z284" s="11">
        <f>'OddsRatio_working_3-way'!X284^(1/3)*COS('OddsRatio_working_3-way'!Y284/3)</f>
        <v>0.54065656562023734</v>
      </c>
      <c r="AA284" s="11">
        <f>'OddsRatio_working_3-way'!X284^(1/3)*COS(('OddsRatio_working_3-way'!Y284+2*PI())/3)</f>
        <v>-0.34151022557433325</v>
      </c>
      <c r="AB284" s="11">
        <f>'OddsRatio_working_3-way'!X284^(1/3)*COS(('OddsRatio_working_3-way'!Y284+4*PI())/3)</f>
        <v>-0.19914634004590398</v>
      </c>
      <c r="AC284" s="11">
        <f>'OddsRatio_working_3-way'!X284^(1/3)*SIN('OddsRatio_working_3-way'!Y284/3)</f>
        <v>8.2193827632719638E-2</v>
      </c>
      <c r="AD284" s="11">
        <f>'OddsRatio_working_3-way'!X284^(1/3)*SIN(('OddsRatio_working_3-way'!Y284+2*PI())/3)</f>
        <v>0.42712540673361404</v>
      </c>
      <c r="AE284" s="11">
        <f>'OddsRatio_working_3-way'!X284^(1/3)*SIN(('OddsRatio_working_3-way'!Y284+4*PI())/3)</f>
        <v>-0.50931923436633375</v>
      </c>
      <c r="AF284" s="11">
        <f>-'OddsRatio_working_3-way'!U284/(3*'OddsRatio_working_3-way'!X284^(1/3))*COS(('OddsRatio_working_3-way'!Y284)/3)</f>
        <v>0.54065656562023723</v>
      </c>
      <c r="AG284" s="11">
        <f>-'OddsRatio_working_3-way'!U284/(3*'OddsRatio_working_3-way'!X284^(1/3))*COS(('OddsRatio_working_3-way'!Y284+2*PI())/3)</f>
        <v>-0.34151022557433319</v>
      </c>
      <c r="AH284" s="11">
        <f>-'OddsRatio_working_3-way'!U284/(3*'OddsRatio_working_3-way'!X284^(1/3))*COS(('OddsRatio_working_3-way'!Y284+4*PI())/3)</f>
        <v>-0.19914634004590392</v>
      </c>
      <c r="AI284" s="11">
        <f>'OddsRatio_working_3-way'!U284/(3*'OddsRatio_working_3-way'!X284^(1/3))*SIN(('OddsRatio_working_3-way'!Y284)/3)</f>
        <v>-8.219382763271961E-2</v>
      </c>
      <c r="AJ284" s="11">
        <f>'OddsRatio_working_3-way'!U284/(3*'OddsRatio_working_3-way'!X284^(1/3))*SIN(('OddsRatio_working_3-way'!Y284+2*PI())/3)</f>
        <v>-0.42712540673361399</v>
      </c>
      <c r="AK284" s="11">
        <f>'OddsRatio_working_3-way'!U284/(3*'OddsRatio_working_3-way'!X284^(1/3))*SIN(('OddsRatio_working_3-way'!Y284+4*PI())/3)</f>
        <v>0.50931923436633364</v>
      </c>
      <c r="AL284" s="11">
        <f>'OddsRatio_working_3-way'!Z284+'OddsRatio_working_3-way'!AF284</f>
        <v>1.0813131312404747</v>
      </c>
      <c r="AM284" s="11">
        <f>'OddsRatio_working_3-way'!AA284+'OddsRatio_working_3-way'!AG284</f>
        <v>-0.68302045114866639</v>
      </c>
      <c r="AN284" s="11">
        <f>'OddsRatio_working_3-way'!AB284+'OddsRatio_working_3-way'!AH284</f>
        <v>-0.3982926800918079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1.0813131312404747</v>
      </c>
      <c r="AS284" s="11">
        <f>IF(('OddsRatio_working_3-way'!X284=0),IF(Q284&gt;0,-Q284^(1/3),(-Q284)^(1/3)),'OddsRatio_working_3-way'!AM284-'OddsRatio_working_3-way'!R284/3)</f>
        <v>-0.68302045114866639</v>
      </c>
      <c r="AT284" s="11">
        <f>IF(('OddsRatio_working_3-way'!X284=0),IF(Q284&gt;0,-Q284^(1/3),(-Q284)^(1/3)),'OddsRatio_working_3-way'!AN284-'OddsRatio_working_3-way'!R284/3)</f>
        <v>-0.3982926800918079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4.05</v>
      </c>
      <c r="B285" s="4">
        <f>IF('True_Odds_Calculator_3-way'!B286="","",'True_Odds_Calculator_3-way'!B286)</f>
        <v>3.79</v>
      </c>
      <c r="C285" s="4">
        <f>IF('True_Odds_Calculator_3-way'!C286="","",'True_Odds_Calculator_3-way'!C286)</f>
        <v>1.85</v>
      </c>
      <c r="D285" s="9">
        <f t="shared" si="65"/>
        <v>0.23188575857832602</v>
      </c>
      <c r="E285" s="9">
        <f t="shared" si="66"/>
        <v>0.2481331688744591</v>
      </c>
      <c r="F285" s="9">
        <f t="shared" si="67"/>
        <v>0.51998107254721504</v>
      </c>
      <c r="G285" s="9">
        <f t="shared" si="68"/>
        <v>1.0860552042366405</v>
      </c>
      <c r="H285" s="9">
        <f t="shared" si="69"/>
        <v>4.312468372921753</v>
      </c>
      <c r="I285" s="9">
        <f t="shared" si="70"/>
        <v>4.0300940198202264</v>
      </c>
      <c r="J285" s="9">
        <f t="shared" si="71"/>
        <v>1.9231469236011443</v>
      </c>
      <c r="K285" s="11">
        <f t="shared" si="72"/>
        <v>0.24691358024691359</v>
      </c>
      <c r="L285" s="11">
        <f t="shared" si="73"/>
        <v>0.26385224274406333</v>
      </c>
      <c r="M285" s="11">
        <f t="shared" si="74"/>
        <v>0.54054054054054046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-0.25471645788268482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0.23559179232002447</v>
      </c>
      <c r="Q285" s="11">
        <f>2*'OddsRatio_working_3-way'!K285*'OddsRatio_working_3-way'!L285*'OddsRatio_working_3-way'!M285</f>
        <v>7.0431029094177727E-2</v>
      </c>
      <c r="R285" s="11">
        <f t="shared" si="75"/>
        <v>0</v>
      </c>
      <c r="S285" s="11">
        <f t="shared" si="76"/>
        <v>-0.92491782540620671</v>
      </c>
      <c r="T285" s="11">
        <f t="shared" si="77"/>
        <v>-0.27650757112293178</v>
      </c>
      <c r="U285" s="11">
        <f>'OddsRatio_working_3-way'!S285-'OddsRatio_working_3-way'!R285^2/3</f>
        <v>-0.92491782540620671</v>
      </c>
      <c r="V285" s="11">
        <f>'OddsRatio_working_3-way'!S285*'OddsRatio_working_3-way'!R285/3-2*'OddsRatio_working_3-way'!R285^3/27-'OddsRatio_working_3-way'!T285</f>
        <v>0.27650757112293178</v>
      </c>
      <c r="W285" s="11">
        <f>'OddsRatio_working_3-way'!V285^2+4*'OddsRatio_working_3-way'!U285^3/27</f>
        <v>-4.0764631530607068E-2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0.17118781237204816</v>
      </c>
      <c r="Y285" s="11">
        <f>IF('OddsRatio_working_3-way'!W285&gt;=0,IF('OddsRatio_working_3-way'!V285+SQRT('OddsRatio_working_3-way'!W285)&gt;0,0,PI()),ACOS('OddsRatio_working_3-way'!V285/(2*'OddsRatio_working_3-way'!X285)))</f>
        <v>0.63070043543404342</v>
      </c>
      <c r="Z285" s="11">
        <f>'OddsRatio_working_3-way'!X285^(1/3)*COS('OddsRatio_working_3-way'!Y285/3)</f>
        <v>0.54302760211832035</v>
      </c>
      <c r="AA285" s="11">
        <f>'OddsRatio_working_3-way'!X285^(1/3)*COS(('OddsRatio_working_3-way'!Y285+2*PI())/3)</f>
        <v>-0.37186430606422793</v>
      </c>
      <c r="AB285" s="11">
        <f>'OddsRatio_working_3-way'!X285^(1/3)*COS(('OddsRatio_working_3-way'!Y285+4*PI())/3)</f>
        <v>-0.17116329605409225</v>
      </c>
      <c r="AC285" s="11">
        <f>'OddsRatio_working_3-way'!X285^(1/3)*SIN('OddsRatio_working_3-way'!Y285/3)</f>
        <v>0.11587478215598157</v>
      </c>
      <c r="AD285" s="11">
        <f>'OddsRatio_working_3-way'!X285^(1/3)*SIN(('OddsRatio_working_3-way'!Y285+2*PI())/3)</f>
        <v>0.41233830731262305</v>
      </c>
      <c r="AE285" s="11">
        <f>'OddsRatio_working_3-way'!X285^(1/3)*SIN(('OddsRatio_working_3-way'!Y285+4*PI())/3)</f>
        <v>-0.52821308946860468</v>
      </c>
      <c r="AF285" s="11">
        <f>-'OddsRatio_working_3-way'!U285/(3*'OddsRatio_working_3-way'!X285^(1/3))*COS(('OddsRatio_working_3-way'!Y285)/3)</f>
        <v>0.54302760211832024</v>
      </c>
      <c r="AG285" s="11">
        <f>-'OddsRatio_working_3-way'!U285/(3*'OddsRatio_working_3-way'!X285^(1/3))*COS(('OddsRatio_working_3-way'!Y285+2*PI())/3)</f>
        <v>-0.37186430606422788</v>
      </c>
      <c r="AH285" s="11">
        <f>-'OddsRatio_working_3-way'!U285/(3*'OddsRatio_working_3-way'!X285^(1/3))*COS(('OddsRatio_working_3-way'!Y285+4*PI())/3)</f>
        <v>-0.17116329605409222</v>
      </c>
      <c r="AI285" s="11">
        <f>'OddsRatio_working_3-way'!U285/(3*'OddsRatio_working_3-way'!X285^(1/3))*SIN(('OddsRatio_working_3-way'!Y285)/3)</f>
        <v>-0.11587478215598154</v>
      </c>
      <c r="AJ285" s="11">
        <f>'OddsRatio_working_3-way'!U285/(3*'OddsRatio_working_3-way'!X285^(1/3))*SIN(('OddsRatio_working_3-way'!Y285+2*PI())/3)</f>
        <v>-0.412338307312623</v>
      </c>
      <c r="AK285" s="11">
        <f>'OddsRatio_working_3-way'!U285/(3*'OddsRatio_working_3-way'!X285^(1/3))*SIN(('OddsRatio_working_3-way'!Y285+4*PI())/3)</f>
        <v>0.52821308946860457</v>
      </c>
      <c r="AL285" s="11">
        <f>'OddsRatio_working_3-way'!Z285+'OddsRatio_working_3-way'!AF285</f>
        <v>1.0860552042366405</v>
      </c>
      <c r="AM285" s="11">
        <f>'OddsRatio_working_3-way'!AA285+'OddsRatio_working_3-way'!AG285</f>
        <v>-0.74372861212845587</v>
      </c>
      <c r="AN285" s="11">
        <f>'OddsRatio_working_3-way'!AB285+'OddsRatio_working_3-way'!AH285</f>
        <v>-0.3423265921081845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1.0860552042366405</v>
      </c>
      <c r="AS285" s="11">
        <f>IF(('OddsRatio_working_3-way'!X285=0),IF(Q285&gt;0,-Q285^(1/3),(-Q285)^(1/3)),'OddsRatio_working_3-way'!AM285-'OddsRatio_working_3-way'!R285/3)</f>
        <v>-0.74372861212845587</v>
      </c>
      <c r="AT285" s="11">
        <f>IF(('OddsRatio_working_3-way'!X285=0),IF(Q285&gt;0,-Q285^(1/3),(-Q285)^(1/3)),'OddsRatio_working_3-way'!AN285-'OddsRatio_working_3-way'!R285/3)</f>
        <v>-0.3423265921081845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1.65</v>
      </c>
      <c r="B286" s="4">
        <f>IF('True_Odds_Calculator_3-way'!B287="","",'True_Odds_Calculator_3-way'!B287)</f>
        <v>3.99</v>
      </c>
      <c r="C286" s="4">
        <f>IF('True_Odds_Calculator_3-way'!C287="","",'True_Odds_Calculator_3-way'!C287)</f>
        <v>5.04</v>
      </c>
      <c r="D286" s="9">
        <f t="shared" si="65"/>
        <v>0.58311868035913983</v>
      </c>
      <c r="E286" s="9">
        <f t="shared" si="66"/>
        <v>0.23317539756231839</v>
      </c>
      <c r="F286" s="9">
        <f t="shared" si="67"/>
        <v>0.18370592207854186</v>
      </c>
      <c r="G286" s="9">
        <f t="shared" si="68"/>
        <v>1.0998719436934286</v>
      </c>
      <c r="H286" s="9">
        <f t="shared" si="69"/>
        <v>1.7149167634007285</v>
      </c>
      <c r="I286" s="9">
        <f t="shared" si="70"/>
        <v>4.2886171116433509</v>
      </c>
      <c r="J286" s="9">
        <f t="shared" si="71"/>
        <v>5.4434826525214506</v>
      </c>
      <c r="K286" s="11">
        <f t="shared" si="72"/>
        <v>0.60606060606060608</v>
      </c>
      <c r="L286" s="11">
        <f t="shared" si="73"/>
        <v>0.25062656641604009</v>
      </c>
      <c r="M286" s="11">
        <f t="shared" si="74"/>
        <v>0.1984126984126984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-0.23663475668488199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0.23145887807541943</v>
      </c>
      <c r="Q286" s="11">
        <f>2*'OddsRatio_working_3-way'!K286*'OddsRatio_working_3-way'!L286*'OddsRatio_working_3-way'!M286</f>
        <v>6.0275749498807138E-2</v>
      </c>
      <c r="R286" s="11">
        <f t="shared" si="75"/>
        <v>0</v>
      </c>
      <c r="S286" s="11">
        <f t="shared" si="76"/>
        <v>-0.97812714124512534</v>
      </c>
      <c r="T286" s="11">
        <f t="shared" si="77"/>
        <v>-0.25472060969925137</v>
      </c>
      <c r="U286" s="11">
        <f>'OddsRatio_working_3-way'!S286-'OddsRatio_working_3-way'!R286^2/3</f>
        <v>-0.97812714124512534</v>
      </c>
      <c r="V286" s="11">
        <f>'OddsRatio_working_3-way'!S286*'OddsRatio_working_3-way'!R286/3-2*'OddsRatio_working_3-way'!R286^3/27-'OddsRatio_working_3-way'!T286</f>
        <v>0.25472060969925137</v>
      </c>
      <c r="W286" s="11">
        <f>'OddsRatio_working_3-way'!V286^2+4*'OddsRatio_working_3-way'!U286^3/27</f>
        <v>-7.3755370272955451E-2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0.18617059332673475</v>
      </c>
      <c r="Y286" s="11">
        <f>IF('OddsRatio_working_3-way'!W286&gt;=0,IF('OddsRatio_working_3-way'!V286+SQRT('OddsRatio_working_3-way'!W286)&gt;0,0,PI()),ACOS('OddsRatio_working_3-way'!V286/(2*'OddsRatio_working_3-way'!X286)))</f>
        <v>0.81741987516925718</v>
      </c>
      <c r="Z286" s="11">
        <f>'OddsRatio_working_3-way'!X286^(1/3)*COS('OddsRatio_working_3-way'!Y286/3)</f>
        <v>0.54993597184671439</v>
      </c>
      <c r="AA286" s="11">
        <f>'OddsRatio_working_3-way'!X286^(1/3)*COS(('OddsRatio_working_3-way'!Y286+2*PI())/3)</f>
        <v>-0.40804542752424883</v>
      </c>
      <c r="AB286" s="11">
        <f>'OddsRatio_working_3-way'!X286^(1/3)*COS(('OddsRatio_working_3-way'!Y286+4*PI())/3)</f>
        <v>-0.14189054432246545</v>
      </c>
      <c r="AC286" s="11">
        <f>'OddsRatio_working_3-way'!X286^(1/3)*SIN('OddsRatio_working_3-way'!Y286/3)</f>
        <v>0.15366459346268299</v>
      </c>
      <c r="AD286" s="11">
        <f>'OddsRatio_working_3-way'!X286^(1/3)*SIN(('OddsRatio_working_3-way'!Y286+2*PI())/3)</f>
        <v>0.39942622534279704</v>
      </c>
      <c r="AE286" s="11">
        <f>'OddsRatio_working_3-way'!X286^(1/3)*SIN(('OddsRatio_working_3-way'!Y286+4*PI())/3)</f>
        <v>-0.55309081880548006</v>
      </c>
      <c r="AF286" s="11">
        <f>-'OddsRatio_working_3-way'!U286/(3*'OddsRatio_working_3-way'!X286^(1/3))*COS(('OddsRatio_working_3-way'!Y286)/3)</f>
        <v>0.54993597184671428</v>
      </c>
      <c r="AG286" s="11">
        <f>-'OddsRatio_working_3-way'!U286/(3*'OddsRatio_working_3-way'!X286^(1/3))*COS(('OddsRatio_working_3-way'!Y286+2*PI())/3)</f>
        <v>-0.40804542752424877</v>
      </c>
      <c r="AH286" s="11">
        <f>-'OddsRatio_working_3-way'!U286/(3*'OddsRatio_working_3-way'!X286^(1/3))*COS(('OddsRatio_working_3-way'!Y286+4*PI())/3)</f>
        <v>-0.14189054432246542</v>
      </c>
      <c r="AI286" s="11">
        <f>'OddsRatio_working_3-way'!U286/(3*'OddsRatio_working_3-way'!X286^(1/3))*SIN(('OddsRatio_working_3-way'!Y286)/3)</f>
        <v>-0.15366459346268296</v>
      </c>
      <c r="AJ286" s="11">
        <f>'OddsRatio_working_3-way'!U286/(3*'OddsRatio_working_3-way'!X286^(1/3))*SIN(('OddsRatio_working_3-way'!Y286+2*PI())/3)</f>
        <v>-0.39942622534279693</v>
      </c>
      <c r="AK286" s="11">
        <f>'OddsRatio_working_3-way'!U286/(3*'OddsRatio_working_3-way'!X286^(1/3))*SIN(('OddsRatio_working_3-way'!Y286+4*PI())/3)</f>
        <v>0.55309081880547994</v>
      </c>
      <c r="AL286" s="11">
        <f>'OddsRatio_working_3-way'!Z286+'OddsRatio_working_3-way'!AF286</f>
        <v>1.0998719436934286</v>
      </c>
      <c r="AM286" s="11">
        <f>'OddsRatio_working_3-way'!AA286+'OddsRatio_working_3-way'!AG286</f>
        <v>-0.81609085504849754</v>
      </c>
      <c r="AN286" s="11">
        <f>'OddsRatio_working_3-way'!AB286+'OddsRatio_working_3-way'!AH286</f>
        <v>-0.2837810886449309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1.0998719436934286</v>
      </c>
      <c r="AS286" s="11">
        <f>IF(('OddsRatio_working_3-way'!X286=0),IF(Q286&gt;0,-Q286^(1/3),(-Q286)^(1/3)),'OddsRatio_working_3-way'!AM286-'OddsRatio_working_3-way'!R286/3)</f>
        <v>-0.81609085504849754</v>
      </c>
      <c r="AT286" s="11">
        <f>IF(('OddsRatio_working_3-way'!X286=0),IF(Q286&gt;0,-Q286^(1/3),(-Q286)^(1/3)),'OddsRatio_working_3-way'!AN286-'OddsRatio_working_3-way'!R286/3)</f>
        <v>-0.2837810886449309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2.25</v>
      </c>
      <c r="B287" s="4">
        <f>IF('True_Odds_Calculator_3-way'!B288="","",'True_Odds_Calculator_3-way'!B288)</f>
        <v>3.87</v>
      </c>
      <c r="C287" s="4">
        <f>IF('True_Odds_Calculator_3-way'!C288="","",'True_Odds_Calculator_3-way'!C288)</f>
        <v>2.87</v>
      </c>
      <c r="D287" s="9">
        <f t="shared" si="65"/>
        <v>0.42529591113785159</v>
      </c>
      <c r="E287" s="9">
        <f t="shared" si="66"/>
        <v>0.24374821727172882</v>
      </c>
      <c r="F287" s="9">
        <f t="shared" si="67"/>
        <v>0.33095587159042006</v>
      </c>
      <c r="G287" s="9">
        <f t="shared" si="68"/>
        <v>1.0810432431848498</v>
      </c>
      <c r="H287" s="9">
        <f t="shared" si="69"/>
        <v>2.3513040539810621</v>
      </c>
      <c r="I287" s="9">
        <f t="shared" si="70"/>
        <v>4.1025941079405186</v>
      </c>
      <c r="J287" s="9">
        <f t="shared" si="71"/>
        <v>3.0215508647556693</v>
      </c>
      <c r="K287" s="11">
        <f t="shared" si="72"/>
        <v>0.44444444444444442</v>
      </c>
      <c r="L287" s="11">
        <f t="shared" si="73"/>
        <v>0.25839793281653745</v>
      </c>
      <c r="M287" s="11">
        <f t="shared" si="74"/>
        <v>0.34843205574912889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-0.2684467413149586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0.23969084282943232</v>
      </c>
      <c r="Q287" s="11">
        <f>2*'OddsRatio_working_3-way'!K287*'OddsRatio_working_3-way'!L287*'OddsRatio_working_3-way'!M287</f>
        <v>8.0030331495636833E-2</v>
      </c>
      <c r="R287" s="11">
        <f t="shared" si="75"/>
        <v>0</v>
      </c>
      <c r="S287" s="11">
        <f t="shared" si="76"/>
        <v>-0.8928804337699594</v>
      </c>
      <c r="T287" s="11">
        <f t="shared" si="77"/>
        <v>-0.29812368406342549</v>
      </c>
      <c r="U287" s="11">
        <f>'OddsRatio_working_3-way'!S287-'OddsRatio_working_3-way'!R287^2/3</f>
        <v>-0.8928804337699594</v>
      </c>
      <c r="V287" s="11">
        <f>'OddsRatio_working_3-way'!S287*'OddsRatio_working_3-way'!R287/3-2*'OddsRatio_working_3-way'!R287^3/27-'OddsRatio_working_3-way'!T287</f>
        <v>0.29812368406342549</v>
      </c>
      <c r="W287" s="11">
        <f>'OddsRatio_working_3-way'!V287^2+4*'OddsRatio_working_3-way'!U287^3/27</f>
        <v>-1.6579446983526272E-2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0.16237085482243682</v>
      </c>
      <c r="Y287" s="11">
        <f>IF('OddsRatio_working_3-way'!W287&gt;=0,IF('OddsRatio_working_3-way'!V287+SQRT('OddsRatio_working_3-way'!W287)&gt;0,0,PI()),ACOS('OddsRatio_working_3-way'!V287/(2*'OddsRatio_working_3-way'!X287)))</f>
        <v>0.40770493587117618</v>
      </c>
      <c r="Z287" s="11">
        <f>'OddsRatio_working_3-way'!X287^(1/3)*COS('OddsRatio_working_3-way'!Y287/3)</f>
        <v>0.54052162159242501</v>
      </c>
      <c r="AA287" s="11">
        <f>'OddsRatio_working_3-way'!X287^(1/3)*COS(('OddsRatio_working_3-way'!Y287+2*PI())/3)</f>
        <v>-0.33427167616929837</v>
      </c>
      <c r="AB287" s="11">
        <f>'OddsRatio_working_3-way'!X287^(1/3)*COS(('OddsRatio_working_3-way'!Y287+4*PI())/3)</f>
        <v>-0.20624994542312683</v>
      </c>
      <c r="AC287" s="11">
        <f>'OddsRatio_working_3-way'!X287^(1/3)*SIN('OddsRatio_working_3-way'!Y287/3)</f>
        <v>7.3913380708423987E-2</v>
      </c>
      <c r="AD287" s="11">
        <f>'OddsRatio_working_3-way'!X287^(1/3)*SIN(('OddsRatio_working_3-way'!Y287+2*PI())/3)</f>
        <v>0.43114876523958745</v>
      </c>
      <c r="AE287" s="11">
        <f>'OddsRatio_working_3-way'!X287^(1/3)*SIN(('OddsRatio_working_3-way'!Y287+4*PI())/3)</f>
        <v>-0.50506214594801135</v>
      </c>
      <c r="AF287" s="11">
        <f>-'OddsRatio_working_3-way'!U287/(3*'OddsRatio_working_3-way'!X287^(1/3))*COS(('OddsRatio_working_3-way'!Y287)/3)</f>
        <v>0.54052162159242489</v>
      </c>
      <c r="AG287" s="11">
        <f>-'OddsRatio_working_3-way'!U287/(3*'OddsRatio_working_3-way'!X287^(1/3))*COS(('OddsRatio_working_3-way'!Y287+2*PI())/3)</f>
        <v>-0.33427167616929832</v>
      </c>
      <c r="AH287" s="11">
        <f>-'OddsRatio_working_3-way'!U287/(3*'OddsRatio_working_3-way'!X287^(1/3))*COS(('OddsRatio_working_3-way'!Y287+4*PI())/3)</f>
        <v>-0.20624994542312677</v>
      </c>
      <c r="AI287" s="11">
        <f>'OddsRatio_working_3-way'!U287/(3*'OddsRatio_working_3-way'!X287^(1/3))*SIN(('OddsRatio_working_3-way'!Y287)/3)</f>
        <v>-7.3913380708423973E-2</v>
      </c>
      <c r="AJ287" s="11">
        <f>'OddsRatio_working_3-way'!U287/(3*'OddsRatio_working_3-way'!X287^(1/3))*SIN(('OddsRatio_working_3-way'!Y287+2*PI())/3)</f>
        <v>-0.43114876523958739</v>
      </c>
      <c r="AK287" s="11">
        <f>'OddsRatio_working_3-way'!U287/(3*'OddsRatio_working_3-way'!X287^(1/3))*SIN(('OddsRatio_working_3-way'!Y287+4*PI())/3)</f>
        <v>0.50506214594801135</v>
      </c>
      <c r="AL287" s="11">
        <f>'OddsRatio_working_3-way'!Z287+'OddsRatio_working_3-way'!AF287</f>
        <v>1.0810432431848498</v>
      </c>
      <c r="AM287" s="11">
        <f>'OddsRatio_working_3-way'!AA287+'OddsRatio_working_3-way'!AG287</f>
        <v>-0.66854335233859663</v>
      </c>
      <c r="AN287" s="11">
        <f>'OddsRatio_working_3-way'!AB287+'OddsRatio_working_3-way'!AH287</f>
        <v>-0.4124998908462536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1.0810432431848498</v>
      </c>
      <c r="AS287" s="11">
        <f>IF(('OddsRatio_working_3-way'!X287=0),IF(Q287&gt;0,-Q287^(1/3),(-Q287)^(1/3)),'OddsRatio_working_3-way'!AM287-'OddsRatio_working_3-way'!R287/3)</f>
        <v>-0.66854335233859663</v>
      </c>
      <c r="AT287" s="11">
        <f>IF(('OddsRatio_working_3-way'!X287=0),IF(Q287&gt;0,-Q287^(1/3),(-Q287)^(1/3)),'OddsRatio_working_3-way'!AN287-'OddsRatio_working_3-way'!R287/3)</f>
        <v>-0.4124998908462536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1.71</v>
      </c>
      <c r="B288" s="4">
        <f>IF('True_Odds_Calculator_3-way'!B289="","",'True_Odds_Calculator_3-way'!B289)</f>
        <v>4.58</v>
      </c>
      <c r="C288" s="4">
        <f>IF('True_Odds_Calculator_3-way'!C289="","",'True_Odds_Calculator_3-way'!C289)</f>
        <v>3.98</v>
      </c>
      <c r="D288" s="9">
        <f t="shared" si="65"/>
        <v>0.56242666454410528</v>
      </c>
      <c r="E288" s="9">
        <f t="shared" si="66"/>
        <v>0.20313141021206285</v>
      </c>
      <c r="F288" s="9">
        <f t="shared" si="67"/>
        <v>0.23444192524383178</v>
      </c>
      <c r="G288" s="9">
        <f t="shared" si="68"/>
        <v>1.0957881468380508</v>
      </c>
      <c r="H288" s="9">
        <f t="shared" si="69"/>
        <v>1.7780095842550161</v>
      </c>
      <c r="I288" s="9">
        <f t="shared" si="70"/>
        <v>4.9229215656802223</v>
      </c>
      <c r="J288" s="9">
        <f t="shared" si="71"/>
        <v>4.2654486775773917</v>
      </c>
      <c r="K288" s="11">
        <f t="shared" si="72"/>
        <v>0.58479532163742687</v>
      </c>
      <c r="L288" s="11">
        <f t="shared" si="73"/>
        <v>0.2183406113537118</v>
      </c>
      <c r="M288" s="11">
        <f t="shared" si="74"/>
        <v>0.25125628140703515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-0.24300375187308121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0.23323286675210625</v>
      </c>
      <c r="Q288" s="11">
        <f>2*'OddsRatio_working_3-way'!K288*'OddsRatio_working_3-way'!L288*'OddsRatio_working_3-way'!M288</f>
        <v>6.4163099519148906E-2</v>
      </c>
      <c r="R288" s="11">
        <f t="shared" si="75"/>
        <v>0</v>
      </c>
      <c r="S288" s="11">
        <f t="shared" si="76"/>
        <v>-0.95979121702582515</v>
      </c>
      <c r="T288" s="11">
        <f t="shared" si="77"/>
        <v>-0.26404160028220774</v>
      </c>
      <c r="U288" s="11">
        <f>'OddsRatio_working_3-way'!S288-'OddsRatio_working_3-way'!R288^2/3</f>
        <v>-0.95979121702582515</v>
      </c>
      <c r="V288" s="11">
        <f>'OddsRatio_working_3-way'!S288*'OddsRatio_working_3-way'!R288/3-2*'OddsRatio_working_3-way'!R288^3/27-'OddsRatio_working_3-way'!T288</f>
        <v>0.26404160028220774</v>
      </c>
      <c r="W288" s="11">
        <f>'OddsRatio_working_3-way'!V288^2+4*'OddsRatio_working_3-way'!U288^3/27</f>
        <v>-6.1268534411381456E-2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0.18096028645186948</v>
      </c>
      <c r="Y288" s="11">
        <f>IF('OddsRatio_working_3-way'!W288&gt;=0,IF('OddsRatio_working_3-way'!V288+SQRT('OddsRatio_working_3-way'!W288)&gt;0,0,PI()),ACOS('OddsRatio_working_3-way'!V288/(2*'OddsRatio_working_3-way'!X288)))</f>
        <v>0.75312268868837995</v>
      </c>
      <c r="Z288" s="11">
        <f>'OddsRatio_working_3-way'!X288^(1/3)*COS('OddsRatio_working_3-way'!Y288/3)</f>
        <v>0.54789407341902552</v>
      </c>
      <c r="AA288" s="11">
        <f>'OddsRatio_working_3-way'!X288^(1/3)*COS(('OddsRatio_working_3-way'!Y288+2*PI())/3)</f>
        <v>-0.3956305092548299</v>
      </c>
      <c r="AB288" s="11">
        <f>'OddsRatio_working_3-way'!X288^(1/3)*COS(('OddsRatio_working_3-way'!Y288+4*PI())/3)</f>
        <v>-0.15226356416419573</v>
      </c>
      <c r="AC288" s="11">
        <f>'OddsRatio_working_3-way'!X288^(1/3)*SIN('OddsRatio_working_3-way'!Y288/3)</f>
        <v>0.14050797125993464</v>
      </c>
      <c r="AD288" s="11">
        <f>'OddsRatio_working_3-way'!X288^(1/3)*SIN(('OddsRatio_working_3-way'!Y288+2*PI())/3)</f>
        <v>0.40423620053384512</v>
      </c>
      <c r="AE288" s="11">
        <f>'OddsRatio_working_3-way'!X288^(1/3)*SIN(('OddsRatio_working_3-way'!Y288+4*PI())/3)</f>
        <v>-0.54474417179377965</v>
      </c>
      <c r="AF288" s="11">
        <f>-'OddsRatio_working_3-way'!U288/(3*'OddsRatio_working_3-way'!X288^(1/3))*COS(('OddsRatio_working_3-way'!Y288)/3)</f>
        <v>0.54789407341902541</v>
      </c>
      <c r="AG288" s="11">
        <f>-'OddsRatio_working_3-way'!U288/(3*'OddsRatio_working_3-way'!X288^(1/3))*COS(('OddsRatio_working_3-way'!Y288+2*PI())/3)</f>
        <v>-0.39563050925482984</v>
      </c>
      <c r="AH288" s="11">
        <f>-'OddsRatio_working_3-way'!U288/(3*'OddsRatio_working_3-way'!X288^(1/3))*COS(('OddsRatio_working_3-way'!Y288+4*PI())/3)</f>
        <v>-0.15226356416419567</v>
      </c>
      <c r="AI288" s="11">
        <f>'OddsRatio_working_3-way'!U288/(3*'OddsRatio_working_3-way'!X288^(1/3))*SIN(('OddsRatio_working_3-way'!Y288)/3)</f>
        <v>-0.14050797125993461</v>
      </c>
      <c r="AJ288" s="11">
        <f>'OddsRatio_working_3-way'!U288/(3*'OddsRatio_working_3-way'!X288^(1/3))*SIN(('OddsRatio_working_3-way'!Y288+2*PI())/3)</f>
        <v>-0.40423620053384501</v>
      </c>
      <c r="AK288" s="11">
        <f>'OddsRatio_working_3-way'!U288/(3*'OddsRatio_working_3-way'!X288^(1/3))*SIN(('OddsRatio_working_3-way'!Y288+4*PI())/3)</f>
        <v>0.54474417179377954</v>
      </c>
      <c r="AL288" s="11">
        <f>'OddsRatio_working_3-way'!Z288+'OddsRatio_working_3-way'!AF288</f>
        <v>1.0957881468380508</v>
      </c>
      <c r="AM288" s="11">
        <f>'OddsRatio_working_3-way'!AA288+'OddsRatio_working_3-way'!AG288</f>
        <v>-0.7912610185096598</v>
      </c>
      <c r="AN288" s="11">
        <f>'OddsRatio_working_3-way'!AB288+'OddsRatio_working_3-way'!AH288</f>
        <v>-0.30452712832839141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1.0957881468380508</v>
      </c>
      <c r="AS288" s="11">
        <f>IF(('OddsRatio_working_3-way'!X288=0),IF(Q288&gt;0,-Q288^(1/3),(-Q288)^(1/3)),'OddsRatio_working_3-way'!AM288-'OddsRatio_working_3-way'!R288/3)</f>
        <v>-0.7912610185096598</v>
      </c>
      <c r="AT288" s="11">
        <f>IF(('OddsRatio_working_3-way'!X288=0),IF(Q288&gt;0,-Q288^(1/3),(-Q288)^(1/3)),'OddsRatio_working_3-way'!AN288-'OddsRatio_working_3-way'!R288/3)</f>
        <v>-0.30452712832839141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1.97</v>
      </c>
      <c r="B289" s="4">
        <f>IF('True_Odds_Calculator_3-way'!B290="","",'True_Odds_Calculator_3-way'!B290)</f>
        <v>4.26</v>
      </c>
      <c r="C289" s="4">
        <f>IF('True_Odds_Calculator_3-way'!C290="","",'True_Odds_Calculator_3-way'!C290)</f>
        <v>3.23</v>
      </c>
      <c r="D289" s="9">
        <f t="shared" si="65"/>
        <v>0.48719721671835065</v>
      </c>
      <c r="E289" s="9">
        <f t="shared" si="66"/>
        <v>0.22038765605410787</v>
      </c>
      <c r="F289" s="9">
        <f t="shared" si="67"/>
        <v>0.29241512722754121</v>
      </c>
      <c r="G289" s="9">
        <f t="shared" si="68"/>
        <v>1.0851101874881572</v>
      </c>
      <c r="H289" s="9">
        <f t="shared" si="69"/>
        <v>2.0525568818635129</v>
      </c>
      <c r="I289" s="9">
        <f t="shared" si="70"/>
        <v>4.5374592112113925</v>
      </c>
      <c r="J289" s="9">
        <f t="shared" si="71"/>
        <v>3.4197957180985905</v>
      </c>
      <c r="K289" s="11">
        <f t="shared" si="72"/>
        <v>0.50761421319796951</v>
      </c>
      <c r="L289" s="11">
        <f t="shared" si="73"/>
        <v>0.23474178403755869</v>
      </c>
      <c r="M289" s="11">
        <f t="shared" si="74"/>
        <v>0.30959752321981426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-0.260145219617538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0.23831653201782607</v>
      </c>
      <c r="Q289" s="11">
        <f>2*'OddsRatio_working_3-way'!K289*'OddsRatio_working_3-way'!L289*'OddsRatio_working_3-way'!M289</f>
        <v>7.3782208055054518E-2</v>
      </c>
      <c r="R289" s="11">
        <f t="shared" si="75"/>
        <v>0</v>
      </c>
      <c r="S289" s="11">
        <f t="shared" si="76"/>
        <v>-0.91609037586082043</v>
      </c>
      <c r="T289" s="11">
        <f t="shared" si="77"/>
        <v>-0.28361931141201874</v>
      </c>
      <c r="U289" s="11">
        <f>'OddsRatio_working_3-way'!S289-'OddsRatio_working_3-way'!R289^2/3</f>
        <v>-0.91609037586082043</v>
      </c>
      <c r="V289" s="11">
        <f>'OddsRatio_working_3-way'!S289*'OddsRatio_working_3-way'!R289/3-2*'OddsRatio_working_3-way'!R289^3/27-'OddsRatio_working_3-way'!T289</f>
        <v>0.28361931141201874</v>
      </c>
      <c r="W289" s="11">
        <f>'OddsRatio_working_3-way'!V289^2+4*'OddsRatio_working_3-way'!U289^3/27</f>
        <v>-3.3456798737975579E-2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0.16874293506974095</v>
      </c>
      <c r="Y289" s="11">
        <f>IF('OddsRatio_working_3-way'!W289&gt;=0,IF('OddsRatio_working_3-way'!V289+SQRT('OddsRatio_working_3-way'!W289)&gt;0,0,PI()),ACOS('OddsRatio_working_3-way'!V289/(2*'OddsRatio_working_3-way'!X289)))</f>
        <v>0.57279632449604534</v>
      </c>
      <c r="Z289" s="11">
        <f>'OddsRatio_working_3-way'!X289^(1/3)*COS('OddsRatio_working_3-way'!Y289/3)</f>
        <v>0.54255509374407862</v>
      </c>
      <c r="AA289" s="11">
        <f>'OddsRatio_working_3-way'!X289^(1/3)*COS(('OddsRatio_working_3-way'!Y289+2*PI())/3)</f>
        <v>-0.3620964416818237</v>
      </c>
      <c r="AB289" s="11">
        <f>'OddsRatio_working_3-way'!X289^(1/3)*COS(('OddsRatio_working_3-way'!Y289+4*PI())/3)</f>
        <v>-0.18045865206225495</v>
      </c>
      <c r="AC289" s="11">
        <f>'OddsRatio_working_3-way'!X289^(1/3)*SIN('OddsRatio_working_3-way'!Y289/3)</f>
        <v>0.10486862673186666</v>
      </c>
      <c r="AD289" s="11">
        <f>'OddsRatio_working_3-way'!X289^(1/3)*SIN(('OddsRatio_working_3-way'!Y289+2*PI())/3)</f>
        <v>0.41743218076908628</v>
      </c>
      <c r="AE289" s="11">
        <f>'OddsRatio_working_3-way'!X289^(1/3)*SIN(('OddsRatio_working_3-way'!Y289+4*PI())/3)</f>
        <v>-0.52230080750095287</v>
      </c>
      <c r="AF289" s="11">
        <f>-'OddsRatio_working_3-way'!U289/(3*'OddsRatio_working_3-way'!X289^(1/3))*COS(('OddsRatio_working_3-way'!Y289)/3)</f>
        <v>0.54255509374407862</v>
      </c>
      <c r="AG289" s="11">
        <f>-'OddsRatio_working_3-way'!U289/(3*'OddsRatio_working_3-way'!X289^(1/3))*COS(('OddsRatio_working_3-way'!Y289+2*PI())/3)</f>
        <v>-0.3620964416818237</v>
      </c>
      <c r="AH289" s="11">
        <f>-'OddsRatio_working_3-way'!U289/(3*'OddsRatio_working_3-way'!X289^(1/3))*COS(('OddsRatio_working_3-way'!Y289+4*PI())/3)</f>
        <v>-0.18045865206225495</v>
      </c>
      <c r="AI289" s="11">
        <f>'OddsRatio_working_3-way'!U289/(3*'OddsRatio_working_3-way'!X289^(1/3))*SIN(('OddsRatio_working_3-way'!Y289)/3)</f>
        <v>-0.10486862673186666</v>
      </c>
      <c r="AJ289" s="11">
        <f>'OddsRatio_working_3-way'!U289/(3*'OddsRatio_working_3-way'!X289^(1/3))*SIN(('OddsRatio_working_3-way'!Y289+2*PI())/3)</f>
        <v>-0.41743218076908628</v>
      </c>
      <c r="AK289" s="11">
        <f>'OddsRatio_working_3-way'!U289/(3*'OddsRatio_working_3-way'!X289^(1/3))*SIN(('OddsRatio_working_3-way'!Y289+4*PI())/3)</f>
        <v>0.52230080750095287</v>
      </c>
      <c r="AL289" s="11">
        <f>'OddsRatio_working_3-way'!Z289+'OddsRatio_working_3-way'!AF289</f>
        <v>1.0851101874881572</v>
      </c>
      <c r="AM289" s="11">
        <f>'OddsRatio_working_3-way'!AA289+'OddsRatio_working_3-way'!AG289</f>
        <v>-0.7241928833636474</v>
      </c>
      <c r="AN289" s="11">
        <f>'OddsRatio_working_3-way'!AB289+'OddsRatio_working_3-way'!AH289</f>
        <v>-0.3609173041245099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1.0851101874881572</v>
      </c>
      <c r="AS289" s="11">
        <f>IF(('OddsRatio_working_3-way'!X289=0),IF(Q289&gt;0,-Q289^(1/3),(-Q289)^(1/3)),'OddsRatio_working_3-way'!AM289-'OddsRatio_working_3-way'!R289/3)</f>
        <v>-0.7241928833636474</v>
      </c>
      <c r="AT289" s="11">
        <f>IF(('OddsRatio_working_3-way'!X289=0),IF(Q289&gt;0,-Q289^(1/3),(-Q289)^(1/3)),'OddsRatio_working_3-way'!AN289-'OddsRatio_working_3-way'!R289/3)</f>
        <v>-0.3609173041245099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1.1599999999999999</v>
      </c>
      <c r="B290" s="4">
        <f>IF('True_Odds_Calculator_3-way'!B291="","",'True_Odds_Calculator_3-way'!B291)</f>
        <v>7.6</v>
      </c>
      <c r="C290" s="4">
        <f>IF('True_Odds_Calculator_3-way'!C291="","",'True_Odds_Calculator_3-way'!C291)</f>
        <v>14.91</v>
      </c>
      <c r="D290" s="9">
        <f t="shared" si="65"/>
        <v>0.83534373875604251</v>
      </c>
      <c r="E290" s="9">
        <f t="shared" si="66"/>
        <v>0.10951859730524353</v>
      </c>
      <c r="F290" s="9">
        <f t="shared" si="67"/>
        <v>5.5137663938713707E-2</v>
      </c>
      <c r="G290" s="9">
        <f t="shared" si="68"/>
        <v>1.2319498968259786</v>
      </c>
      <c r="H290" s="9">
        <f t="shared" si="69"/>
        <v>1.1971119834921566</v>
      </c>
      <c r="I290" s="9">
        <f t="shared" si="70"/>
        <v>9.1308693190514596</v>
      </c>
      <c r="J290" s="9">
        <f t="shared" si="71"/>
        <v>18.136423064849357</v>
      </c>
      <c r="K290" s="11">
        <f t="shared" si="72"/>
        <v>0.86206896551724144</v>
      </c>
      <c r="L290" s="11">
        <f t="shared" si="73"/>
        <v>0.13157894736842105</v>
      </c>
      <c r="M290" s="11">
        <f t="shared" si="74"/>
        <v>6.70690811535882E-2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-0.11174853111408911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0.15725021636169101</v>
      </c>
      <c r="Q290" s="11">
        <f>2*'OddsRatio_working_3-way'!K290*'OddsRatio_working_3-way'!L290*'OddsRatio_working_3-way'!M290</f>
        <v>1.5215308791648865E-2</v>
      </c>
      <c r="R290" s="11">
        <f t="shared" si="75"/>
        <v>0</v>
      </c>
      <c r="S290" s="11">
        <f t="shared" si="76"/>
        <v>-1.4071792693288037</v>
      </c>
      <c r="T290" s="11">
        <f t="shared" si="77"/>
        <v>-0.13615667821275315</v>
      </c>
      <c r="U290" s="11">
        <f>'OddsRatio_working_3-way'!S290-'OddsRatio_working_3-way'!R290^2/3</f>
        <v>-1.4071792693288037</v>
      </c>
      <c r="V290" s="11">
        <f>'OddsRatio_working_3-way'!S290*'OddsRatio_working_3-way'!R290/3-2*'OddsRatio_working_3-way'!R290^3/27-'OddsRatio_working_3-way'!T290</f>
        <v>0.13615667821275315</v>
      </c>
      <c r="W290" s="11">
        <f>'OddsRatio_working_3-way'!V290^2+4*'OddsRatio_working_3-way'!U290^3/27</f>
        <v>-0.39426594411889937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0.32124935219422257</v>
      </c>
      <c r="Y290" s="11">
        <f>IF('OddsRatio_working_3-way'!W290&gt;=0,IF('OddsRatio_working_3-way'!V290+SQRT('OddsRatio_working_3-way'!W290)&gt;0,0,PI()),ACOS('OddsRatio_working_3-way'!V290/(2*'OddsRatio_working_3-way'!X290)))</f>
        <v>1.3572597850003889</v>
      </c>
      <c r="Z290" s="11">
        <f>'OddsRatio_working_3-way'!X290^(1/3)*COS('OddsRatio_working_3-way'!Y290/3)</f>
        <v>0.61597494841298928</v>
      </c>
      <c r="AA290" s="11">
        <f>'OddsRatio_working_3-way'!X290^(1/3)*COS(('OddsRatio_working_3-way'!Y290+2*PI())/3)</f>
        <v>-0.56726717747675137</v>
      </c>
      <c r="AB290" s="11">
        <f>'OddsRatio_working_3-way'!X290^(1/3)*COS(('OddsRatio_working_3-way'!Y290+4*PI())/3)</f>
        <v>-4.8707770936238036E-2</v>
      </c>
      <c r="AC290" s="11">
        <f>'OddsRatio_working_3-way'!X290^(1/3)*SIN('OddsRatio_working_3-way'!Y290/3)</f>
        <v>0.29939041295697794</v>
      </c>
      <c r="AD290" s="11">
        <f>'OddsRatio_working_3-way'!X290^(1/3)*SIN(('OddsRatio_working_3-way'!Y290+2*PI())/3)</f>
        <v>0.38375474694196876</v>
      </c>
      <c r="AE290" s="11">
        <f>'OddsRatio_working_3-way'!X290^(1/3)*SIN(('OddsRatio_working_3-way'!Y290+4*PI())/3)</f>
        <v>-0.68314515989894675</v>
      </c>
      <c r="AF290" s="11">
        <f>-'OddsRatio_working_3-way'!U290/(3*'OddsRatio_working_3-way'!X290^(1/3))*COS(('OddsRatio_working_3-way'!Y290)/3)</f>
        <v>0.61597494841298917</v>
      </c>
      <c r="AG290" s="11">
        <f>-'OddsRatio_working_3-way'!U290/(3*'OddsRatio_working_3-way'!X290^(1/3))*COS(('OddsRatio_working_3-way'!Y290+2*PI())/3)</f>
        <v>-0.56726717747675126</v>
      </c>
      <c r="AH290" s="11">
        <f>-'OddsRatio_working_3-way'!U290/(3*'OddsRatio_working_3-way'!X290^(1/3))*COS(('OddsRatio_working_3-way'!Y290+4*PI())/3)</f>
        <v>-4.8707770936238029E-2</v>
      </c>
      <c r="AI290" s="11">
        <f>'OddsRatio_working_3-way'!U290/(3*'OddsRatio_working_3-way'!X290^(1/3))*SIN(('OddsRatio_working_3-way'!Y290)/3)</f>
        <v>-0.29939041295697788</v>
      </c>
      <c r="AJ290" s="11">
        <f>'OddsRatio_working_3-way'!U290/(3*'OddsRatio_working_3-way'!X290^(1/3))*SIN(('OddsRatio_working_3-way'!Y290+2*PI())/3)</f>
        <v>-0.38375474694196871</v>
      </c>
      <c r="AK290" s="11">
        <f>'OddsRatio_working_3-way'!U290/(3*'OddsRatio_working_3-way'!X290^(1/3))*SIN(('OddsRatio_working_3-way'!Y290+4*PI())/3)</f>
        <v>0.68314515989894664</v>
      </c>
      <c r="AL290" s="11">
        <f>'OddsRatio_working_3-way'!Z290+'OddsRatio_working_3-way'!AF290</f>
        <v>1.2319498968259786</v>
      </c>
      <c r="AM290" s="11">
        <f>'OddsRatio_working_3-way'!AA290+'OddsRatio_working_3-way'!AG290</f>
        <v>-1.1345343549535025</v>
      </c>
      <c r="AN290" s="11">
        <f>'OddsRatio_working_3-way'!AB290+'OddsRatio_working_3-way'!AH290</f>
        <v>-9.7415541872476058E-2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1.2319498968259786</v>
      </c>
      <c r="AS290" s="11">
        <f>IF(('OddsRatio_working_3-way'!X290=0),IF(Q290&gt;0,-Q290^(1/3),(-Q290)^(1/3)),'OddsRatio_working_3-way'!AM290-'OddsRatio_working_3-way'!R290/3)</f>
        <v>-1.1345343549535025</v>
      </c>
      <c r="AT290" s="11">
        <f>IF(('OddsRatio_working_3-way'!X290=0),IF(Q290&gt;0,-Q290^(1/3),(-Q290)^(1/3)),'OddsRatio_working_3-way'!AN290-'OddsRatio_working_3-way'!R290/3)</f>
        <v>-9.7415541872476058E-2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1.99</v>
      </c>
      <c r="B291" s="4">
        <f>IF('True_Odds_Calculator_3-way'!B292="","",'True_Odds_Calculator_3-way'!B292)</f>
        <v>4.1399999999999997</v>
      </c>
      <c r="C291" s="4">
        <f>IF('True_Odds_Calculator_3-way'!C292="","",'True_Odds_Calculator_3-way'!C292)</f>
        <v>3.26</v>
      </c>
      <c r="D291" s="9">
        <f t="shared" si="65"/>
        <v>0.4826313272809522</v>
      </c>
      <c r="E291" s="9">
        <f t="shared" si="66"/>
        <v>0.22727266406292421</v>
      </c>
      <c r="F291" s="9">
        <f t="shared" si="67"/>
        <v>0.29009600865612367</v>
      </c>
      <c r="G291" s="9">
        <f t="shared" si="68"/>
        <v>1.082802937497493</v>
      </c>
      <c r="H291" s="9">
        <f t="shared" si="69"/>
        <v>2.0719749081225185</v>
      </c>
      <c r="I291" s="9">
        <f t="shared" si="70"/>
        <v>4.4000012237421275</v>
      </c>
      <c r="J291" s="9">
        <f t="shared" si="71"/>
        <v>3.4471346387443336</v>
      </c>
      <c r="K291" s="11">
        <f t="shared" si="72"/>
        <v>0.50251256281407031</v>
      </c>
      <c r="L291" s="11">
        <f t="shared" si="73"/>
        <v>0.24154589371980678</v>
      </c>
      <c r="M291" s="11">
        <f t="shared" si="74"/>
        <v>0.30674846625766872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-0.26157863202381615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0.23791939156974526</v>
      </c>
      <c r="Q291" s="11">
        <f>2*'OddsRatio_working_3-way'!K291*'OddsRatio_working_3-way'!L291*'OddsRatio_working_3-way'!M291</f>
        <v>7.4466163245616654E-2</v>
      </c>
      <c r="R291" s="11">
        <f t="shared" si="75"/>
        <v>0</v>
      </c>
      <c r="S291" s="11">
        <f t="shared" si="76"/>
        <v>-0.90955209043253671</v>
      </c>
      <c r="T291" s="11">
        <f t="shared" si="77"/>
        <v>-0.28467984051096601</v>
      </c>
      <c r="U291" s="11">
        <f>'OddsRatio_working_3-way'!S291-'OddsRatio_working_3-way'!R291^2/3</f>
        <v>-0.90955209043253671</v>
      </c>
      <c r="V291" s="11">
        <f>'OddsRatio_working_3-way'!S291*'OddsRatio_working_3-way'!R291/3-2*'OddsRatio_working_3-way'!R291^3/27-'OddsRatio_working_3-way'!T291</f>
        <v>0.28467984051096601</v>
      </c>
      <c r="W291" s="11">
        <f>'OddsRatio_working_3-way'!V291^2+4*'OddsRatio_working_3-way'!U291^3/27</f>
        <v>-3.0432767054417942E-2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0.16693964376966228</v>
      </c>
      <c r="Y291" s="11">
        <f>IF('OddsRatio_working_3-way'!W291&gt;=0,IF('OddsRatio_working_3-way'!V291+SQRT('OddsRatio_working_3-way'!W291)&gt;0,0,PI()),ACOS('OddsRatio_working_3-way'!V291/(2*'OddsRatio_working_3-way'!X291)))</f>
        <v>0.54977326923437908</v>
      </c>
      <c r="Z291" s="11">
        <f>'OddsRatio_working_3-way'!X291^(1/3)*COS('OddsRatio_working_3-way'!Y291/3)</f>
        <v>0.54140146874874651</v>
      </c>
      <c r="AA291" s="11">
        <f>'OddsRatio_working_3-way'!X291^(1/3)*COS(('OddsRatio_working_3-way'!Y291+2*PI())/3)</f>
        <v>-0.35759929498189552</v>
      </c>
      <c r="AB291" s="11">
        <f>'OddsRatio_working_3-way'!X291^(1/3)*COS(('OddsRatio_working_3-way'!Y291+4*PI())/3)</f>
        <v>-0.18380217376685115</v>
      </c>
      <c r="AC291" s="11">
        <f>'OddsRatio_working_3-way'!X291^(1/3)*SIN('OddsRatio_working_3-way'!Y291/3)</f>
        <v>0.10034181471788794</v>
      </c>
      <c r="AD291" s="11">
        <f>'OddsRatio_working_3-way'!X291^(1/3)*SIN(('OddsRatio_working_3-way'!Y291+2*PI())/3)</f>
        <v>0.41869651822367737</v>
      </c>
      <c r="AE291" s="11">
        <f>'OddsRatio_working_3-way'!X291^(1/3)*SIN(('OddsRatio_working_3-way'!Y291+4*PI())/3)</f>
        <v>-0.51903833294156532</v>
      </c>
      <c r="AF291" s="11">
        <f>-'OddsRatio_working_3-way'!U291/(3*'OddsRatio_working_3-way'!X291^(1/3))*COS(('OddsRatio_working_3-way'!Y291)/3)</f>
        <v>0.54140146874874651</v>
      </c>
      <c r="AG291" s="11">
        <f>-'OddsRatio_working_3-way'!U291/(3*'OddsRatio_working_3-way'!X291^(1/3))*COS(('OddsRatio_working_3-way'!Y291+2*PI())/3)</f>
        <v>-0.35759929498189552</v>
      </c>
      <c r="AH291" s="11">
        <f>-'OddsRatio_working_3-way'!U291/(3*'OddsRatio_working_3-way'!X291^(1/3))*COS(('OddsRatio_working_3-way'!Y291+4*PI())/3)</f>
        <v>-0.18380217376685115</v>
      </c>
      <c r="AI291" s="11">
        <f>'OddsRatio_working_3-way'!U291/(3*'OddsRatio_working_3-way'!X291^(1/3))*SIN(('OddsRatio_working_3-way'!Y291)/3)</f>
        <v>-0.10034181471788794</v>
      </c>
      <c r="AJ291" s="11">
        <f>'OddsRatio_working_3-way'!U291/(3*'OddsRatio_working_3-way'!X291^(1/3))*SIN(('OddsRatio_working_3-way'!Y291+2*PI())/3)</f>
        <v>-0.41869651822367737</v>
      </c>
      <c r="AK291" s="11">
        <f>'OddsRatio_working_3-way'!U291/(3*'OddsRatio_working_3-way'!X291^(1/3))*SIN(('OddsRatio_working_3-way'!Y291+4*PI())/3)</f>
        <v>0.51903833294156532</v>
      </c>
      <c r="AL291" s="11">
        <f>'OddsRatio_working_3-way'!Z291+'OddsRatio_working_3-way'!AF291</f>
        <v>1.082802937497493</v>
      </c>
      <c r="AM291" s="11">
        <f>'OddsRatio_working_3-way'!AA291+'OddsRatio_working_3-way'!AG291</f>
        <v>-0.71519858996379104</v>
      </c>
      <c r="AN291" s="11">
        <f>'OddsRatio_working_3-way'!AB291+'OddsRatio_working_3-way'!AH291</f>
        <v>-0.3676043475337023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1.082802937497493</v>
      </c>
      <c r="AS291" s="11">
        <f>IF(('OddsRatio_working_3-way'!X291=0),IF(Q291&gt;0,-Q291^(1/3),(-Q291)^(1/3)),'OddsRatio_working_3-way'!AM291-'OddsRatio_working_3-way'!R291/3)</f>
        <v>-0.71519858996379104</v>
      </c>
      <c r="AT291" s="11">
        <f>IF(('OddsRatio_working_3-way'!X291=0),IF(Q291&gt;0,-Q291^(1/3),(-Q291)^(1/3)),'OddsRatio_working_3-way'!AN291-'OddsRatio_working_3-way'!R291/3)</f>
        <v>-0.3676043475337023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2.69</v>
      </c>
      <c r="B292" s="4">
        <f>IF('True_Odds_Calculator_3-way'!B293="","",'True_Odds_Calculator_3-way'!B293)</f>
        <v>3.59</v>
      </c>
      <c r="C292" s="4">
        <f>IF('True_Odds_Calculator_3-way'!C293="","",'True_Odds_Calculator_3-way'!C293)</f>
        <v>2.5</v>
      </c>
      <c r="D292" s="9">
        <f t="shared" si="65"/>
        <v>0.35430837131899623</v>
      </c>
      <c r="E292" s="9">
        <f t="shared" si="66"/>
        <v>0.26364987205336887</v>
      </c>
      <c r="F292" s="9">
        <f t="shared" si="67"/>
        <v>0.3820417566276349</v>
      </c>
      <c r="G292" s="9">
        <f t="shared" si="68"/>
        <v>1.0783432834274731</v>
      </c>
      <c r="H292" s="9">
        <f t="shared" si="69"/>
        <v>2.8224001489924295</v>
      </c>
      <c r="I292" s="9">
        <f t="shared" si="70"/>
        <v>3.7929091040771556</v>
      </c>
      <c r="J292" s="9">
        <f t="shared" si="71"/>
        <v>2.6175149251412098</v>
      </c>
      <c r="K292" s="11">
        <f t="shared" si="72"/>
        <v>0.37174721189591081</v>
      </c>
      <c r="L292" s="11">
        <f t="shared" si="73"/>
        <v>0.2785515320334262</v>
      </c>
      <c r="M292" s="11">
        <f t="shared" si="74"/>
        <v>0.4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-0.27195120688405428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0.2394093464911827</v>
      </c>
      <c r="Q292" s="11">
        <f>2*'OddsRatio_working_3-way'!K292*'OddsRatio_working_3-way'!L292*'OddsRatio_working_3-way'!M292</f>
        <v>8.284060432220855E-2</v>
      </c>
      <c r="R292" s="11">
        <f t="shared" si="75"/>
        <v>0</v>
      </c>
      <c r="S292" s="11">
        <f t="shared" si="76"/>
        <v>-0.88033934187780338</v>
      </c>
      <c r="T292" s="11">
        <f t="shared" si="77"/>
        <v>-0.30461568923107385</v>
      </c>
      <c r="U292" s="11">
        <f>'OddsRatio_working_3-way'!S292-'OddsRatio_working_3-way'!R292^2/3</f>
        <v>-0.88033934187780338</v>
      </c>
      <c r="V292" s="11">
        <f>'OddsRatio_working_3-way'!S292*'OddsRatio_working_3-way'!R292/3-2*'OddsRatio_working_3-way'!R292^3/27-'OddsRatio_working_3-way'!T292</f>
        <v>0.30461568923107385</v>
      </c>
      <c r="W292" s="11">
        <f>'OddsRatio_working_3-way'!V292^2+4*'OddsRatio_working_3-way'!U292^3/27</f>
        <v>-8.2849356658736134E-3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0.15896198743063999</v>
      </c>
      <c r="Y292" s="11">
        <f>IF('OddsRatio_working_3-way'!W292&gt;=0,IF('OddsRatio_working_3-way'!V292+SQRT('OddsRatio_working_3-way'!W292)&gt;0,0,PI()),ACOS('OddsRatio_working_3-way'!V292/(2*'OddsRatio_working_3-way'!X292)))</f>
        <v>0.29036290957979038</v>
      </c>
      <c r="Z292" s="11">
        <f>'OddsRatio_working_3-way'!X292^(1/3)*COS('OddsRatio_working_3-way'!Y292/3)</f>
        <v>0.53917164171373655</v>
      </c>
      <c r="AA292" s="11">
        <f>'OddsRatio_working_3-way'!X292^(1/3)*COS(('OddsRatio_working_3-way'!Y292+2*PI())/3)</f>
        <v>-0.31492113874740935</v>
      </c>
      <c r="AB292" s="11">
        <f>'OddsRatio_working_3-way'!X292^(1/3)*COS(('OddsRatio_working_3-way'!Y292+4*PI())/3)</f>
        <v>-0.22425050296632687</v>
      </c>
      <c r="AC292" s="11">
        <f>'OddsRatio_working_3-way'!X292^(1/3)*SIN('OddsRatio_working_3-way'!Y292/3)</f>
        <v>5.2348715975802443E-2</v>
      </c>
      <c r="AD292" s="11">
        <f>'OddsRatio_working_3-way'!X292^(1/3)*SIN(('OddsRatio_working_3-way'!Y292+2*PI())/3)</f>
        <v>0.4407619807363562</v>
      </c>
      <c r="AE292" s="11">
        <f>'OddsRatio_working_3-way'!X292^(1/3)*SIN(('OddsRatio_working_3-way'!Y292+4*PI())/3)</f>
        <v>-0.49311069671215868</v>
      </c>
      <c r="AF292" s="11">
        <f>-'OddsRatio_working_3-way'!U292/(3*'OddsRatio_working_3-way'!X292^(1/3))*COS(('OddsRatio_working_3-way'!Y292)/3)</f>
        <v>0.53917164171373655</v>
      </c>
      <c r="AG292" s="11">
        <f>-'OddsRatio_working_3-way'!U292/(3*'OddsRatio_working_3-way'!X292^(1/3))*COS(('OddsRatio_working_3-way'!Y292+2*PI())/3)</f>
        <v>-0.31492113874740935</v>
      </c>
      <c r="AH292" s="11">
        <f>-'OddsRatio_working_3-way'!U292/(3*'OddsRatio_working_3-way'!X292^(1/3))*COS(('OddsRatio_working_3-way'!Y292+4*PI())/3)</f>
        <v>-0.22425050296632687</v>
      </c>
      <c r="AI292" s="11">
        <f>'OddsRatio_working_3-way'!U292/(3*'OddsRatio_working_3-way'!X292^(1/3))*SIN(('OddsRatio_working_3-way'!Y292)/3)</f>
        <v>-5.2348715975802443E-2</v>
      </c>
      <c r="AJ292" s="11">
        <f>'OddsRatio_working_3-way'!U292/(3*'OddsRatio_working_3-way'!X292^(1/3))*SIN(('OddsRatio_working_3-way'!Y292+2*PI())/3)</f>
        <v>-0.4407619807363562</v>
      </c>
      <c r="AK292" s="11">
        <f>'OddsRatio_working_3-way'!U292/(3*'OddsRatio_working_3-way'!X292^(1/3))*SIN(('OddsRatio_working_3-way'!Y292+4*PI())/3)</f>
        <v>0.49311069671215868</v>
      </c>
      <c r="AL292" s="11">
        <f>'OddsRatio_working_3-way'!Z292+'OddsRatio_working_3-way'!AF292</f>
        <v>1.0783432834274731</v>
      </c>
      <c r="AM292" s="11">
        <f>'OddsRatio_working_3-way'!AA292+'OddsRatio_working_3-way'!AG292</f>
        <v>-0.62984227749481869</v>
      </c>
      <c r="AN292" s="11">
        <f>'OddsRatio_working_3-way'!AB292+'OddsRatio_working_3-way'!AH292</f>
        <v>-0.44850100593265374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1.0783432834274731</v>
      </c>
      <c r="AS292" s="11">
        <f>IF(('OddsRatio_working_3-way'!X292=0),IF(Q292&gt;0,-Q292^(1/3),(-Q292)^(1/3)),'OddsRatio_working_3-way'!AM292-'OddsRatio_working_3-way'!R292/3)</f>
        <v>-0.62984227749481869</v>
      </c>
      <c r="AT292" s="11">
        <f>IF(('OddsRatio_working_3-way'!X292=0),IF(Q292&gt;0,-Q292^(1/3),(-Q292)^(1/3)),'OddsRatio_working_3-way'!AN292-'OddsRatio_working_3-way'!R292/3)</f>
        <v>-0.44850100593265374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1.75</v>
      </c>
      <c r="B293" s="4">
        <f>IF('True_Odds_Calculator_3-way'!B294="","",'True_Odds_Calculator_3-way'!B294)</f>
        <v>4.0599999999999996</v>
      </c>
      <c r="C293" s="4">
        <f>IF('True_Odds_Calculator_3-way'!C294="","",'True_Odds_Calculator_3-way'!C294)</f>
        <v>4.7</v>
      </c>
      <c r="D293" s="9">
        <f t="shared" si="65"/>
        <v>0.55881001483620218</v>
      </c>
      <c r="E293" s="9">
        <f t="shared" si="66"/>
        <v>0.23689782089343947</v>
      </c>
      <c r="F293" s="9">
        <f t="shared" si="67"/>
        <v>0.20429216427035846</v>
      </c>
      <c r="G293" s="9">
        <f t="shared" si="68"/>
        <v>1.0526892824641996</v>
      </c>
      <c r="H293" s="9">
        <f t="shared" si="69"/>
        <v>1.7895169618481497</v>
      </c>
      <c r="I293" s="9">
        <f t="shared" si="70"/>
        <v>4.2212292043404505</v>
      </c>
      <c r="J293" s="9">
        <f t="shared" si="71"/>
        <v>4.8949503451175387</v>
      </c>
      <c r="K293" s="11">
        <f t="shared" si="72"/>
        <v>0.5714285714285714</v>
      </c>
      <c r="L293" s="11">
        <f t="shared" si="73"/>
        <v>0.24630541871921185</v>
      </c>
      <c r="M293" s="11">
        <f t="shared" si="74"/>
        <v>0.21276595744680851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-0.25428601374519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0.22489406621049007</v>
      </c>
      <c r="Q293" s="11">
        <f>2*'OddsRatio_working_3-way'!K293*'OddsRatio_working_3-way'!L293*'OddsRatio_working_3-way'!M293</f>
        <v>5.9891895129291634E-2</v>
      </c>
      <c r="R293" s="11">
        <f t="shared" si="75"/>
        <v>0</v>
      </c>
      <c r="S293" s="11">
        <f t="shared" si="76"/>
        <v>-0.88441382559029602</v>
      </c>
      <c r="T293" s="11">
        <f t="shared" si="77"/>
        <v>-0.23552964729435313</v>
      </c>
      <c r="U293" s="11">
        <f>'OddsRatio_working_3-way'!S293-'OddsRatio_working_3-way'!R293^2/3</f>
        <v>-0.88441382559029602</v>
      </c>
      <c r="V293" s="11">
        <f>'OddsRatio_working_3-way'!S293*'OddsRatio_working_3-way'!R293/3-2*'OddsRatio_working_3-way'!R293^3/27-'OddsRatio_working_3-way'!T293</f>
        <v>0.23552964729435313</v>
      </c>
      <c r="W293" s="11">
        <f>'OddsRatio_working_3-way'!V293^2+4*'OddsRatio_working_3-way'!U293^3/27</f>
        <v>-4.701137305304702E-2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0.16006685150871292</v>
      </c>
      <c r="Y293" s="11">
        <f>IF('OddsRatio_working_3-way'!W293&gt;=0,IF('OddsRatio_working_3-way'!V293+SQRT('OddsRatio_working_3-way'!W293)&gt;0,0,PI()),ACOS('OddsRatio_working_3-way'!V293/(2*'OddsRatio_working_3-way'!X293)))</f>
        <v>0.74406313655348721</v>
      </c>
      <c r="Z293" s="11">
        <f>'OddsRatio_working_3-way'!X293^(1/3)*COS('OddsRatio_working_3-way'!Y293/3)</f>
        <v>0.52634464123209979</v>
      </c>
      <c r="AA293" s="11">
        <f>'OddsRatio_working_3-way'!X293^(1/3)*COS(('OddsRatio_working_3-way'!Y293+2*PI())/3)</f>
        <v>-0.3786038820811149</v>
      </c>
      <c r="AB293" s="11">
        <f>'OddsRatio_working_3-way'!X293^(1/3)*COS(('OddsRatio_working_3-way'!Y293+4*PI())/3)</f>
        <v>-0.14774075915098508</v>
      </c>
      <c r="AC293" s="11">
        <f>'OddsRatio_working_3-way'!X293^(1/3)*SIN('OddsRatio_working_3-way'!Y293/3)</f>
        <v>0.13328888616966825</v>
      </c>
      <c r="AD293" s="11">
        <f>'OddsRatio_working_3-way'!X293^(1/3)*SIN(('OddsRatio_working_3-way'!Y293+2*PI())/3)</f>
        <v>0.3891833873679707</v>
      </c>
      <c r="AE293" s="11">
        <f>'OddsRatio_working_3-way'!X293^(1/3)*SIN(('OddsRatio_working_3-way'!Y293+4*PI())/3)</f>
        <v>-0.52247227353763881</v>
      </c>
      <c r="AF293" s="11">
        <f>-'OddsRatio_working_3-way'!U293/(3*'OddsRatio_working_3-way'!X293^(1/3))*COS(('OddsRatio_working_3-way'!Y293)/3)</f>
        <v>0.52634464123209979</v>
      </c>
      <c r="AG293" s="11">
        <f>-'OddsRatio_working_3-way'!U293/(3*'OddsRatio_working_3-way'!X293^(1/3))*COS(('OddsRatio_working_3-way'!Y293+2*PI())/3)</f>
        <v>-0.3786038820811149</v>
      </c>
      <c r="AH293" s="11">
        <f>-'OddsRatio_working_3-way'!U293/(3*'OddsRatio_working_3-way'!X293^(1/3))*COS(('OddsRatio_working_3-way'!Y293+4*PI())/3)</f>
        <v>-0.14774075915098508</v>
      </c>
      <c r="AI293" s="11">
        <f>'OddsRatio_working_3-way'!U293/(3*'OddsRatio_working_3-way'!X293^(1/3))*SIN(('OddsRatio_working_3-way'!Y293)/3)</f>
        <v>-0.13328888616966825</v>
      </c>
      <c r="AJ293" s="11">
        <f>'OddsRatio_working_3-way'!U293/(3*'OddsRatio_working_3-way'!X293^(1/3))*SIN(('OddsRatio_working_3-way'!Y293+2*PI())/3)</f>
        <v>-0.3891833873679707</v>
      </c>
      <c r="AK293" s="11">
        <f>'OddsRatio_working_3-way'!U293/(3*'OddsRatio_working_3-way'!X293^(1/3))*SIN(('OddsRatio_working_3-way'!Y293+4*PI())/3)</f>
        <v>0.52247227353763881</v>
      </c>
      <c r="AL293" s="11">
        <f>'OddsRatio_working_3-way'!Z293+'OddsRatio_working_3-way'!AF293</f>
        <v>1.0526892824641996</v>
      </c>
      <c r="AM293" s="11">
        <f>'OddsRatio_working_3-way'!AA293+'OddsRatio_working_3-way'!AG293</f>
        <v>-0.75720776416222979</v>
      </c>
      <c r="AN293" s="11">
        <f>'OddsRatio_working_3-way'!AB293+'OddsRatio_working_3-way'!AH293</f>
        <v>-0.29548151830197017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1.0526892824641996</v>
      </c>
      <c r="AS293" s="11">
        <f>IF(('OddsRatio_working_3-way'!X293=0),IF(Q293&gt;0,-Q293^(1/3),(-Q293)^(1/3)),'OddsRatio_working_3-way'!AM293-'OddsRatio_working_3-way'!R293/3)</f>
        <v>-0.75720776416222979</v>
      </c>
      <c r="AT293" s="11">
        <f>IF(('OddsRatio_working_3-way'!X293=0),IF(Q293&gt;0,-Q293^(1/3),(-Q293)^(1/3)),'OddsRatio_working_3-way'!AN293-'OddsRatio_working_3-way'!R293/3)</f>
        <v>-0.29548151830197017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6.56</v>
      </c>
      <c r="B294" s="4">
        <f>IF('True_Odds_Calculator_3-way'!B295="","",'True_Odds_Calculator_3-way'!B295)</f>
        <v>4.5999999999999996</v>
      </c>
      <c r="C294" s="4">
        <f>IF('True_Odds_Calculator_3-way'!C295="","",'True_Odds_Calculator_3-way'!C295)</f>
        <v>1.51</v>
      </c>
      <c r="D294" s="9">
        <f t="shared" si="65"/>
        <v>0.14462984264287193</v>
      </c>
      <c r="E294" s="9">
        <f t="shared" si="66"/>
        <v>0.20706764698413016</v>
      </c>
      <c r="F294" s="9">
        <f t="shared" si="67"/>
        <v>0.64830251037299802</v>
      </c>
      <c r="G294" s="9">
        <f t="shared" si="68"/>
        <v>1.0637054612676096</v>
      </c>
      <c r="H294" s="9">
        <f t="shared" si="69"/>
        <v>6.9142023646479087</v>
      </c>
      <c r="I294" s="9">
        <f t="shared" si="70"/>
        <v>4.8293396605633951</v>
      </c>
      <c r="J294" s="9">
        <f t="shared" si="71"/>
        <v>1.5424897852464807</v>
      </c>
      <c r="K294" s="11">
        <f t="shared" si="72"/>
        <v>0.1524390243902439</v>
      </c>
      <c r="L294" s="11">
        <f t="shared" si="73"/>
        <v>0.21739130434782611</v>
      </c>
      <c r="M294" s="11">
        <f t="shared" si="74"/>
        <v>0.66225165562913912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-0.22403137794694961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0.21222075523375444</v>
      </c>
      <c r="Q294" s="11">
        <f>2*'OddsRatio_working_3-way'!K294*'OddsRatio_working_3-way'!L294*'OddsRatio_working_3-way'!M294</f>
        <v>4.3892607080404239E-2</v>
      </c>
      <c r="R294" s="11">
        <f t="shared" si="75"/>
        <v>0</v>
      </c>
      <c r="S294" s="11">
        <f t="shared" si="76"/>
        <v>-0.94728139057381544</v>
      </c>
      <c r="T294" s="11">
        <f t="shared" si="77"/>
        <v>-0.1959216940173352</v>
      </c>
      <c r="U294" s="11">
        <f>'OddsRatio_working_3-way'!S294-'OddsRatio_working_3-way'!R294^2/3</f>
        <v>-0.94728139057381544</v>
      </c>
      <c r="V294" s="11">
        <f>'OddsRatio_working_3-way'!S294*'OddsRatio_working_3-way'!R294/3-2*'OddsRatio_working_3-way'!R294^3/27-'OddsRatio_working_3-way'!T294</f>
        <v>0.1959216940173352</v>
      </c>
      <c r="W294" s="11">
        <f>'OddsRatio_working_3-way'!V294^2+4*'OddsRatio_working_3-way'!U294^3/27</f>
        <v>-8.7545861483282902E-2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0.17743391140781489</v>
      </c>
      <c r="Y294" s="11">
        <f>IF('OddsRatio_working_3-way'!W294&gt;=0,IF('OddsRatio_working_3-way'!V294+SQRT('OddsRatio_working_3-way'!W294)&gt;0,0,PI()),ACOS('OddsRatio_working_3-way'!V294/(2*'OddsRatio_working_3-way'!X294)))</f>
        <v>0.98591833512857563</v>
      </c>
      <c r="Z294" s="11">
        <f>'OddsRatio_working_3-way'!X294^(1/3)*COS('OddsRatio_working_3-way'!Y294/3)</f>
        <v>0.53185273063380478</v>
      </c>
      <c r="AA294" s="11">
        <f>'OddsRatio_working_3-way'!X294^(1/3)*COS(('OddsRatio_working_3-way'!Y294+2*PI())/3)</f>
        <v>-0.4229927599768612</v>
      </c>
      <c r="AB294" s="11">
        <f>'OddsRatio_working_3-way'!X294^(1/3)*COS(('OddsRatio_working_3-way'!Y294+4*PI())/3)</f>
        <v>-0.10885997065694381</v>
      </c>
      <c r="AC294" s="11">
        <f>'OddsRatio_working_3-way'!X294^(1/3)*SIN('OddsRatio_working_3-way'!Y294/3)</f>
        <v>0.18136465047514252</v>
      </c>
      <c r="AD294" s="11">
        <f>'OddsRatio_working_3-way'!X294^(1/3)*SIN(('OddsRatio_working_3-way'!Y294+2*PI())/3)</f>
        <v>0.36991565056342596</v>
      </c>
      <c r="AE294" s="11">
        <f>'OddsRatio_working_3-way'!X294^(1/3)*SIN(('OddsRatio_working_3-way'!Y294+4*PI())/3)</f>
        <v>-0.55128030103856829</v>
      </c>
      <c r="AF294" s="11">
        <f>-'OddsRatio_working_3-way'!U294/(3*'OddsRatio_working_3-way'!X294^(1/3))*COS(('OddsRatio_working_3-way'!Y294)/3)</f>
        <v>0.53185273063380489</v>
      </c>
      <c r="AG294" s="11">
        <f>-'OddsRatio_working_3-way'!U294/(3*'OddsRatio_working_3-way'!X294^(1/3))*COS(('OddsRatio_working_3-way'!Y294+2*PI())/3)</f>
        <v>-0.42299275997686125</v>
      </c>
      <c r="AH294" s="11">
        <f>-'OddsRatio_working_3-way'!U294/(3*'OddsRatio_working_3-way'!X294^(1/3))*COS(('OddsRatio_working_3-way'!Y294+4*PI())/3)</f>
        <v>-0.10885997065694382</v>
      </c>
      <c r="AI294" s="11">
        <f>'OddsRatio_working_3-way'!U294/(3*'OddsRatio_working_3-way'!X294^(1/3))*SIN(('OddsRatio_working_3-way'!Y294)/3)</f>
        <v>-0.18136465047514255</v>
      </c>
      <c r="AJ294" s="11">
        <f>'OddsRatio_working_3-way'!U294/(3*'OddsRatio_working_3-way'!X294^(1/3))*SIN(('OddsRatio_working_3-way'!Y294+2*PI())/3)</f>
        <v>-0.36991565056342601</v>
      </c>
      <c r="AK294" s="11">
        <f>'OddsRatio_working_3-way'!U294/(3*'OddsRatio_working_3-way'!X294^(1/3))*SIN(('OddsRatio_working_3-way'!Y294+4*PI())/3)</f>
        <v>0.5512803010385684</v>
      </c>
      <c r="AL294" s="11">
        <f>'OddsRatio_working_3-way'!Z294+'OddsRatio_working_3-way'!AF294</f>
        <v>1.0637054612676096</v>
      </c>
      <c r="AM294" s="11">
        <f>'OddsRatio_working_3-way'!AA294+'OddsRatio_working_3-way'!AG294</f>
        <v>-0.84598551995372251</v>
      </c>
      <c r="AN294" s="11">
        <f>'OddsRatio_working_3-way'!AB294+'OddsRatio_working_3-way'!AH294</f>
        <v>-0.21771994131388761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1.0637054612676096</v>
      </c>
      <c r="AS294" s="11">
        <f>IF(('OddsRatio_working_3-way'!X294=0),IF(Q294&gt;0,-Q294^(1/3),(-Q294)^(1/3)),'OddsRatio_working_3-way'!AM294-'OddsRatio_working_3-way'!R294/3)</f>
        <v>-0.84598551995372251</v>
      </c>
      <c r="AT294" s="11">
        <f>IF(('OddsRatio_working_3-way'!X294=0),IF(Q294&gt;0,-Q294^(1/3),(-Q294)^(1/3)),'OddsRatio_working_3-way'!AN294-'OddsRatio_working_3-way'!R294/3)</f>
        <v>-0.21771994131388761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1.79</v>
      </c>
      <c r="B295" s="4">
        <f>IF('True_Odds_Calculator_3-way'!B296="","",'True_Odds_Calculator_3-way'!B296)</f>
        <v>3.81</v>
      </c>
      <c r="C295" s="4">
        <f>IF('True_Odds_Calculator_3-way'!C296="","",'True_Odds_Calculator_3-way'!C296)</f>
        <v>4.78</v>
      </c>
      <c r="D295" s="9">
        <f t="shared" si="65"/>
        <v>0.54619187851925888</v>
      </c>
      <c r="E295" s="9">
        <f t="shared" si="66"/>
        <v>0.25282328711794805</v>
      </c>
      <c r="F295" s="9">
        <f t="shared" si="67"/>
        <v>0.2009848343627931</v>
      </c>
      <c r="G295" s="9">
        <f t="shared" si="68"/>
        <v>1.0517195196302223</v>
      </c>
      <c r="H295" s="9">
        <f t="shared" si="69"/>
        <v>1.8308584205078759</v>
      </c>
      <c r="I295" s="9">
        <f t="shared" si="70"/>
        <v>3.955331850160924</v>
      </c>
      <c r="J295" s="9">
        <f t="shared" si="71"/>
        <v>4.9754997842022401</v>
      </c>
      <c r="K295" s="11">
        <f t="shared" si="72"/>
        <v>0.55865921787709494</v>
      </c>
      <c r="L295" s="11">
        <f t="shared" si="73"/>
        <v>0.26246719160104987</v>
      </c>
      <c r="M295" s="11">
        <f t="shared" si="74"/>
        <v>0.20920502092050208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-0.25740638045405029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0.22638646525510719</v>
      </c>
      <c r="Q295" s="11">
        <f>2*'OddsRatio_working_3-way'!K295*'OddsRatio_working_3-way'!L295*'OddsRatio_working_3-way'!M295</f>
        <v>6.1351345597590021E-2</v>
      </c>
      <c r="R295" s="11">
        <f t="shared" si="75"/>
        <v>0</v>
      </c>
      <c r="S295" s="11">
        <f t="shared" si="76"/>
        <v>-0.87949049613989472</v>
      </c>
      <c r="T295" s="11">
        <f t="shared" si="77"/>
        <v>-0.23834430789699043</v>
      </c>
      <c r="U295" s="11">
        <f>'OddsRatio_working_3-way'!S295-'OddsRatio_working_3-way'!R295^2/3</f>
        <v>-0.87949049613989472</v>
      </c>
      <c r="V295" s="11">
        <f>'OddsRatio_working_3-way'!S295*'OddsRatio_working_3-way'!R295/3-2*'OddsRatio_working_3-way'!R295^3/27-'OddsRatio_working_3-way'!T295</f>
        <v>0.23834430789699043</v>
      </c>
      <c r="W295" s="11">
        <f>'OddsRatio_working_3-way'!V295^2+4*'OddsRatio_working_3-way'!U295^3/27</f>
        <v>-4.3975547312154042E-2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0.15873213003283979</v>
      </c>
      <c r="Y295" s="11">
        <f>IF('OddsRatio_working_3-way'!W295&gt;=0,IF('OddsRatio_working_3-way'!V295+SQRT('OddsRatio_working_3-way'!W295)&gt;0,0,PI()),ACOS('OddsRatio_working_3-way'!V295/(2*'OddsRatio_working_3-way'!X295)))</f>
        <v>0.72156140613163722</v>
      </c>
      <c r="Z295" s="11">
        <f>'OddsRatio_working_3-way'!X295^(1/3)*COS('OddsRatio_working_3-way'!Y295/3)</f>
        <v>0.52585975981511124</v>
      </c>
      <c r="AA295" s="11">
        <f>'OddsRatio_working_3-way'!X295^(1/3)*COS(('OddsRatio_working_3-way'!Y295+2*PI())/3)</f>
        <v>-0.37462705440346145</v>
      </c>
      <c r="AB295" s="11">
        <f>'OddsRatio_working_3-way'!X295^(1/3)*COS(('OddsRatio_working_3-way'!Y295+4*PI())/3)</f>
        <v>-0.1512327054116499</v>
      </c>
      <c r="AC295" s="11">
        <f>'OddsRatio_working_3-way'!X295^(1/3)*SIN('OddsRatio_working_3-way'!Y295/3)</f>
        <v>0.12897678752586367</v>
      </c>
      <c r="AD295" s="11">
        <f>'OddsRatio_working_3-way'!X295^(1/3)*SIN(('OddsRatio_working_3-way'!Y295+2*PI())/3)</f>
        <v>0.39091951706493783</v>
      </c>
      <c r="AE295" s="11">
        <f>'OddsRatio_working_3-way'!X295^(1/3)*SIN(('OddsRatio_working_3-way'!Y295+4*PI())/3)</f>
        <v>-0.51989630459080149</v>
      </c>
      <c r="AF295" s="11">
        <f>-'OddsRatio_working_3-way'!U295/(3*'OddsRatio_working_3-way'!X295^(1/3))*COS(('OddsRatio_working_3-way'!Y295)/3)</f>
        <v>0.52585975981511113</v>
      </c>
      <c r="AG295" s="11">
        <f>-'OddsRatio_working_3-way'!U295/(3*'OddsRatio_working_3-way'!X295^(1/3))*COS(('OddsRatio_working_3-way'!Y295+2*PI())/3)</f>
        <v>-0.37462705440346139</v>
      </c>
      <c r="AH295" s="11">
        <f>-'OddsRatio_working_3-way'!U295/(3*'OddsRatio_working_3-way'!X295^(1/3))*COS(('OddsRatio_working_3-way'!Y295+4*PI())/3)</f>
        <v>-0.15123270541164988</v>
      </c>
      <c r="AI295" s="11">
        <f>'OddsRatio_working_3-way'!U295/(3*'OddsRatio_working_3-way'!X295^(1/3))*SIN(('OddsRatio_working_3-way'!Y295)/3)</f>
        <v>-0.12897678752586364</v>
      </c>
      <c r="AJ295" s="11">
        <f>'OddsRatio_working_3-way'!U295/(3*'OddsRatio_working_3-way'!X295^(1/3))*SIN(('OddsRatio_working_3-way'!Y295+2*PI())/3)</f>
        <v>-0.39091951706493772</v>
      </c>
      <c r="AK295" s="11">
        <f>'OddsRatio_working_3-way'!U295/(3*'OddsRatio_working_3-way'!X295^(1/3))*SIN(('OddsRatio_working_3-way'!Y295+4*PI())/3)</f>
        <v>0.51989630459080138</v>
      </c>
      <c r="AL295" s="11">
        <f>'OddsRatio_working_3-way'!Z295+'OddsRatio_working_3-way'!AF295</f>
        <v>1.0517195196302223</v>
      </c>
      <c r="AM295" s="11">
        <f>'OddsRatio_working_3-way'!AA295+'OddsRatio_working_3-way'!AG295</f>
        <v>-0.74925410880692289</v>
      </c>
      <c r="AN295" s="11">
        <f>'OddsRatio_working_3-way'!AB295+'OddsRatio_working_3-way'!AH295</f>
        <v>-0.30246541082329981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1.0517195196302223</v>
      </c>
      <c r="AS295" s="11">
        <f>IF(('OddsRatio_working_3-way'!X295=0),IF(Q295&gt;0,-Q295^(1/3),(-Q295)^(1/3)),'OddsRatio_working_3-way'!AM295-'OddsRatio_working_3-way'!R295/3)</f>
        <v>-0.74925410880692289</v>
      </c>
      <c r="AT295" s="11">
        <f>IF(('OddsRatio_working_3-way'!X295=0),IF(Q295&gt;0,-Q295^(1/3),(-Q295)^(1/3)),'OddsRatio_working_3-way'!AN295-'OddsRatio_working_3-way'!R295/3)</f>
        <v>-0.30246541082329981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1.79</v>
      </c>
      <c r="B296" s="4">
        <f>IF('True_Odds_Calculator_3-way'!B297="","",'True_Odds_Calculator_3-way'!B297)</f>
        <v>3.63</v>
      </c>
      <c r="C296" s="4">
        <f>IF('True_Odds_Calculator_3-way'!C297="","",'True_Odds_Calculator_3-way'!C297)</f>
        <v>5.12</v>
      </c>
      <c r="D296" s="9">
        <f t="shared" si="65"/>
        <v>0.54651128484999523</v>
      </c>
      <c r="E296" s="9">
        <f t="shared" si="66"/>
        <v>0.26578355235904827</v>
      </c>
      <c r="F296" s="9">
        <f t="shared" si="67"/>
        <v>0.18770516279095648</v>
      </c>
      <c r="G296" s="9">
        <f t="shared" si="68"/>
        <v>1.0503650413160357</v>
      </c>
      <c r="H296" s="9">
        <f t="shared" si="69"/>
        <v>1.8297883826396686</v>
      </c>
      <c r="I296" s="9">
        <f t="shared" si="70"/>
        <v>3.7624600586611741</v>
      </c>
      <c r="J296" s="9">
        <f t="shared" si="71"/>
        <v>5.3275039702220672</v>
      </c>
      <c r="K296" s="11">
        <f t="shared" si="72"/>
        <v>0.55865921787709494</v>
      </c>
      <c r="L296" s="11">
        <f t="shared" si="73"/>
        <v>0.27548209366391185</v>
      </c>
      <c r="M296" s="11">
        <f t="shared" si="74"/>
        <v>0.1953125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-0.2573063112716808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0.22664269664650566</v>
      </c>
      <c r="Q296" s="11">
        <f>2*'OddsRatio_working_3-way'!K296*'OddsRatio_working_3-way'!L296*'OddsRatio_working_3-way'!M296</f>
        <v>6.0117426166181875E-2</v>
      </c>
      <c r="R296" s="11">
        <f t="shared" si="75"/>
        <v>0</v>
      </c>
      <c r="S296" s="11">
        <f t="shared" si="76"/>
        <v>-0.88082836183214142</v>
      </c>
      <c r="T296" s="11">
        <f t="shared" si="77"/>
        <v>-0.23364147528704018</v>
      </c>
      <c r="U296" s="11">
        <f>'OddsRatio_working_3-way'!S296-'OddsRatio_working_3-way'!R296^2/3</f>
        <v>-0.88082836183214142</v>
      </c>
      <c r="V296" s="11">
        <f>'OddsRatio_working_3-way'!S296*'OddsRatio_working_3-way'!R296/3-2*'OddsRatio_working_3-way'!R296^3/27-'OddsRatio_working_3-way'!T296</f>
        <v>0.23364147528704018</v>
      </c>
      <c r="W296" s="11">
        <f>'OddsRatio_working_3-way'!V296^2+4*'OddsRatio_working_3-way'!U296^3/27</f>
        <v>-4.6655848033223826E-2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0.15909445858320179</v>
      </c>
      <c r="Y296" s="11">
        <f>IF('OddsRatio_working_3-way'!W296&gt;=0,IF('OddsRatio_working_3-way'!V296+SQRT('OddsRatio_working_3-way'!W296)&gt;0,0,PI()),ACOS('OddsRatio_working_3-way'!V296/(2*'OddsRatio_working_3-way'!X296)))</f>
        <v>0.74618292749442217</v>
      </c>
      <c r="Z296" s="11">
        <f>'OddsRatio_working_3-way'!X296^(1/3)*COS('OddsRatio_working_3-way'!Y296/3)</f>
        <v>0.52518252065801796</v>
      </c>
      <c r="AA296" s="11">
        <f>'OddsRatio_working_3-way'!X296^(1/3)*COS(('OddsRatio_working_3-way'!Y296+2*PI())/3)</f>
        <v>-0.37811000536419059</v>
      </c>
      <c r="AB296" s="11">
        <f>'OddsRatio_working_3-way'!X296^(1/3)*COS(('OddsRatio_working_3-way'!Y296+4*PI())/3)</f>
        <v>-0.14707251529382753</v>
      </c>
      <c r="AC296" s="11">
        <f>'OddsRatio_working_3-way'!X296^(1/3)*SIN('OddsRatio_working_3-way'!Y296/3)</f>
        <v>0.13338955708501984</v>
      </c>
      <c r="AD296" s="11">
        <f>'OddsRatio_working_3-way'!X296^(1/3)*SIN(('OddsRatio_working_3-way'!Y296+2*PI())/3)</f>
        <v>0.38812662597087949</v>
      </c>
      <c r="AE296" s="11">
        <f>'OddsRatio_working_3-way'!X296^(1/3)*SIN(('OddsRatio_working_3-way'!Y296+4*PI())/3)</f>
        <v>-0.52151618305589909</v>
      </c>
      <c r="AF296" s="11">
        <f>-'OddsRatio_working_3-way'!U296/(3*'OddsRatio_working_3-way'!X296^(1/3))*COS(('OddsRatio_working_3-way'!Y296)/3)</f>
        <v>0.52518252065801785</v>
      </c>
      <c r="AG296" s="11">
        <f>-'OddsRatio_working_3-way'!U296/(3*'OddsRatio_working_3-way'!X296^(1/3))*COS(('OddsRatio_working_3-way'!Y296+2*PI())/3)</f>
        <v>-0.37811000536419048</v>
      </c>
      <c r="AH296" s="11">
        <f>-'OddsRatio_working_3-way'!U296/(3*'OddsRatio_working_3-way'!X296^(1/3))*COS(('OddsRatio_working_3-way'!Y296+4*PI())/3)</f>
        <v>-0.1470725152938275</v>
      </c>
      <c r="AI296" s="11">
        <f>'OddsRatio_working_3-way'!U296/(3*'OddsRatio_working_3-way'!X296^(1/3))*SIN(('OddsRatio_working_3-way'!Y296)/3)</f>
        <v>-0.13338955708501982</v>
      </c>
      <c r="AJ296" s="11">
        <f>'OddsRatio_working_3-way'!U296/(3*'OddsRatio_working_3-way'!X296^(1/3))*SIN(('OddsRatio_working_3-way'!Y296+2*PI())/3)</f>
        <v>-0.38812662597087938</v>
      </c>
      <c r="AK296" s="11">
        <f>'OddsRatio_working_3-way'!U296/(3*'OddsRatio_working_3-way'!X296^(1/3))*SIN(('OddsRatio_working_3-way'!Y296+4*PI())/3)</f>
        <v>0.52151618305589897</v>
      </c>
      <c r="AL296" s="11">
        <f>'OddsRatio_working_3-way'!Z296+'OddsRatio_working_3-way'!AF296</f>
        <v>1.0503650413160357</v>
      </c>
      <c r="AM296" s="11">
        <f>'OddsRatio_working_3-way'!AA296+'OddsRatio_working_3-way'!AG296</f>
        <v>-0.75622001072838108</v>
      </c>
      <c r="AN296" s="11">
        <f>'OddsRatio_working_3-way'!AB296+'OddsRatio_working_3-way'!AH296</f>
        <v>-0.29414503058765507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1.0503650413160357</v>
      </c>
      <c r="AS296" s="11">
        <f>IF(('OddsRatio_working_3-way'!X296=0),IF(Q296&gt;0,-Q296^(1/3),(-Q296)^(1/3)),'OddsRatio_working_3-way'!AM296-'OddsRatio_working_3-way'!R296/3)</f>
        <v>-0.75622001072838108</v>
      </c>
      <c r="AT296" s="11">
        <f>IF(('OddsRatio_working_3-way'!X296=0),IF(Q296&gt;0,-Q296^(1/3),(-Q296)^(1/3)),'OddsRatio_working_3-way'!AN296-'OddsRatio_working_3-way'!R296/3)</f>
        <v>-0.29414503058765507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2.3199999999999998</v>
      </c>
      <c r="B297" s="4">
        <f>IF('True_Odds_Calculator_3-way'!B298="","",'True_Odds_Calculator_3-way'!B298)</f>
        <v>3.39</v>
      </c>
      <c r="C297" s="4">
        <f>IF('True_Odds_Calculator_3-way'!C298="","",'True_Odds_Calculator_3-way'!C298)</f>
        <v>3.31</v>
      </c>
      <c r="D297" s="9">
        <f t="shared" si="65"/>
        <v>0.42060720567412357</v>
      </c>
      <c r="E297" s="9">
        <f t="shared" si="66"/>
        <v>0.28619367948353575</v>
      </c>
      <c r="F297" s="9">
        <f t="shared" si="67"/>
        <v>0.29319911484234062</v>
      </c>
      <c r="G297" s="9">
        <f t="shared" si="68"/>
        <v>1.043572076688188</v>
      </c>
      <c r="H297" s="9">
        <f t="shared" si="69"/>
        <v>2.3775151412284079</v>
      </c>
      <c r="I297" s="9">
        <f t="shared" si="70"/>
        <v>3.4941372632847694</v>
      </c>
      <c r="J297" s="9">
        <f t="shared" si="71"/>
        <v>3.4106514971497139</v>
      </c>
      <c r="K297" s="11">
        <f t="shared" si="72"/>
        <v>0.43103448275862072</v>
      </c>
      <c r="L297" s="11">
        <f t="shared" si="73"/>
        <v>0.29498525073746312</v>
      </c>
      <c r="M297" s="11">
        <f t="shared" si="74"/>
        <v>0.30211480362537763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-0.27994204779812049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0.23124950638602043</v>
      </c>
      <c r="Q297" s="11">
        <f>2*'OddsRatio_working_3-way'!K297*'OddsRatio_working_3-way'!L297*'OddsRatio_working_3-way'!M297</f>
        <v>7.6827078533561591E-2</v>
      </c>
      <c r="R297" s="11">
        <f t="shared" si="75"/>
        <v>0</v>
      </c>
      <c r="S297" s="11">
        <f t="shared" si="76"/>
        <v>-0.82606206607728128</v>
      </c>
      <c r="T297" s="11">
        <f t="shared" si="77"/>
        <v>-0.27443922461039238</v>
      </c>
      <c r="U297" s="11">
        <f>'OddsRatio_working_3-way'!S297-'OddsRatio_working_3-way'!R297^2/3</f>
        <v>-0.82606206607728128</v>
      </c>
      <c r="V297" s="11">
        <f>'OddsRatio_working_3-way'!S297*'OddsRatio_working_3-way'!R297/3-2*'OddsRatio_working_3-way'!R297^3/27-'OddsRatio_working_3-way'!T297</f>
        <v>0.27443922461039238</v>
      </c>
      <c r="W297" s="11">
        <f>'OddsRatio_working_3-way'!V297^2+4*'OddsRatio_working_3-way'!U297^3/27</f>
        <v>-8.1923007553673516E-3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0.14448978230321405</v>
      </c>
      <c r="Y297" s="11">
        <f>IF('OddsRatio_working_3-way'!W297&gt;=0,IF('OddsRatio_working_3-way'!V297+SQRT('OddsRatio_working_3-way'!W297)&gt;0,0,PI()),ACOS('OddsRatio_working_3-way'!V297/(2*'OddsRatio_working_3-way'!X297)))</f>
        <v>0.31857137479182462</v>
      </c>
      <c r="Z297" s="11">
        <f>'OddsRatio_working_3-way'!X297^(1/3)*COS('OddsRatio_working_3-way'!Y297/3)</f>
        <v>0.52178603834409398</v>
      </c>
      <c r="AA297" s="11">
        <f>'OddsRatio_working_3-way'!X297^(1/3)*COS(('OddsRatio_working_3-way'!Y297+2*PI())/3)</f>
        <v>-0.30905954448996947</v>
      </c>
      <c r="AB297" s="11">
        <f>'OddsRatio_working_3-way'!X297^(1/3)*COS(('OddsRatio_working_3-way'!Y297+4*PI())/3)</f>
        <v>-0.21272649385412443</v>
      </c>
      <c r="AC297" s="11">
        <f>'OddsRatio_working_3-way'!X297^(1/3)*SIN('OddsRatio_working_3-way'!Y297/3)</f>
        <v>5.5617912716462985E-2</v>
      </c>
      <c r="AD297" s="11">
        <f>'OddsRatio_working_3-way'!X297^(1/3)*SIN(('OddsRatio_working_3-way'!Y297+2*PI())/3)</f>
        <v>0.4240710081877952</v>
      </c>
      <c r="AE297" s="11">
        <f>'OddsRatio_working_3-way'!X297^(1/3)*SIN(('OddsRatio_working_3-way'!Y297+4*PI())/3)</f>
        <v>-0.47968892090425819</v>
      </c>
      <c r="AF297" s="11">
        <f>-'OddsRatio_working_3-way'!U297/(3*'OddsRatio_working_3-way'!X297^(1/3))*COS(('OddsRatio_working_3-way'!Y297)/3)</f>
        <v>0.52178603834409387</v>
      </c>
      <c r="AG297" s="11">
        <f>-'OddsRatio_working_3-way'!U297/(3*'OddsRatio_working_3-way'!X297^(1/3))*COS(('OddsRatio_working_3-way'!Y297+2*PI())/3)</f>
        <v>-0.30905954448996942</v>
      </c>
      <c r="AH297" s="11">
        <f>-'OddsRatio_working_3-way'!U297/(3*'OddsRatio_working_3-way'!X297^(1/3))*COS(('OddsRatio_working_3-way'!Y297+4*PI())/3)</f>
        <v>-0.21272649385412437</v>
      </c>
      <c r="AI297" s="11">
        <f>'OddsRatio_working_3-way'!U297/(3*'OddsRatio_working_3-way'!X297^(1/3))*SIN(('OddsRatio_working_3-way'!Y297)/3)</f>
        <v>-5.5617912716462971E-2</v>
      </c>
      <c r="AJ297" s="11">
        <f>'OddsRatio_working_3-way'!U297/(3*'OddsRatio_working_3-way'!X297^(1/3))*SIN(('OddsRatio_working_3-way'!Y297+2*PI())/3)</f>
        <v>-0.42407100818779508</v>
      </c>
      <c r="AK297" s="11">
        <f>'OddsRatio_working_3-way'!U297/(3*'OddsRatio_working_3-way'!X297^(1/3))*SIN(('OddsRatio_working_3-way'!Y297+4*PI())/3)</f>
        <v>0.47968892090425808</v>
      </c>
      <c r="AL297" s="11">
        <f>'OddsRatio_working_3-way'!Z297+'OddsRatio_working_3-way'!AF297</f>
        <v>1.043572076688188</v>
      </c>
      <c r="AM297" s="11">
        <f>'OddsRatio_working_3-way'!AA297+'OddsRatio_working_3-way'!AG297</f>
        <v>-0.61811908897993884</v>
      </c>
      <c r="AN297" s="11">
        <f>'OddsRatio_working_3-way'!AB297+'OddsRatio_working_3-way'!AH297</f>
        <v>-0.4254529877082488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1.043572076688188</v>
      </c>
      <c r="AS297" s="11">
        <f>IF(('OddsRatio_working_3-way'!X297=0),IF(Q297&gt;0,-Q297^(1/3),(-Q297)^(1/3)),'OddsRatio_working_3-way'!AM297-'OddsRatio_working_3-way'!R297/3)</f>
        <v>-0.61811908897993884</v>
      </c>
      <c r="AT297" s="11">
        <f>IF(('OddsRatio_working_3-way'!X297=0),IF(Q297&gt;0,-Q297^(1/3),(-Q297)^(1/3)),'OddsRatio_working_3-way'!AN297-'OddsRatio_working_3-way'!R297/3)</f>
        <v>-0.4254529877082488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2.87</v>
      </c>
      <c r="B298" s="4">
        <f>IF('True_Odds_Calculator_3-way'!B299="","",'True_Odds_Calculator_3-way'!B299)</f>
        <v>3.56</v>
      </c>
      <c r="C298" s="4">
        <f>IF('True_Odds_Calculator_3-way'!C299="","",'True_Odds_Calculator_3-way'!C299)</f>
        <v>2.54</v>
      </c>
      <c r="D298" s="9">
        <f t="shared" si="65"/>
        <v>0.34060008936387903</v>
      </c>
      <c r="E298" s="9">
        <f t="shared" si="66"/>
        <v>0.27394667494870967</v>
      </c>
      <c r="F298" s="9">
        <f t="shared" si="67"/>
        <v>0.38545323568741119</v>
      </c>
      <c r="G298" s="9">
        <f t="shared" si="68"/>
        <v>1.0352911936283247</v>
      </c>
      <c r="H298" s="9">
        <f t="shared" si="69"/>
        <v>2.9359945320849672</v>
      </c>
      <c r="I298" s="9">
        <f t="shared" si="70"/>
        <v>3.6503454556885111</v>
      </c>
      <c r="J298" s="9">
        <f t="shared" si="71"/>
        <v>2.5943484381876205</v>
      </c>
      <c r="K298" s="11">
        <f t="shared" si="72"/>
        <v>0.34843205574912889</v>
      </c>
      <c r="L298" s="11">
        <f t="shared" si="73"/>
        <v>0.2808988764044944</v>
      </c>
      <c r="M298" s="11">
        <f t="shared" si="74"/>
        <v>0.39370078740157477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-0.28407739797118392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0.23004283960257227</v>
      </c>
      <c r="Q298" s="11">
        <f>2*'OddsRatio_working_3-way'!K298*'OddsRatio_working_3-way'!L298*'OddsRatio_working_3-way'!M298</f>
        <v>7.7066277923809795E-2</v>
      </c>
      <c r="R298" s="11">
        <f t="shared" si="75"/>
        <v>0</v>
      </c>
      <c r="S298" s="11">
        <f t="shared" si="76"/>
        <v>-0.80978930828529772</v>
      </c>
      <c r="T298" s="11">
        <f t="shared" si="77"/>
        <v>-0.27128620043058549</v>
      </c>
      <c r="U298" s="11">
        <f>'OddsRatio_working_3-way'!S298-'OddsRatio_working_3-way'!R298^2/3</f>
        <v>-0.80978930828529772</v>
      </c>
      <c r="V298" s="11">
        <f>'OddsRatio_working_3-way'!S298*'OddsRatio_working_3-way'!R298/3-2*'OddsRatio_working_3-way'!R298^3/27-'OddsRatio_working_3-way'!T298</f>
        <v>0.27128620043058549</v>
      </c>
      <c r="W298" s="11">
        <f>'OddsRatio_working_3-way'!V298^2+4*'OddsRatio_working_3-way'!U298^3/27</f>
        <v>-5.0743757313028992E-3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0.14024137965964853</v>
      </c>
      <c r="Y298" s="11">
        <f>IF('OddsRatio_working_3-way'!W298&gt;=0,IF('OddsRatio_working_3-way'!V298+SQRT('OddsRatio_working_3-way'!W298)&gt;0,0,PI()),ACOS('OddsRatio_working_3-way'!V298/(2*'OddsRatio_working_3-way'!X298)))</f>
        <v>0.25678428252131313</v>
      </c>
      <c r="Z298" s="11">
        <f>'OddsRatio_working_3-way'!X298^(1/3)*COS('OddsRatio_working_3-way'!Y298/3)</f>
        <v>0.51764559681416245</v>
      </c>
      <c r="AA298" s="11">
        <f>'OddsRatio_working_3-way'!X298^(1/3)*COS(('OddsRatio_working_3-way'!Y298+2*PI())/3)</f>
        <v>-0.29728842131256261</v>
      </c>
      <c r="AB298" s="11">
        <f>'OddsRatio_working_3-way'!X298^(1/3)*COS(('OddsRatio_working_3-way'!Y298+4*PI())/3)</f>
        <v>-0.22035717550159975</v>
      </c>
      <c r="AC298" s="11">
        <f>'OddsRatio_working_3-way'!X298^(1/3)*SIN('OddsRatio_working_3-way'!Y298/3)</f>
        <v>4.4416275478052714E-2</v>
      </c>
      <c r="AD298" s="11">
        <f>'OddsRatio_working_3-way'!X298^(1/3)*SIN(('OddsRatio_working_3-way'!Y298+2*PI())/3)</f>
        <v>0.42608609925919544</v>
      </c>
      <c r="AE298" s="11">
        <f>'OddsRatio_working_3-way'!X298^(1/3)*SIN(('OddsRatio_working_3-way'!Y298+4*PI())/3)</f>
        <v>-0.4705023747372481</v>
      </c>
      <c r="AF298" s="11">
        <f>-'OddsRatio_working_3-way'!U298/(3*'OddsRatio_working_3-way'!X298^(1/3))*COS(('OddsRatio_working_3-way'!Y298)/3)</f>
        <v>0.51764559681416222</v>
      </c>
      <c r="AG298" s="11">
        <f>-'OddsRatio_working_3-way'!U298/(3*'OddsRatio_working_3-way'!X298^(1/3))*COS(('OddsRatio_working_3-way'!Y298+2*PI())/3)</f>
        <v>-0.29728842131256245</v>
      </c>
      <c r="AH298" s="11">
        <f>-'OddsRatio_working_3-way'!U298/(3*'OddsRatio_working_3-way'!X298^(1/3))*COS(('OddsRatio_working_3-way'!Y298+4*PI())/3)</f>
        <v>-0.22035717550159967</v>
      </c>
      <c r="AI298" s="11">
        <f>'OddsRatio_working_3-way'!U298/(3*'OddsRatio_working_3-way'!X298^(1/3))*SIN(('OddsRatio_working_3-way'!Y298)/3)</f>
        <v>-4.4416275478052693E-2</v>
      </c>
      <c r="AJ298" s="11">
        <f>'OddsRatio_working_3-way'!U298/(3*'OddsRatio_working_3-way'!X298^(1/3))*SIN(('OddsRatio_working_3-way'!Y298+2*PI())/3)</f>
        <v>-0.42608609925919527</v>
      </c>
      <c r="AK298" s="11">
        <f>'OddsRatio_working_3-way'!U298/(3*'OddsRatio_working_3-way'!X298^(1/3))*SIN(('OddsRatio_working_3-way'!Y298+4*PI())/3)</f>
        <v>0.47050237473724787</v>
      </c>
      <c r="AL298" s="11">
        <f>'OddsRatio_working_3-way'!Z298+'OddsRatio_working_3-way'!AF298</f>
        <v>1.0352911936283247</v>
      </c>
      <c r="AM298" s="11">
        <f>'OddsRatio_working_3-way'!AA298+'OddsRatio_working_3-way'!AG298</f>
        <v>-0.594576842625125</v>
      </c>
      <c r="AN298" s="11">
        <f>'OddsRatio_working_3-way'!AB298+'OddsRatio_working_3-way'!AH298</f>
        <v>-0.44071435100319944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1.0352911936283247</v>
      </c>
      <c r="AS298" s="11">
        <f>IF(('OddsRatio_working_3-way'!X298=0),IF(Q298&gt;0,-Q298^(1/3),(-Q298)^(1/3)),'OddsRatio_working_3-way'!AM298-'OddsRatio_working_3-way'!R298/3)</f>
        <v>-0.594576842625125</v>
      </c>
      <c r="AT298" s="11">
        <f>IF(('OddsRatio_working_3-way'!X298=0),IF(Q298&gt;0,-Q298^(1/3),(-Q298)^(1/3)),'OddsRatio_working_3-way'!AN298-'OddsRatio_working_3-way'!R298/3)</f>
        <v>-0.44071435100319944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1.6</v>
      </c>
      <c r="B299" s="4">
        <f>IF('True_Odds_Calculator_3-way'!B300="","",'True_Odds_Calculator_3-way'!B300)</f>
        <v>4.28</v>
      </c>
      <c r="C299" s="4">
        <f>IF('True_Odds_Calculator_3-way'!C300="","",'True_Odds_Calculator_3-way'!C300)</f>
        <v>5.63</v>
      </c>
      <c r="D299" s="9">
        <f t="shared" si="65"/>
        <v>0.60956939016929979</v>
      </c>
      <c r="E299" s="9">
        <f t="shared" si="66"/>
        <v>0.22215248146599664</v>
      </c>
      <c r="F299" s="9">
        <f t="shared" si="67"/>
        <v>0.16827812836470335</v>
      </c>
      <c r="G299" s="9">
        <f t="shared" si="68"/>
        <v>1.067503870019521</v>
      </c>
      <c r="H299" s="9">
        <f t="shared" si="69"/>
        <v>1.6405023220117128</v>
      </c>
      <c r="I299" s="9">
        <f t="shared" si="70"/>
        <v>4.5014126936640277</v>
      </c>
      <c r="J299" s="9">
        <f t="shared" si="71"/>
        <v>5.9425429181903819</v>
      </c>
      <c r="K299" s="11">
        <f t="shared" si="72"/>
        <v>0.625</v>
      </c>
      <c r="L299" s="11">
        <f t="shared" si="73"/>
        <v>0.23364485981308411</v>
      </c>
      <c r="M299" s="11">
        <f t="shared" si="74"/>
        <v>0.17761989342806395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-0.23633820819707496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0.22072799256320452</v>
      </c>
      <c r="Q299" s="11">
        <f>2*'OddsRatio_working_3-way'!K299*'OddsRatio_working_3-way'!L299*'OddsRatio_working_3-way'!M299</f>
        <v>5.1874968875018676E-2</v>
      </c>
      <c r="R299" s="11">
        <f t="shared" si="75"/>
        <v>0</v>
      </c>
      <c r="S299" s="11">
        <f t="shared" si="76"/>
        <v>-0.93394967426996156</v>
      </c>
      <c r="T299" s="11">
        <f t="shared" si="77"/>
        <v>-0.21949463555110724</v>
      </c>
      <c r="U299" s="11">
        <f>'OddsRatio_working_3-way'!S299-'OddsRatio_working_3-way'!R299^2/3</f>
        <v>-0.93394967426996156</v>
      </c>
      <c r="V299" s="11">
        <f>'OddsRatio_working_3-way'!S299*'OddsRatio_working_3-way'!R299/3-2*'OddsRatio_working_3-way'!R299^3/27-'OddsRatio_working_3-way'!T299</f>
        <v>0.21949463555110724</v>
      </c>
      <c r="W299" s="11">
        <f>'OddsRatio_working_3-way'!V299^2+4*'OddsRatio_working_3-way'!U299^3/27</f>
        <v>-7.2510816851513143E-2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0.17370140463394829</v>
      </c>
      <c r="Y299" s="11">
        <f>IF('OddsRatio_working_3-way'!W299&gt;=0,IF('OddsRatio_working_3-way'!V299+SQRT('OddsRatio_working_3-way'!W299)&gt;0,0,PI()),ACOS('OddsRatio_working_3-way'!V299/(2*'OddsRatio_working_3-way'!X299)))</f>
        <v>0.88690254415176717</v>
      </c>
      <c r="Z299" s="11">
        <f>'OddsRatio_working_3-way'!X299^(1/3)*COS('OddsRatio_working_3-way'!Y299/3)</f>
        <v>0.53375193500976048</v>
      </c>
      <c r="AA299" s="11">
        <f>'OddsRatio_working_3-way'!X299^(1/3)*COS(('OddsRatio_working_3-way'!Y299+2*PI())/3)</f>
        <v>-0.40765619506717932</v>
      </c>
      <c r="AB299" s="11">
        <f>'OddsRatio_working_3-way'!X299^(1/3)*COS(('OddsRatio_working_3-way'!Y299+4*PI())/3)</f>
        <v>-0.12609573994258125</v>
      </c>
      <c r="AC299" s="11">
        <f>'OddsRatio_working_3-way'!X299^(1/3)*SIN('OddsRatio_working_3-way'!Y299/3)</f>
        <v>0.1625590045593403</v>
      </c>
      <c r="AD299" s="11">
        <f>'OddsRatio_working_3-way'!X299^(1/3)*SIN(('OddsRatio_working_3-way'!Y299+2*PI())/3)</f>
        <v>0.38096323275788307</v>
      </c>
      <c r="AE299" s="11">
        <f>'OddsRatio_working_3-way'!X299^(1/3)*SIN(('OddsRatio_working_3-way'!Y299+4*PI())/3)</f>
        <v>-0.54352223731722338</v>
      </c>
      <c r="AF299" s="11">
        <f>-'OddsRatio_working_3-way'!U299/(3*'OddsRatio_working_3-way'!X299^(1/3))*COS(('OddsRatio_working_3-way'!Y299)/3)</f>
        <v>0.53375193500976048</v>
      </c>
      <c r="AG299" s="11">
        <f>-'OddsRatio_working_3-way'!U299/(3*'OddsRatio_working_3-way'!X299^(1/3))*COS(('OddsRatio_working_3-way'!Y299+2*PI())/3)</f>
        <v>-0.40765619506717932</v>
      </c>
      <c r="AH299" s="11">
        <f>-'OddsRatio_working_3-way'!U299/(3*'OddsRatio_working_3-way'!X299^(1/3))*COS(('OddsRatio_working_3-way'!Y299+4*PI())/3)</f>
        <v>-0.12609573994258125</v>
      </c>
      <c r="AI299" s="11">
        <f>'OddsRatio_working_3-way'!U299/(3*'OddsRatio_working_3-way'!X299^(1/3))*SIN(('OddsRatio_working_3-way'!Y299)/3)</f>
        <v>-0.1625590045593403</v>
      </c>
      <c r="AJ299" s="11">
        <f>'OddsRatio_working_3-way'!U299/(3*'OddsRatio_working_3-way'!X299^(1/3))*SIN(('OddsRatio_working_3-way'!Y299+2*PI())/3)</f>
        <v>-0.38096323275788307</v>
      </c>
      <c r="AK299" s="11">
        <f>'OddsRatio_working_3-way'!U299/(3*'OddsRatio_working_3-way'!X299^(1/3))*SIN(('OddsRatio_working_3-way'!Y299+4*PI())/3)</f>
        <v>0.54352223731722338</v>
      </c>
      <c r="AL299" s="11">
        <f>'OddsRatio_working_3-way'!Z299+'OddsRatio_working_3-way'!AF299</f>
        <v>1.067503870019521</v>
      </c>
      <c r="AM299" s="11">
        <f>'OddsRatio_working_3-way'!AA299+'OddsRatio_working_3-way'!AG299</f>
        <v>-0.81531239013435863</v>
      </c>
      <c r="AN299" s="11">
        <f>'OddsRatio_working_3-way'!AB299+'OddsRatio_working_3-way'!AH299</f>
        <v>-0.2521914798851625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1.067503870019521</v>
      </c>
      <c r="AS299" s="11">
        <f>IF(('OddsRatio_working_3-way'!X299=0),IF(Q299&gt;0,-Q299^(1/3),(-Q299)^(1/3)),'OddsRatio_working_3-way'!AM299-'OddsRatio_working_3-way'!R299/3)</f>
        <v>-0.81531239013435863</v>
      </c>
      <c r="AT299" s="11">
        <f>IF(('OddsRatio_working_3-way'!X299=0),IF(Q299&gt;0,-Q299^(1/3),(-Q299)^(1/3)),'OddsRatio_working_3-way'!AN299-'OddsRatio_working_3-way'!R299/3)</f>
        <v>-0.2521914798851625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1.71</v>
      </c>
      <c r="B300" s="4">
        <f>IF('True_Odds_Calculator_3-way'!B301="","",'True_Odds_Calculator_3-way'!B301)</f>
        <v>3.63</v>
      </c>
      <c r="C300" s="4">
        <f>IF('True_Odds_Calculator_3-way'!C301="","",'True_Odds_Calculator_3-way'!C301)</f>
        <v>5.61</v>
      </c>
      <c r="D300" s="9">
        <f t="shared" si="65"/>
        <v>0.56869340281713798</v>
      </c>
      <c r="E300" s="9">
        <f t="shared" si="66"/>
        <v>0.26251221696516874</v>
      </c>
      <c r="F300" s="9">
        <f t="shared" si="67"/>
        <v>0.16879438021769336</v>
      </c>
      <c r="G300" s="9">
        <f t="shared" si="68"/>
        <v>1.0681925929331979</v>
      </c>
      <c r="H300" s="9">
        <f t="shared" si="69"/>
        <v>1.7584167409825706</v>
      </c>
      <c r="I300" s="9">
        <f t="shared" si="70"/>
        <v>3.8093465194143112</v>
      </c>
      <c r="J300" s="9">
        <f t="shared" si="71"/>
        <v>5.9243678534220425</v>
      </c>
      <c r="K300" s="11">
        <f t="shared" si="72"/>
        <v>0.58479532163742687</v>
      </c>
      <c r="L300" s="11">
        <f t="shared" si="73"/>
        <v>0.27548209366391185</v>
      </c>
      <c r="M300" s="11">
        <f t="shared" si="74"/>
        <v>0.17825311942959002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-0.24720054614552656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0.22829769778571046</v>
      </c>
      <c r="Q300" s="11">
        <f>2*'OddsRatio_working_3-way'!K300*'OddsRatio_working_3-way'!L300*'OddsRatio_working_3-way'!M300</f>
        <v>5.7433383090744777E-2</v>
      </c>
      <c r="R300" s="11">
        <f t="shared" si="75"/>
        <v>0</v>
      </c>
      <c r="S300" s="11">
        <f t="shared" si="76"/>
        <v>-0.92353233577126481</v>
      </c>
      <c r="T300" s="11">
        <f t="shared" si="77"/>
        <v>-0.2323351788103811</v>
      </c>
      <c r="U300" s="11">
        <f>'OddsRatio_working_3-way'!S300-'OddsRatio_working_3-way'!R300^2/3</f>
        <v>-0.92353233577126481</v>
      </c>
      <c r="V300" s="11">
        <f>'OddsRatio_working_3-way'!S300*'OddsRatio_working_3-way'!R300/3-2*'OddsRatio_working_3-way'!R300^3/27-'OddsRatio_working_3-way'!T300</f>
        <v>0.2323351788103811</v>
      </c>
      <c r="W300" s="11">
        <f>'OddsRatio_working_3-way'!V300^2+4*'OddsRatio_working_3-way'!U300^3/27</f>
        <v>-6.2715444491253505E-2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0.17080330778713365</v>
      </c>
      <c r="Y300" s="11">
        <f>IF('OddsRatio_working_3-way'!W300&gt;=0,IF('OddsRatio_working_3-way'!V300+SQRT('OddsRatio_working_3-way'!W300)&gt;0,0,PI()),ACOS('OddsRatio_working_3-way'!V300/(2*'OddsRatio_working_3-way'!X300)))</f>
        <v>0.82286327821431893</v>
      </c>
      <c r="Z300" s="11">
        <f>'OddsRatio_working_3-way'!X300^(1/3)*COS('OddsRatio_working_3-way'!Y300/3)</f>
        <v>0.53409629646659906</v>
      </c>
      <c r="AA300" s="11">
        <f>'OddsRatio_working_3-way'!X300^(1/3)*COS(('OddsRatio_working_3-way'!Y300+2*PI())/3)</f>
        <v>-0.39719784480733411</v>
      </c>
      <c r="AB300" s="11">
        <f>'OddsRatio_working_3-way'!X300^(1/3)*COS(('OddsRatio_working_3-way'!Y300+4*PI())/3)</f>
        <v>-0.13689845165926512</v>
      </c>
      <c r="AC300" s="11">
        <f>'OddsRatio_working_3-way'!X300^(1/3)*SIN('OddsRatio_working_3-way'!Y300/3)</f>
        <v>0.15028392470393401</v>
      </c>
      <c r="AD300" s="11">
        <f>'OddsRatio_working_3-way'!X300^(1/3)*SIN(('OddsRatio_working_3-way'!Y300+2*PI())/3)</f>
        <v>0.3873989984552928</v>
      </c>
      <c r="AE300" s="11">
        <f>'OddsRatio_working_3-way'!X300^(1/3)*SIN(('OddsRatio_working_3-way'!Y300+4*PI())/3)</f>
        <v>-0.53768292315922661</v>
      </c>
      <c r="AF300" s="11">
        <f>-'OddsRatio_working_3-way'!U300/(3*'OddsRatio_working_3-way'!X300^(1/3))*COS(('OddsRatio_working_3-way'!Y300)/3)</f>
        <v>0.53409629646659895</v>
      </c>
      <c r="AG300" s="11">
        <f>-'OddsRatio_working_3-way'!U300/(3*'OddsRatio_working_3-way'!X300^(1/3))*COS(('OddsRatio_working_3-way'!Y300+2*PI())/3)</f>
        <v>-0.397197844807334</v>
      </c>
      <c r="AH300" s="11">
        <f>-'OddsRatio_working_3-way'!U300/(3*'OddsRatio_working_3-way'!X300^(1/3))*COS(('OddsRatio_working_3-way'!Y300+4*PI())/3)</f>
        <v>-0.13689845165926509</v>
      </c>
      <c r="AI300" s="11">
        <f>'OddsRatio_working_3-way'!U300/(3*'OddsRatio_working_3-way'!X300^(1/3))*SIN(('OddsRatio_working_3-way'!Y300)/3)</f>
        <v>-0.15028392470393398</v>
      </c>
      <c r="AJ300" s="11">
        <f>'OddsRatio_working_3-way'!U300/(3*'OddsRatio_working_3-way'!X300^(1/3))*SIN(('OddsRatio_working_3-way'!Y300+2*PI())/3)</f>
        <v>-0.38739899845529269</v>
      </c>
      <c r="AK300" s="11">
        <f>'OddsRatio_working_3-way'!U300/(3*'OddsRatio_working_3-way'!X300^(1/3))*SIN(('OddsRatio_working_3-way'!Y300+4*PI())/3)</f>
        <v>0.5376829231592265</v>
      </c>
      <c r="AL300" s="11">
        <f>'OddsRatio_working_3-way'!Z300+'OddsRatio_working_3-way'!AF300</f>
        <v>1.0681925929331979</v>
      </c>
      <c r="AM300" s="11">
        <f>'OddsRatio_working_3-way'!AA300+'OddsRatio_working_3-way'!AG300</f>
        <v>-0.79439568961466811</v>
      </c>
      <c r="AN300" s="11">
        <f>'OddsRatio_working_3-way'!AB300+'OddsRatio_working_3-way'!AH300</f>
        <v>-0.27379690331853024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1.0681925929331979</v>
      </c>
      <c r="AS300" s="11">
        <f>IF(('OddsRatio_working_3-way'!X300=0),IF(Q300&gt;0,-Q300^(1/3),(-Q300)^(1/3)),'OddsRatio_working_3-way'!AM300-'OddsRatio_working_3-way'!R300/3)</f>
        <v>-0.79439568961466811</v>
      </c>
      <c r="AT300" s="11">
        <f>IF(('OddsRatio_working_3-way'!X300=0),IF(Q300&gt;0,-Q300^(1/3),(-Q300)^(1/3)),'OddsRatio_working_3-way'!AN300-'OddsRatio_working_3-way'!R300/3)</f>
        <v>-0.27379690331853024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3.04</v>
      </c>
      <c r="B301" s="4">
        <f>IF('True_Odds_Calculator_3-way'!B302="","",'True_Odds_Calculator_3-way'!B302)</f>
        <v>3.86</v>
      </c>
      <c r="C301" s="4">
        <f>IF('True_Odds_Calculator_3-way'!C302="","",'True_Odds_Calculator_3-way'!C302)</f>
        <v>2.2999999999999998</v>
      </c>
      <c r="D301" s="9">
        <f t="shared" si="65"/>
        <v>0.32130969359099609</v>
      </c>
      <c r="E301" s="9">
        <f t="shared" si="66"/>
        <v>0.25244182495635692</v>
      </c>
      <c r="F301" s="9">
        <f t="shared" si="67"/>
        <v>0.42624848145264688</v>
      </c>
      <c r="G301" s="9">
        <f t="shared" si="68"/>
        <v>1.0354226259185701</v>
      </c>
      <c r="H301" s="9">
        <f t="shared" si="69"/>
        <v>3.1122621568738831</v>
      </c>
      <c r="I301" s="9">
        <f t="shared" si="70"/>
        <v>3.9613087101271103</v>
      </c>
      <c r="J301" s="9">
        <f t="shared" si="71"/>
        <v>2.3460494136941406</v>
      </c>
      <c r="K301" s="11">
        <f t="shared" si="72"/>
        <v>0.32894736842105265</v>
      </c>
      <c r="L301" s="11">
        <f t="shared" si="73"/>
        <v>0.2590673575129534</v>
      </c>
      <c r="M301" s="11">
        <f t="shared" si="74"/>
        <v>0.43478260869565222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-0.28102879975338202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0.22972219916766468</v>
      </c>
      <c r="Q301" s="11">
        <f>2*'OddsRatio_working_3-way'!K301*'OddsRatio_working_3-way'!L301*'OddsRatio_working_3-way'!M301</f>
        <v>7.4103935215375699E-2</v>
      </c>
      <c r="R301" s="11">
        <f t="shared" si="75"/>
        <v>0</v>
      </c>
      <c r="S301" s="11">
        <f t="shared" si="76"/>
        <v>-0.81743294412977718</v>
      </c>
      <c r="T301" s="11">
        <f t="shared" si="77"/>
        <v>-0.26368804649347649</v>
      </c>
      <c r="U301" s="11">
        <f>'OddsRatio_working_3-way'!S301-'OddsRatio_working_3-way'!R301^2/3</f>
        <v>-0.81743294412977718</v>
      </c>
      <c r="V301" s="11">
        <f>'OddsRatio_working_3-way'!S301*'OddsRatio_working_3-way'!R301/3-2*'OddsRatio_working_3-way'!R301^3/27-'OddsRatio_working_3-way'!T301</f>
        <v>0.26368804649347649</v>
      </c>
      <c r="W301" s="11">
        <f>'OddsRatio_working_3-way'!V301^2+4*'OddsRatio_working_3-way'!U301^3/27</f>
        <v>-1.1388011000281181E-2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0.14223167444685714</v>
      </c>
      <c r="Y301" s="11">
        <f>IF('OddsRatio_working_3-way'!W301&gt;=0,IF('OddsRatio_working_3-way'!V301+SQRT('OddsRatio_working_3-way'!W301)&gt;0,0,PI()),ACOS('OddsRatio_working_3-way'!V301/(2*'OddsRatio_working_3-way'!X301)))</f>
        <v>0.38455175687059651</v>
      </c>
      <c r="Z301" s="11">
        <f>'OddsRatio_working_3-way'!X301^(1/3)*COS('OddsRatio_working_3-way'!Y301/3)</f>
        <v>0.51771131295928507</v>
      </c>
      <c r="AA301" s="11">
        <f>'OddsRatio_working_3-way'!X301^(1/3)*COS(('OddsRatio_working_3-way'!Y301+2*PI())/3)</f>
        <v>-0.31664391962990701</v>
      </c>
      <c r="AB301" s="11">
        <f>'OddsRatio_working_3-way'!X301^(1/3)*COS(('OddsRatio_working_3-way'!Y301+4*PI())/3)</f>
        <v>-0.2010673933293779</v>
      </c>
      <c r="AC301" s="11">
        <f>'OddsRatio_working_3-way'!X301^(1/3)*SIN('OddsRatio_working_3-way'!Y301/3)</f>
        <v>6.6728138571612347E-2</v>
      </c>
      <c r="AD301" s="11">
        <f>'OddsRatio_working_3-way'!X301^(1/3)*SIN(('OddsRatio_working_3-way'!Y301+2*PI())/3)</f>
        <v>0.41498707956353054</v>
      </c>
      <c r="AE301" s="11">
        <f>'OddsRatio_working_3-way'!X301^(1/3)*SIN(('OddsRatio_working_3-way'!Y301+4*PI())/3)</f>
        <v>-0.4817152181351429</v>
      </c>
      <c r="AF301" s="11">
        <f>-'OddsRatio_working_3-way'!U301/(3*'OddsRatio_working_3-way'!X301^(1/3))*COS(('OddsRatio_working_3-way'!Y301)/3)</f>
        <v>0.51771131295928507</v>
      </c>
      <c r="AG301" s="11">
        <f>-'OddsRatio_working_3-way'!U301/(3*'OddsRatio_working_3-way'!X301^(1/3))*COS(('OddsRatio_working_3-way'!Y301+2*PI())/3)</f>
        <v>-0.31664391962990701</v>
      </c>
      <c r="AH301" s="11">
        <f>-'OddsRatio_working_3-way'!U301/(3*'OddsRatio_working_3-way'!X301^(1/3))*COS(('OddsRatio_working_3-way'!Y301+4*PI())/3)</f>
        <v>-0.2010673933293779</v>
      </c>
      <c r="AI301" s="11">
        <f>'OddsRatio_working_3-way'!U301/(3*'OddsRatio_working_3-way'!X301^(1/3))*SIN(('OddsRatio_working_3-way'!Y301)/3)</f>
        <v>-6.6728138571612347E-2</v>
      </c>
      <c r="AJ301" s="11">
        <f>'OddsRatio_working_3-way'!U301/(3*'OddsRatio_working_3-way'!X301^(1/3))*SIN(('OddsRatio_working_3-way'!Y301+2*PI())/3)</f>
        <v>-0.41498707956353054</v>
      </c>
      <c r="AK301" s="11">
        <f>'OddsRatio_working_3-way'!U301/(3*'OddsRatio_working_3-way'!X301^(1/3))*SIN(('OddsRatio_working_3-way'!Y301+4*PI())/3)</f>
        <v>0.4817152181351429</v>
      </c>
      <c r="AL301" s="11">
        <f>'OddsRatio_working_3-way'!Z301+'OddsRatio_working_3-way'!AF301</f>
        <v>1.0354226259185701</v>
      </c>
      <c r="AM301" s="11">
        <f>'OddsRatio_working_3-way'!AA301+'OddsRatio_working_3-way'!AG301</f>
        <v>-0.63328783925981402</v>
      </c>
      <c r="AN301" s="11">
        <f>'OddsRatio_working_3-way'!AB301+'OddsRatio_working_3-way'!AH301</f>
        <v>-0.40213478665875579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1.0354226259185701</v>
      </c>
      <c r="AS301" s="11">
        <f>IF(('OddsRatio_working_3-way'!X301=0),IF(Q301&gt;0,-Q301^(1/3),(-Q301)^(1/3)),'OddsRatio_working_3-way'!AM301-'OddsRatio_working_3-way'!R301/3)</f>
        <v>-0.63328783925981402</v>
      </c>
      <c r="AT301" s="11">
        <f>IF(('OddsRatio_working_3-way'!X301=0),IF(Q301&gt;0,-Q301^(1/3),(-Q301)^(1/3)),'OddsRatio_working_3-way'!AN301-'OddsRatio_working_3-way'!R301/3)</f>
        <v>-0.40213478665875579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3.36</v>
      </c>
      <c r="B302" s="4">
        <f>IF('True_Odds_Calculator_3-way'!B303="","",'True_Odds_Calculator_3-way'!B303)</f>
        <v>2.93</v>
      </c>
      <c r="C302" s="4">
        <f>IF('True_Odds_Calculator_3-way'!C303="","",'True_Odds_Calculator_3-way'!C303)</f>
        <v>2.54</v>
      </c>
      <c r="D302" s="9">
        <f t="shared" si="65"/>
        <v>0.28750511824591313</v>
      </c>
      <c r="E302" s="9">
        <f t="shared" si="66"/>
        <v>0.33039690883570505</v>
      </c>
      <c r="F302" s="9">
        <f t="shared" si="67"/>
        <v>0.38209797291838188</v>
      </c>
      <c r="G302" s="9">
        <f t="shared" si="68"/>
        <v>1.050084300254158</v>
      </c>
      <c r="H302" s="9">
        <f t="shared" si="69"/>
        <v>3.4781989485998133</v>
      </c>
      <c r="I302" s="9">
        <f t="shared" si="70"/>
        <v>3.026662699490525</v>
      </c>
      <c r="J302" s="9">
        <f t="shared" si="71"/>
        <v>2.6171298223914032</v>
      </c>
      <c r="K302" s="11">
        <f t="shared" si="72"/>
        <v>0.29761904761904762</v>
      </c>
      <c r="L302" s="11">
        <f t="shared" si="73"/>
        <v>0.34129692832764502</v>
      </c>
      <c r="M302" s="11">
        <f t="shared" si="74"/>
        <v>0.39370078740157477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-0.28051069128304351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0.23314598473825582</v>
      </c>
      <c r="Q302" s="11">
        <f>2*'OddsRatio_working_3-way'!K302*'OddsRatio_working_3-way'!L302*'OddsRatio_working_3-way'!M302</f>
        <v>7.9981469893055171E-2</v>
      </c>
      <c r="R302" s="11">
        <f t="shared" si="75"/>
        <v>0</v>
      </c>
      <c r="S302" s="11">
        <f t="shared" si="76"/>
        <v>-0.83114830194833711</v>
      </c>
      <c r="T302" s="11">
        <f t="shared" si="77"/>
        <v>-0.28512806241795441</v>
      </c>
      <c r="U302" s="11">
        <f>'OddsRatio_working_3-way'!S302-'OddsRatio_working_3-way'!R302^2/3</f>
        <v>-0.83114830194833711</v>
      </c>
      <c r="V302" s="11">
        <f>'OddsRatio_working_3-way'!S302*'OddsRatio_working_3-way'!R302/3-2*'OddsRatio_working_3-way'!R302^3/27-'OddsRatio_working_3-way'!T302</f>
        <v>0.28512806241795441</v>
      </c>
      <c r="W302" s="11">
        <f>'OddsRatio_working_3-way'!V302^2+4*'OddsRatio_working_3-way'!U302^3/27</f>
        <v>-3.7632443859629411E-3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0.14582631480993052</v>
      </c>
      <c r="Y302" s="11">
        <f>IF('OddsRatio_working_3-way'!W302&gt;=0,IF('OddsRatio_working_3-way'!V302+SQRT('OddsRatio_working_3-way'!W302)&gt;0,0,PI()),ACOS('OddsRatio_working_3-way'!V302/(2*'OddsRatio_working_3-way'!X302)))</f>
        <v>0.21191947987827064</v>
      </c>
      <c r="Z302" s="11">
        <f>'OddsRatio_working_3-way'!X302^(1/3)*COS('OddsRatio_working_3-way'!Y302/3)</f>
        <v>0.52504215012707911</v>
      </c>
      <c r="AA302" s="11">
        <f>'OddsRatio_working_3-way'!X302^(1/3)*COS(('OddsRatio_working_3-way'!Y302+2*PI())/3)</f>
        <v>-0.2946945257571561</v>
      </c>
      <c r="AB302" s="11">
        <f>'OddsRatio_working_3-way'!X302^(1/3)*COS(('OddsRatio_working_3-way'!Y302+4*PI())/3)</f>
        <v>-0.23034762436992315</v>
      </c>
      <c r="AC302" s="11">
        <f>'OddsRatio_working_3-way'!X302^(1/3)*SIN('OddsRatio_working_3-way'!Y302/3)</f>
        <v>3.7150700837437468E-2</v>
      </c>
      <c r="AD302" s="11">
        <f>'OddsRatio_working_3-way'!X302^(1/3)*SIN(('OddsRatio_working_3-way'!Y302+2*PI())/3)</f>
        <v>0.43612448964893497</v>
      </c>
      <c r="AE302" s="11">
        <f>'OddsRatio_working_3-way'!X302^(1/3)*SIN(('OddsRatio_working_3-way'!Y302+4*PI())/3)</f>
        <v>-0.47327519048637223</v>
      </c>
      <c r="AF302" s="11">
        <f>-'OddsRatio_working_3-way'!U302/(3*'OddsRatio_working_3-way'!X302^(1/3))*COS(('OddsRatio_working_3-way'!Y302)/3)</f>
        <v>0.525042150127079</v>
      </c>
      <c r="AG302" s="11">
        <f>-'OddsRatio_working_3-way'!U302/(3*'OddsRatio_working_3-way'!X302^(1/3))*COS(('OddsRatio_working_3-way'!Y302+2*PI())/3)</f>
        <v>-0.29469452575715605</v>
      </c>
      <c r="AH302" s="11">
        <f>-'OddsRatio_working_3-way'!U302/(3*'OddsRatio_working_3-way'!X302^(1/3))*COS(('OddsRatio_working_3-way'!Y302+4*PI())/3)</f>
        <v>-0.23034762436992309</v>
      </c>
      <c r="AI302" s="11">
        <f>'OddsRatio_working_3-way'!U302/(3*'OddsRatio_working_3-way'!X302^(1/3))*SIN(('OddsRatio_working_3-way'!Y302)/3)</f>
        <v>-3.7150700837437461E-2</v>
      </c>
      <c r="AJ302" s="11">
        <f>'OddsRatio_working_3-way'!U302/(3*'OddsRatio_working_3-way'!X302^(1/3))*SIN(('OddsRatio_working_3-way'!Y302+2*PI())/3)</f>
        <v>-0.43612448964893485</v>
      </c>
      <c r="AK302" s="11">
        <f>'OddsRatio_working_3-way'!U302/(3*'OddsRatio_working_3-way'!X302^(1/3))*SIN(('OddsRatio_working_3-way'!Y302+4*PI())/3)</f>
        <v>0.47327519048637212</v>
      </c>
      <c r="AL302" s="11">
        <f>'OddsRatio_working_3-way'!Z302+'OddsRatio_working_3-way'!AF302</f>
        <v>1.050084300254158</v>
      </c>
      <c r="AM302" s="11">
        <f>'OddsRatio_working_3-way'!AA302+'OddsRatio_working_3-way'!AG302</f>
        <v>-0.58938905151431209</v>
      </c>
      <c r="AN302" s="11">
        <f>'OddsRatio_working_3-way'!AB302+'OddsRatio_working_3-way'!AH302</f>
        <v>-0.46069524873984624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1.050084300254158</v>
      </c>
      <c r="AS302" s="11">
        <f>IF(('OddsRatio_working_3-way'!X302=0),IF(Q302&gt;0,-Q302^(1/3),(-Q302)^(1/3)),'OddsRatio_working_3-way'!AM302-'OddsRatio_working_3-way'!R302/3)</f>
        <v>-0.58938905151431209</v>
      </c>
      <c r="AT302" s="11">
        <f>IF(('OddsRatio_working_3-way'!X302=0),IF(Q302&gt;0,-Q302^(1/3),(-Q302)^(1/3)),'OddsRatio_working_3-way'!AN302-'OddsRatio_working_3-way'!R302/3)</f>
        <v>-0.46069524873984624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2.46</v>
      </c>
      <c r="B303" s="4">
        <f>IF('True_Odds_Calculator_3-way'!B304="","",'True_Odds_Calculator_3-way'!B304)</f>
        <v>2.99</v>
      </c>
      <c r="C303" s="4">
        <f>IF('True_Odds_Calculator_3-way'!C304="","",'True_Odds_Calculator_3-way'!C304)</f>
        <v>3.42</v>
      </c>
      <c r="D303" s="9">
        <f t="shared" si="65"/>
        <v>0.39447337301720153</v>
      </c>
      <c r="E303" s="9">
        <f t="shared" si="66"/>
        <v>0.32338801169971115</v>
      </c>
      <c r="F303" s="9">
        <f t="shared" si="67"/>
        <v>0.28213861528308737</v>
      </c>
      <c r="G303" s="9">
        <f t="shared" si="68"/>
        <v>1.0513872251616481</v>
      </c>
      <c r="H303" s="9">
        <f t="shared" si="69"/>
        <v>2.5350253487360064</v>
      </c>
      <c r="I303" s="9">
        <f t="shared" si="70"/>
        <v>3.0922605780716799</v>
      </c>
      <c r="J303" s="9">
        <f t="shared" si="71"/>
        <v>3.5443570848911881</v>
      </c>
      <c r="K303" s="11">
        <f t="shared" si="72"/>
        <v>0.4065040650406504</v>
      </c>
      <c r="L303" s="11">
        <f t="shared" si="73"/>
        <v>0.33444816053511706</v>
      </c>
      <c r="M303" s="11">
        <f t="shared" si="74"/>
        <v>0.29239766081871343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-0.27950455940632879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0.23334886872309435</v>
      </c>
      <c r="Q303" s="11">
        <f>2*'OddsRatio_working_3-way'!K303*'OddsRatio_working_3-way'!L303*'OddsRatio_working_3-way'!M303</f>
        <v>7.9505577077715259E-2</v>
      </c>
      <c r="R303" s="11">
        <f t="shared" si="75"/>
        <v>0</v>
      </c>
      <c r="S303" s="11">
        <f t="shared" si="76"/>
        <v>-0.83486605448845019</v>
      </c>
      <c r="T303" s="11">
        <f t="shared" si="77"/>
        <v>-0.28445180732144804</v>
      </c>
      <c r="U303" s="11">
        <f>'OddsRatio_working_3-way'!S303-'OddsRatio_working_3-way'!R303^2/3</f>
        <v>-0.83486605448845019</v>
      </c>
      <c r="V303" s="11">
        <f>'OddsRatio_working_3-way'!S303*'OddsRatio_working_3-way'!R303/3-2*'OddsRatio_working_3-way'!R303^3/27-'OddsRatio_working_3-way'!T303</f>
        <v>0.28445180732144804</v>
      </c>
      <c r="W303" s="11">
        <f>'OddsRatio_working_3-way'!V303^2+4*'OddsRatio_working_3-way'!U303^3/27</f>
        <v>-5.2949840468111409E-3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0.14680583668169442</v>
      </c>
      <c r="Y303" s="11">
        <f>IF('OddsRatio_working_3-way'!W303&gt;=0,IF('OddsRatio_working_3-way'!V303+SQRT('OddsRatio_working_3-way'!W303)&gt;0,0,PI()),ACOS('OddsRatio_working_3-way'!V303/(2*'OddsRatio_working_3-way'!X303)))</f>
        <v>0.25044275840467067</v>
      </c>
      <c r="Z303" s="11">
        <f>'OddsRatio_working_3-way'!X303^(1/3)*COS('OddsRatio_working_3-way'!Y303/3)</f>
        <v>0.52569361258082403</v>
      </c>
      <c r="AA303" s="11">
        <f>'OddsRatio_working_3-way'!X303^(1/3)*COS(('OddsRatio_working_3-way'!Y303+2*PI())/3)</f>
        <v>-0.30094120077181052</v>
      </c>
      <c r="AB303" s="11">
        <f>'OddsRatio_working_3-way'!X303^(1/3)*COS(('OddsRatio_working_3-way'!Y303+4*PI())/3)</f>
        <v>-0.22475241180901345</v>
      </c>
      <c r="AC303" s="11">
        <f>'OddsRatio_working_3-way'!X303^(1/3)*SIN('OddsRatio_working_3-way'!Y303/3)</f>
        <v>4.3987617816902538E-2</v>
      </c>
      <c r="AD303" s="11">
        <f>'OddsRatio_working_3-way'!X303^(1/3)*SIN(('OddsRatio_working_3-way'!Y303+2*PI())/3)</f>
        <v>0.43327021419375716</v>
      </c>
      <c r="AE303" s="11">
        <f>'OddsRatio_working_3-way'!X303^(1/3)*SIN(('OddsRatio_working_3-way'!Y303+4*PI())/3)</f>
        <v>-0.47725783201065963</v>
      </c>
      <c r="AF303" s="11">
        <f>-'OddsRatio_working_3-way'!U303/(3*'OddsRatio_working_3-way'!X303^(1/3))*COS(('OddsRatio_working_3-way'!Y303)/3)</f>
        <v>0.52569361258082403</v>
      </c>
      <c r="AG303" s="11">
        <f>-'OddsRatio_working_3-way'!U303/(3*'OddsRatio_working_3-way'!X303^(1/3))*COS(('OddsRatio_working_3-way'!Y303+2*PI())/3)</f>
        <v>-0.30094120077181052</v>
      </c>
      <c r="AH303" s="11">
        <f>-'OddsRatio_working_3-way'!U303/(3*'OddsRatio_working_3-way'!X303^(1/3))*COS(('OddsRatio_working_3-way'!Y303+4*PI())/3)</f>
        <v>-0.22475241180901345</v>
      </c>
      <c r="AI303" s="11">
        <f>'OddsRatio_working_3-way'!U303/(3*'OddsRatio_working_3-way'!X303^(1/3))*SIN(('OddsRatio_working_3-way'!Y303)/3)</f>
        <v>-4.3987617816902538E-2</v>
      </c>
      <c r="AJ303" s="11">
        <f>'OddsRatio_working_3-way'!U303/(3*'OddsRatio_working_3-way'!X303^(1/3))*SIN(('OddsRatio_working_3-way'!Y303+2*PI())/3)</f>
        <v>-0.43327021419375716</v>
      </c>
      <c r="AK303" s="11">
        <f>'OddsRatio_working_3-way'!U303/(3*'OddsRatio_working_3-way'!X303^(1/3))*SIN(('OddsRatio_working_3-way'!Y303+4*PI())/3)</f>
        <v>0.47725783201065963</v>
      </c>
      <c r="AL303" s="11">
        <f>'OddsRatio_working_3-way'!Z303+'OddsRatio_working_3-way'!AF303</f>
        <v>1.0513872251616481</v>
      </c>
      <c r="AM303" s="11">
        <f>'OddsRatio_working_3-way'!AA303+'OddsRatio_working_3-way'!AG303</f>
        <v>-0.60188240154362105</v>
      </c>
      <c r="AN303" s="11">
        <f>'OddsRatio_working_3-way'!AB303+'OddsRatio_working_3-way'!AH303</f>
        <v>-0.44950482361802691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1.0513872251616481</v>
      </c>
      <c r="AS303" s="11">
        <f>IF(('OddsRatio_working_3-way'!X303=0),IF(Q303&gt;0,-Q303^(1/3),(-Q303)^(1/3)),'OddsRatio_working_3-way'!AM303-'OddsRatio_working_3-way'!R303/3)</f>
        <v>-0.60188240154362105</v>
      </c>
      <c r="AT303" s="11">
        <f>IF(('OddsRatio_working_3-way'!X303=0),IF(Q303&gt;0,-Q303^(1/3),(-Q303)^(1/3)),'OddsRatio_working_3-way'!AN303-'OddsRatio_working_3-way'!R303/3)</f>
        <v>-0.44950482361802691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2.33</v>
      </c>
      <c r="B304" s="4">
        <f>IF('True_Odds_Calculator_3-way'!B305="","",'True_Odds_Calculator_3-way'!B305)</f>
        <v>2.89</v>
      </c>
      <c r="C304" s="4">
        <f>IF('True_Odds_Calculator_3-way'!C305="","",'True_Odds_Calculator_3-way'!C305)</f>
        <v>3.88</v>
      </c>
      <c r="D304" s="9">
        <f t="shared" si="65"/>
        <v>0.41695901236287247</v>
      </c>
      <c r="E304" s="9">
        <f t="shared" si="66"/>
        <v>0.33477482512940171</v>
      </c>
      <c r="F304" s="9">
        <f t="shared" si="67"/>
        <v>0.24826616250772579</v>
      </c>
      <c r="G304" s="9">
        <f t="shared" si="68"/>
        <v>1.0513663680026624</v>
      </c>
      <c r="H304" s="9">
        <f t="shared" si="69"/>
        <v>2.3983172694435413</v>
      </c>
      <c r="I304" s="9">
        <f t="shared" si="70"/>
        <v>2.9870824355250321</v>
      </c>
      <c r="J304" s="9">
        <f t="shared" si="71"/>
        <v>4.0279351398476662</v>
      </c>
      <c r="K304" s="11">
        <f t="shared" si="72"/>
        <v>0.42918454935622319</v>
      </c>
      <c r="L304" s="11">
        <f t="shared" si="73"/>
        <v>0.34602076124567471</v>
      </c>
      <c r="M304" s="11">
        <f t="shared" si="74"/>
        <v>0.25773195876288663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-0.27708973896338296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0.23347712972861995</v>
      </c>
      <c r="Q304" s="11">
        <f>2*'OddsRatio_working_3-way'!K304*'OddsRatio_working_3-way'!L304*'OddsRatio_working_3-way'!M304</f>
        <v>7.6549878599547524E-2</v>
      </c>
      <c r="R304" s="11">
        <f t="shared" si="75"/>
        <v>0</v>
      </c>
      <c r="S304" s="11">
        <f t="shared" si="76"/>
        <v>-0.84260474820207487</v>
      </c>
      <c r="T304" s="11">
        <f t="shared" si="77"/>
        <v>-0.27626385186953273</v>
      </c>
      <c r="U304" s="11">
        <f>'OddsRatio_working_3-way'!S304-'OddsRatio_working_3-way'!R304^2/3</f>
        <v>-0.84260474820207487</v>
      </c>
      <c r="V304" s="11">
        <f>'OddsRatio_working_3-way'!S304*'OddsRatio_working_3-way'!R304/3-2*'OddsRatio_working_3-way'!R304^3/27-'OddsRatio_working_3-way'!T304</f>
        <v>0.27626385186953273</v>
      </c>
      <c r="W304" s="11">
        <f>'OddsRatio_working_3-way'!V304^2+4*'OddsRatio_working_3-way'!U304^3/27</f>
        <v>-1.2305668764116443E-2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0.14885175898684197</v>
      </c>
      <c r="Y304" s="11">
        <f>IF('OddsRatio_working_3-way'!W304&gt;=0,IF('OddsRatio_working_3-way'!V304+SQRT('OddsRatio_working_3-way'!W304)&gt;0,0,PI()),ACOS('OddsRatio_working_3-way'!V304/(2*'OddsRatio_working_3-way'!X304)))</f>
        <v>0.38183304534059492</v>
      </c>
      <c r="Z304" s="11">
        <f>'OddsRatio_working_3-way'!X304^(1/3)*COS('OddsRatio_working_3-way'!Y304/3)</f>
        <v>0.52568318400133118</v>
      </c>
      <c r="AA304" s="11">
        <f>'OddsRatio_working_3-way'!X304^(1/3)*COS(('OddsRatio_working_3-way'!Y304+2*PI())/3)</f>
        <v>-0.3211003217687069</v>
      </c>
      <c r="AB304" s="11">
        <f>'OddsRatio_working_3-way'!X304^(1/3)*COS(('OddsRatio_working_3-way'!Y304+4*PI())/3)</f>
        <v>-0.20458286223262417</v>
      </c>
      <c r="AC304" s="11">
        <f>'OddsRatio_working_3-way'!X304^(1/3)*SIN('OddsRatio_working_3-way'!Y304/3)</f>
        <v>6.7271386628448726E-2</v>
      </c>
      <c r="AD304" s="11">
        <f>'OddsRatio_working_3-way'!X304^(1/3)*SIN(('OddsRatio_working_3-way'!Y304+2*PI())/3)</f>
        <v>0.42161929837321788</v>
      </c>
      <c r="AE304" s="11">
        <f>'OddsRatio_working_3-way'!X304^(1/3)*SIN(('OddsRatio_working_3-way'!Y304+4*PI())/3)</f>
        <v>-0.48889068500166655</v>
      </c>
      <c r="AF304" s="11">
        <f>-'OddsRatio_working_3-way'!U304/(3*'OddsRatio_working_3-way'!X304^(1/3))*COS(('OddsRatio_working_3-way'!Y304)/3)</f>
        <v>0.52568318400133107</v>
      </c>
      <c r="AG304" s="11">
        <f>-'OddsRatio_working_3-way'!U304/(3*'OddsRatio_working_3-way'!X304^(1/3))*COS(('OddsRatio_working_3-way'!Y304+2*PI())/3)</f>
        <v>-0.32110032176870684</v>
      </c>
      <c r="AH304" s="11">
        <f>-'OddsRatio_working_3-way'!U304/(3*'OddsRatio_working_3-way'!X304^(1/3))*COS(('OddsRatio_working_3-way'!Y304+4*PI())/3)</f>
        <v>-0.20458286223262415</v>
      </c>
      <c r="AI304" s="11">
        <f>'OddsRatio_working_3-way'!U304/(3*'OddsRatio_working_3-way'!X304^(1/3))*SIN(('OddsRatio_working_3-way'!Y304)/3)</f>
        <v>-6.7271386628448712E-2</v>
      </c>
      <c r="AJ304" s="11">
        <f>'OddsRatio_working_3-way'!U304/(3*'OddsRatio_working_3-way'!X304^(1/3))*SIN(('OddsRatio_working_3-way'!Y304+2*PI())/3)</f>
        <v>-0.42161929837321777</v>
      </c>
      <c r="AK304" s="11">
        <f>'OddsRatio_working_3-way'!U304/(3*'OddsRatio_working_3-way'!X304^(1/3))*SIN(('OddsRatio_working_3-way'!Y304+4*PI())/3)</f>
        <v>0.48889068500166644</v>
      </c>
      <c r="AL304" s="11">
        <f>'OddsRatio_working_3-way'!Z304+'OddsRatio_working_3-way'!AF304</f>
        <v>1.0513663680026624</v>
      </c>
      <c r="AM304" s="11">
        <f>'OddsRatio_working_3-way'!AA304+'OddsRatio_working_3-way'!AG304</f>
        <v>-0.64220064353741368</v>
      </c>
      <c r="AN304" s="11">
        <f>'OddsRatio_working_3-way'!AB304+'OddsRatio_working_3-way'!AH304</f>
        <v>-0.40916572446524835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1.0513663680026624</v>
      </c>
      <c r="AS304" s="11">
        <f>IF(('OddsRatio_working_3-way'!X304=0),IF(Q304&gt;0,-Q304^(1/3),(-Q304)^(1/3)),'OddsRatio_working_3-way'!AM304-'OddsRatio_working_3-way'!R304/3)</f>
        <v>-0.64220064353741368</v>
      </c>
      <c r="AT304" s="11">
        <f>IF(('OddsRatio_working_3-way'!X304=0),IF(Q304&gt;0,-Q304^(1/3),(-Q304)^(1/3)),'OddsRatio_working_3-way'!AN304-'OddsRatio_working_3-way'!R304/3)</f>
        <v>-0.40916572446524835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1.66</v>
      </c>
      <c r="B305" s="4">
        <f>IF('True_Odds_Calculator_3-way'!B306="","",'True_Odds_Calculator_3-way'!B306)</f>
        <v>3.81</v>
      </c>
      <c r="C305" s="4">
        <f>IF('True_Odds_Calculator_3-way'!C306="","",'True_Odds_Calculator_3-way'!C306)</f>
        <v>5.78</v>
      </c>
      <c r="D305" s="9">
        <f t="shared" si="65"/>
        <v>0.58643041444445942</v>
      </c>
      <c r="E305" s="9">
        <f t="shared" si="66"/>
        <v>0.24983889569237774</v>
      </c>
      <c r="F305" s="9">
        <f t="shared" si="67"/>
        <v>0.16373068986316278</v>
      </c>
      <c r="G305" s="9">
        <f t="shared" si="68"/>
        <v>1.0685335697819758</v>
      </c>
      <c r="H305" s="9">
        <f t="shared" si="69"/>
        <v>1.7052321560561037</v>
      </c>
      <c r="I305" s="9">
        <f t="shared" si="70"/>
        <v>4.0025793310873521</v>
      </c>
      <c r="J305" s="9">
        <f t="shared" si="71"/>
        <v>6.1075904635578446</v>
      </c>
      <c r="K305" s="11">
        <f t="shared" si="72"/>
        <v>0.60240963855421692</v>
      </c>
      <c r="L305" s="11">
        <f t="shared" si="73"/>
        <v>0.26246719160104987</v>
      </c>
      <c r="M305" s="11">
        <f t="shared" si="74"/>
        <v>0.17301038062283736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-0.24250307499239243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0.22567998610796075</v>
      </c>
      <c r="Q305" s="11">
        <f>2*'OddsRatio_working_3-way'!K305*'OddsRatio_working_3-way'!L305*'OddsRatio_working_3-way'!M305</f>
        <v>5.4710299662535926E-2</v>
      </c>
      <c r="R305" s="11">
        <f t="shared" si="75"/>
        <v>0</v>
      </c>
      <c r="S305" s="11">
        <f t="shared" si="76"/>
        <v>-0.93062731726202053</v>
      </c>
      <c r="T305" s="11">
        <f t="shared" si="77"/>
        <v>-0.22560662236655038</v>
      </c>
      <c r="U305" s="11">
        <f>'OddsRatio_working_3-way'!S305-'OddsRatio_working_3-way'!R305^2/3</f>
        <v>-0.93062731726202053</v>
      </c>
      <c r="V305" s="11">
        <f>'OddsRatio_working_3-way'!S305*'OddsRatio_working_3-way'!R305/3-2*'OddsRatio_working_3-way'!R305^3/27-'OddsRatio_working_3-way'!T305</f>
        <v>0.22560662236655038</v>
      </c>
      <c r="W305" s="11">
        <f>'OddsRatio_working_3-way'!V305^2+4*'OddsRatio_working_3-way'!U305^3/27</f>
        <v>-6.8506955394255054E-2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0.1727753624290066</v>
      </c>
      <c r="Y305" s="11">
        <f>IF('OddsRatio_working_3-way'!W305&gt;=0,IF('OddsRatio_working_3-way'!V305+SQRT('OddsRatio_working_3-way'!W305)&gt;0,0,PI()),ACOS('OddsRatio_working_3-way'!V305/(2*'OddsRatio_working_3-way'!X305)))</f>
        <v>0.85940267794386838</v>
      </c>
      <c r="Z305" s="11">
        <f>'OddsRatio_working_3-way'!X305^(1/3)*COS('OddsRatio_working_3-way'!Y305/3)</f>
        <v>0.53426678489098789</v>
      </c>
      <c r="AA305" s="11">
        <f>'OddsRatio_working_3-way'!X305^(1/3)*COS(('OddsRatio_working_3-way'!Y305+2*PI())/3)</f>
        <v>-0.40342749076669898</v>
      </c>
      <c r="AB305" s="11">
        <f>'OddsRatio_working_3-way'!X305^(1/3)*COS(('OddsRatio_working_3-way'!Y305+4*PI())/3)</f>
        <v>-0.13083929412428902</v>
      </c>
      <c r="AC305" s="11">
        <f>'OddsRatio_working_3-way'!X305^(1/3)*SIN('OddsRatio_working_3-way'!Y305/3)</f>
        <v>0.15737886870941012</v>
      </c>
      <c r="AD305" s="11">
        <f>'OddsRatio_working_3-way'!X305^(1/3)*SIN(('OddsRatio_working_3-way'!Y305+2*PI())/3)</f>
        <v>0.38399917375912657</v>
      </c>
      <c r="AE305" s="11">
        <f>'OddsRatio_working_3-way'!X305^(1/3)*SIN(('OddsRatio_working_3-way'!Y305+4*PI())/3)</f>
        <v>-0.54137804246853671</v>
      </c>
      <c r="AF305" s="11">
        <f>-'OddsRatio_working_3-way'!U305/(3*'OddsRatio_working_3-way'!X305^(1/3))*COS(('OddsRatio_working_3-way'!Y305)/3)</f>
        <v>0.53426678489098778</v>
      </c>
      <c r="AG305" s="11">
        <f>-'OddsRatio_working_3-way'!U305/(3*'OddsRatio_working_3-way'!X305^(1/3))*COS(('OddsRatio_working_3-way'!Y305+2*PI())/3)</f>
        <v>-0.40342749076669893</v>
      </c>
      <c r="AH305" s="11">
        <f>-'OddsRatio_working_3-way'!U305/(3*'OddsRatio_working_3-way'!X305^(1/3))*COS(('OddsRatio_working_3-way'!Y305+4*PI())/3)</f>
        <v>-0.13083929412428899</v>
      </c>
      <c r="AI305" s="11">
        <f>'OddsRatio_working_3-way'!U305/(3*'OddsRatio_working_3-way'!X305^(1/3))*SIN(('OddsRatio_working_3-way'!Y305)/3)</f>
        <v>-0.15737886870941009</v>
      </c>
      <c r="AJ305" s="11">
        <f>'OddsRatio_working_3-way'!U305/(3*'OddsRatio_working_3-way'!X305^(1/3))*SIN(('OddsRatio_working_3-way'!Y305+2*PI())/3)</f>
        <v>-0.38399917375912651</v>
      </c>
      <c r="AK305" s="11">
        <f>'OddsRatio_working_3-way'!U305/(3*'OddsRatio_working_3-way'!X305^(1/3))*SIN(('OddsRatio_working_3-way'!Y305+4*PI())/3)</f>
        <v>0.5413780424685366</v>
      </c>
      <c r="AL305" s="11">
        <f>'OddsRatio_working_3-way'!Z305+'OddsRatio_working_3-way'!AF305</f>
        <v>1.0685335697819758</v>
      </c>
      <c r="AM305" s="11">
        <f>'OddsRatio_working_3-way'!AA305+'OddsRatio_working_3-way'!AG305</f>
        <v>-0.80685498153339785</v>
      </c>
      <c r="AN305" s="11">
        <f>'OddsRatio_working_3-way'!AB305+'OddsRatio_working_3-way'!AH305</f>
        <v>-0.26167858824857804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1.0685335697819758</v>
      </c>
      <c r="AS305" s="11">
        <f>IF(('OddsRatio_working_3-way'!X305=0),IF(Q305&gt;0,-Q305^(1/3),(-Q305)^(1/3)),'OddsRatio_working_3-way'!AM305-'OddsRatio_working_3-way'!R305/3)</f>
        <v>-0.80685498153339785</v>
      </c>
      <c r="AT305" s="11">
        <f>IF(('OddsRatio_working_3-way'!X305=0),IF(Q305&gt;0,-Q305^(1/3),(-Q305)^(1/3)),'OddsRatio_working_3-way'!AN305-'OddsRatio_working_3-way'!R305/3)</f>
        <v>-0.26167858824857804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3.59</v>
      </c>
      <c r="B306" s="4">
        <f>IF('True_Odds_Calculator_3-way'!B307="","",'True_Odds_Calculator_3-way'!B307)</f>
        <v>3.39</v>
      </c>
      <c r="C306" s="4">
        <f>IF('True_Odds_Calculator_3-way'!C307="","",'True_Odds_Calculator_3-way'!C307)</f>
        <v>2.15</v>
      </c>
      <c r="D306" s="9">
        <f t="shared" si="65"/>
        <v>0.26679395431405895</v>
      </c>
      <c r="E306" s="9">
        <f t="shared" si="66"/>
        <v>0.28280592447472863</v>
      </c>
      <c r="F306" s="9">
        <f t="shared" si="67"/>
        <v>0.4504001212112127</v>
      </c>
      <c r="G306" s="9">
        <f t="shared" si="68"/>
        <v>1.0610852785563345</v>
      </c>
      <c r="H306" s="9">
        <f t="shared" si="69"/>
        <v>3.7482108714609059</v>
      </c>
      <c r="I306" s="9">
        <f t="shared" si="70"/>
        <v>3.5359938157496393</v>
      </c>
      <c r="J306" s="9">
        <f t="shared" si="71"/>
        <v>2.2202480703397844</v>
      </c>
      <c r="K306" s="11">
        <f t="shared" si="72"/>
        <v>0.2785515320334262</v>
      </c>
      <c r="L306" s="11">
        <f t="shared" si="73"/>
        <v>0.29498525073746312</v>
      </c>
      <c r="M306" s="11">
        <f t="shared" si="74"/>
        <v>0.46511627906976744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-0.27205887551706509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0.23427603640871267</v>
      </c>
      <c r="Q306" s="11">
        <f>2*'OddsRatio_working_3-way'!K306*'OddsRatio_working_3-way'!L306*'OddsRatio_working_3-way'!M306</f>
        <v>7.6435900949009039E-2</v>
      </c>
      <c r="R306" s="11">
        <f t="shared" si="75"/>
        <v>0</v>
      </c>
      <c r="S306" s="11">
        <f t="shared" si="76"/>
        <v>-0.86112256386951624</v>
      </c>
      <c r="T306" s="11">
        <f t="shared" si="77"/>
        <v>-0.28095352817928759</v>
      </c>
      <c r="U306" s="11">
        <f>'OddsRatio_working_3-way'!S306-'OddsRatio_working_3-way'!R306^2/3</f>
        <v>-0.86112256386951624</v>
      </c>
      <c r="V306" s="11">
        <f>'OddsRatio_working_3-way'!S306*'OddsRatio_working_3-way'!R306/3-2*'OddsRatio_working_3-way'!R306^3/27-'OddsRatio_working_3-way'!T306</f>
        <v>0.28095352817928759</v>
      </c>
      <c r="W306" s="11">
        <f>'OddsRatio_working_3-way'!V306^2+4*'OddsRatio_working_3-way'!U306^3/27</f>
        <v>-1.5665114605736954E-2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0.15378556466889756</v>
      </c>
      <c r="Y306" s="11">
        <f>IF('OddsRatio_working_3-way'!W306&gt;=0,IF('OddsRatio_working_3-way'!V306+SQRT('OddsRatio_working_3-way'!W306)&gt;0,0,PI()),ACOS('OddsRatio_working_3-way'!V306/(2*'OddsRatio_working_3-way'!X306)))</f>
        <v>0.41909223748033431</v>
      </c>
      <c r="Z306" s="11">
        <f>'OddsRatio_working_3-way'!X306^(1/3)*COS('OddsRatio_working_3-way'!Y306/3)</f>
        <v>0.53054263927816725</v>
      </c>
      <c r="AA306" s="11">
        <f>'OddsRatio_working_3-way'!X306^(1/3)*COS(('OddsRatio_working_3-way'!Y306+2*PI())/3)</f>
        <v>-0.32987799033334242</v>
      </c>
      <c r="AB306" s="11">
        <f>'OddsRatio_working_3-way'!X306^(1/3)*COS(('OddsRatio_working_3-way'!Y306+4*PI())/3)</f>
        <v>-0.20066464894482453</v>
      </c>
      <c r="AC306" s="11">
        <f>'OddsRatio_working_3-way'!X306^(1/3)*SIN('OddsRatio_working_3-way'!Y306/3)</f>
        <v>7.4601357433551799E-2</v>
      </c>
      <c r="AD306" s="11">
        <f>'OddsRatio_working_3-way'!X306^(1/3)*SIN(('OddsRatio_working_3-way'!Y306+2*PI())/3)</f>
        <v>0.42216272468896082</v>
      </c>
      <c r="AE306" s="11">
        <f>'OddsRatio_working_3-way'!X306^(1/3)*SIN(('OddsRatio_working_3-way'!Y306+4*PI())/3)</f>
        <v>-0.49676408212251255</v>
      </c>
      <c r="AF306" s="11">
        <f>-'OddsRatio_working_3-way'!U306/(3*'OddsRatio_working_3-way'!X306^(1/3))*COS(('OddsRatio_working_3-way'!Y306)/3)</f>
        <v>0.53054263927816725</v>
      </c>
      <c r="AG306" s="11">
        <f>-'OddsRatio_working_3-way'!U306/(3*'OddsRatio_working_3-way'!X306^(1/3))*COS(('OddsRatio_working_3-way'!Y306+2*PI())/3)</f>
        <v>-0.32987799033334242</v>
      </c>
      <c r="AH306" s="11">
        <f>-'OddsRatio_working_3-way'!U306/(3*'OddsRatio_working_3-way'!X306^(1/3))*COS(('OddsRatio_working_3-way'!Y306+4*PI())/3)</f>
        <v>-0.20066464894482453</v>
      </c>
      <c r="AI306" s="11">
        <f>'OddsRatio_working_3-way'!U306/(3*'OddsRatio_working_3-way'!X306^(1/3))*SIN(('OddsRatio_working_3-way'!Y306)/3)</f>
        <v>-7.4601357433551799E-2</v>
      </c>
      <c r="AJ306" s="11">
        <f>'OddsRatio_working_3-way'!U306/(3*'OddsRatio_working_3-way'!X306^(1/3))*SIN(('OddsRatio_working_3-way'!Y306+2*PI())/3)</f>
        <v>-0.42216272468896082</v>
      </c>
      <c r="AK306" s="11">
        <f>'OddsRatio_working_3-way'!U306/(3*'OddsRatio_working_3-way'!X306^(1/3))*SIN(('OddsRatio_working_3-way'!Y306+4*PI())/3)</f>
        <v>0.49676408212251255</v>
      </c>
      <c r="AL306" s="11">
        <f>'OddsRatio_working_3-way'!Z306+'OddsRatio_working_3-way'!AF306</f>
        <v>1.0610852785563345</v>
      </c>
      <c r="AM306" s="11">
        <f>'OddsRatio_working_3-way'!AA306+'OddsRatio_working_3-way'!AG306</f>
        <v>-0.65975598066668484</v>
      </c>
      <c r="AN306" s="11">
        <f>'OddsRatio_working_3-way'!AB306+'OddsRatio_working_3-way'!AH306</f>
        <v>-0.40132929788964905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1.0610852785563345</v>
      </c>
      <c r="AS306" s="11">
        <f>IF(('OddsRatio_working_3-way'!X306=0),IF(Q306&gt;0,-Q306^(1/3),(-Q306)^(1/3)),'OddsRatio_working_3-way'!AM306-'OddsRatio_working_3-way'!R306/3)</f>
        <v>-0.65975598066668484</v>
      </c>
      <c r="AT306" s="11">
        <f>IF(('OddsRatio_working_3-way'!X306=0),IF(Q306&gt;0,-Q306^(1/3),(-Q306)^(1/3)),'OddsRatio_working_3-way'!AN306-'OddsRatio_working_3-way'!R306/3)</f>
        <v>-0.40132929788964905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2.66</v>
      </c>
      <c r="B307" s="4">
        <f>IF('True_Odds_Calculator_3-way'!B308="","",'True_Odds_Calculator_3-way'!B308)</f>
        <v>3.4</v>
      </c>
      <c r="C307" s="4">
        <f>IF('True_Odds_Calculator_3-way'!C308="","",'True_Odds_Calculator_3-way'!C308)</f>
        <v>2.72</v>
      </c>
      <c r="D307" s="9">
        <f t="shared" si="65"/>
        <v>0.36280865084709252</v>
      </c>
      <c r="E307" s="9">
        <f t="shared" si="66"/>
        <v>0.28255043761500725</v>
      </c>
      <c r="F307" s="9">
        <f t="shared" si="67"/>
        <v>0.35464091153790023</v>
      </c>
      <c r="G307" s="9">
        <f t="shared" si="68"/>
        <v>1.0579963003551762</v>
      </c>
      <c r="H307" s="9">
        <f t="shared" si="69"/>
        <v>2.7562738585895925</v>
      </c>
      <c r="I307" s="9">
        <f t="shared" si="70"/>
        <v>3.5391911208524225</v>
      </c>
      <c r="J307" s="9">
        <f t="shared" si="71"/>
        <v>2.8197536366109039</v>
      </c>
      <c r="K307" s="11">
        <f t="shared" si="72"/>
        <v>0.37593984962406013</v>
      </c>
      <c r="L307" s="11">
        <f t="shared" si="73"/>
        <v>0.29411764705882354</v>
      </c>
      <c r="M307" s="11">
        <f t="shared" si="74"/>
        <v>0.36764705882352938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-0.27855972110206317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0.23496240601503759</v>
      </c>
      <c r="Q307" s="11">
        <f>2*'OddsRatio_working_3-way'!K307*'OddsRatio_working_3-way'!L307*'OddsRatio_working_3-way'!M307</f>
        <v>8.1301870593438602E-2</v>
      </c>
      <c r="R307" s="11">
        <f t="shared" si="75"/>
        <v>0</v>
      </c>
      <c r="S307" s="11">
        <f t="shared" si="76"/>
        <v>-0.84349024002988682</v>
      </c>
      <c r="T307" s="11">
        <f t="shared" si="77"/>
        <v>-0.2918651349584383</v>
      </c>
      <c r="U307" s="11">
        <f>'OddsRatio_working_3-way'!S307-'OddsRatio_working_3-way'!R307^2/3</f>
        <v>-0.84349024002988682</v>
      </c>
      <c r="V307" s="11">
        <f>'OddsRatio_working_3-way'!S307*'OddsRatio_working_3-way'!R307/3-2*'OddsRatio_working_3-way'!R307^3/27-'OddsRatio_working_3-way'!T307</f>
        <v>0.2918651349584383</v>
      </c>
      <c r="W307" s="11">
        <f>'OddsRatio_working_3-way'!V307^2+4*'OddsRatio_working_3-way'!U307^3/27</f>
        <v>-3.7218364307681079E-3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0.14908646269453465</v>
      </c>
      <c r="Y307" s="11">
        <f>IF('OddsRatio_working_3-way'!W307&gt;=0,IF('OddsRatio_working_3-way'!V307+SQRT('OddsRatio_working_3-way'!W307)&gt;0,0,PI()),ACOS('OddsRatio_working_3-way'!V307/(2*'OddsRatio_working_3-way'!X307)))</f>
        <v>0.2060573581433025</v>
      </c>
      <c r="Z307" s="11">
        <f>'OddsRatio_working_3-way'!X307^(1/3)*COS('OddsRatio_working_3-way'!Y307/3)</f>
        <v>0.52899815017758811</v>
      </c>
      <c r="AA307" s="11">
        <f>'OddsRatio_working_3-way'!X307^(1/3)*COS(('OddsRatio_working_3-way'!Y307+2*PI())/3)</f>
        <v>-0.29601538577055297</v>
      </c>
      <c r="AB307" s="11">
        <f>'OddsRatio_working_3-way'!X307^(1/3)*COS(('OddsRatio_working_3-way'!Y307+4*PI())/3)</f>
        <v>-0.2329827644070353</v>
      </c>
      <c r="AC307" s="11">
        <f>'OddsRatio_working_3-way'!X307^(1/3)*SIN('OddsRatio_working_3-way'!Y307/3)</f>
        <v>3.6391900911954773E-2</v>
      </c>
      <c r="AD307" s="11">
        <f>'OddsRatio_working_3-way'!X307^(1/3)*SIN(('OddsRatio_working_3-way'!Y307+2*PI())/3)</f>
        <v>0.4399298861527895</v>
      </c>
      <c r="AE307" s="11">
        <f>'OddsRatio_working_3-way'!X307^(1/3)*SIN(('OddsRatio_working_3-way'!Y307+4*PI())/3)</f>
        <v>-0.47632178706474421</v>
      </c>
      <c r="AF307" s="11">
        <f>-'OddsRatio_working_3-way'!U307/(3*'OddsRatio_working_3-way'!X307^(1/3))*COS(('OddsRatio_working_3-way'!Y307)/3)</f>
        <v>0.52899815017758811</v>
      </c>
      <c r="AG307" s="11">
        <f>-'OddsRatio_working_3-way'!U307/(3*'OddsRatio_working_3-way'!X307^(1/3))*COS(('OddsRatio_working_3-way'!Y307+2*PI())/3)</f>
        <v>-0.29601538577055297</v>
      </c>
      <c r="AH307" s="11">
        <f>-'OddsRatio_working_3-way'!U307/(3*'OddsRatio_working_3-way'!X307^(1/3))*COS(('OddsRatio_working_3-way'!Y307+4*PI())/3)</f>
        <v>-0.2329827644070353</v>
      </c>
      <c r="AI307" s="11">
        <f>'OddsRatio_working_3-way'!U307/(3*'OddsRatio_working_3-way'!X307^(1/3))*SIN(('OddsRatio_working_3-way'!Y307)/3)</f>
        <v>-3.6391900911954773E-2</v>
      </c>
      <c r="AJ307" s="11">
        <f>'OddsRatio_working_3-way'!U307/(3*'OddsRatio_working_3-way'!X307^(1/3))*SIN(('OddsRatio_working_3-way'!Y307+2*PI())/3)</f>
        <v>-0.4399298861527895</v>
      </c>
      <c r="AK307" s="11">
        <f>'OddsRatio_working_3-way'!U307/(3*'OddsRatio_working_3-way'!X307^(1/3))*SIN(('OddsRatio_working_3-way'!Y307+4*PI())/3)</f>
        <v>0.47632178706474421</v>
      </c>
      <c r="AL307" s="11">
        <f>'OddsRatio_working_3-way'!Z307+'OddsRatio_working_3-way'!AF307</f>
        <v>1.0579963003551762</v>
      </c>
      <c r="AM307" s="11">
        <f>'OddsRatio_working_3-way'!AA307+'OddsRatio_working_3-way'!AG307</f>
        <v>-0.59203077154110595</v>
      </c>
      <c r="AN307" s="11">
        <f>'OddsRatio_working_3-way'!AB307+'OddsRatio_working_3-way'!AH307</f>
        <v>-0.46596552881407061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1.0579963003551762</v>
      </c>
      <c r="AS307" s="11">
        <f>IF(('OddsRatio_working_3-way'!X307=0),IF(Q307&gt;0,-Q307^(1/3),(-Q307)^(1/3)),'OddsRatio_working_3-way'!AM307-'OddsRatio_working_3-way'!R307/3)</f>
        <v>-0.59203077154110595</v>
      </c>
      <c r="AT307" s="11">
        <f>IF(('OddsRatio_working_3-way'!X307=0),IF(Q307&gt;0,-Q307^(1/3),(-Q307)^(1/3)),'OddsRatio_working_3-way'!AN307-'OddsRatio_working_3-way'!R307/3)</f>
        <v>-0.46596552881407061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5.91</v>
      </c>
      <c r="B308" s="4">
        <f>IF('True_Odds_Calculator_3-way'!B309="","",'True_Odds_Calculator_3-way'!B309)</f>
        <v>4.67</v>
      </c>
      <c r="C308" s="4">
        <f>IF('True_Odds_Calculator_3-way'!C309="","",'True_Odds_Calculator_3-way'!C309)</f>
        <v>1.51</v>
      </c>
      <c r="D308" s="9">
        <f t="shared" si="65"/>
        <v>0.15739866002511796</v>
      </c>
      <c r="E308" s="9">
        <f t="shared" si="66"/>
        <v>0.19994632920930952</v>
      </c>
      <c r="F308" s="9">
        <f t="shared" si="67"/>
        <v>0.64265501076557263</v>
      </c>
      <c r="G308" s="9">
        <f t="shared" si="68"/>
        <v>1.0902839591098463</v>
      </c>
      <c r="H308" s="9">
        <f t="shared" si="69"/>
        <v>6.3532942392293439</v>
      </c>
      <c r="I308" s="9">
        <f t="shared" si="70"/>
        <v>5.0013421299331355</v>
      </c>
      <c r="J308" s="9">
        <f t="shared" si="71"/>
        <v>1.5560448191460217</v>
      </c>
      <c r="K308" s="11">
        <f t="shared" si="72"/>
        <v>0.16920473773265651</v>
      </c>
      <c r="L308" s="11">
        <f t="shared" si="73"/>
        <v>0.21413276231263384</v>
      </c>
      <c r="M308" s="11">
        <f t="shared" si="74"/>
        <v>0.66225165562913912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-0.220514130264445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0.21811351390300887</v>
      </c>
      <c r="Q308" s="11">
        <f>2*'OddsRatio_working_3-way'!K308*'OddsRatio_working_3-way'!L308*'OddsRatio_working_3-way'!M308</f>
        <v>4.798977203586554E-2</v>
      </c>
      <c r="R308" s="11">
        <f t="shared" si="75"/>
        <v>0</v>
      </c>
      <c r="S308" s="11">
        <f t="shared" si="76"/>
        <v>-0.98911354860317902</v>
      </c>
      <c r="T308" s="11">
        <f t="shared" si="77"/>
        <v>-0.21762674336703611</v>
      </c>
      <c r="U308" s="11">
        <f>'OddsRatio_working_3-way'!S308-'OddsRatio_working_3-way'!R308^2/3</f>
        <v>-0.98911354860317902</v>
      </c>
      <c r="V308" s="11">
        <f>'OddsRatio_working_3-way'!S308*'OddsRatio_working_3-way'!R308/3-2*'OddsRatio_working_3-way'!R308^3/27-'OddsRatio_working_3-way'!T308</f>
        <v>0.21762674336703611</v>
      </c>
      <c r="W308" s="11">
        <f>'OddsRatio_working_3-way'!V308^2+4*'OddsRatio_working_3-way'!U308^3/27</f>
        <v>-9.6000807990082163E-2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0.1893160105607975</v>
      </c>
      <c r="Y308" s="11">
        <f>IF('OddsRatio_working_3-way'!W308&gt;=0,IF('OddsRatio_working_3-way'!V308+SQRT('OddsRatio_working_3-way'!W308)&gt;0,0,PI()),ACOS('OddsRatio_working_3-way'!V308/(2*'OddsRatio_working_3-way'!X308)))</f>
        <v>0.9584719273346316</v>
      </c>
      <c r="Z308" s="11">
        <f>'OddsRatio_working_3-way'!X308^(1/3)*COS('OddsRatio_working_3-way'!Y308/3)</f>
        <v>0.54514197955492316</v>
      </c>
      <c r="AA308" s="11">
        <f>'OddsRatio_working_3-way'!X308^(1/3)*COS(('OddsRatio_working_3-way'!Y308+2*PI())/3)</f>
        <v>-0.42875534797635273</v>
      </c>
      <c r="AB308" s="11">
        <f>'OddsRatio_working_3-way'!X308^(1/3)*COS(('OddsRatio_working_3-way'!Y308+4*PI())/3)</f>
        <v>-0.11638663157857036</v>
      </c>
      <c r="AC308" s="11">
        <f>'OddsRatio_working_3-way'!X308^(1/3)*SIN('OddsRatio_working_3-way'!Y308/3)</f>
        <v>0.18034616249867746</v>
      </c>
      <c r="AD308" s="11">
        <f>'OddsRatio_working_3-way'!X308^(1/3)*SIN(('OddsRatio_working_3-way'!Y308+2*PI())/3)</f>
        <v>0.3819337217145618</v>
      </c>
      <c r="AE308" s="11">
        <f>'OddsRatio_working_3-way'!X308^(1/3)*SIN(('OddsRatio_working_3-way'!Y308+4*PI())/3)</f>
        <v>-0.56227988421323927</v>
      </c>
      <c r="AF308" s="11">
        <f>-'OddsRatio_working_3-way'!U308/(3*'OddsRatio_working_3-way'!X308^(1/3))*COS(('OddsRatio_working_3-way'!Y308)/3)</f>
        <v>0.54514197955492316</v>
      </c>
      <c r="AG308" s="11">
        <f>-'OddsRatio_working_3-way'!U308/(3*'OddsRatio_working_3-way'!X308^(1/3))*COS(('OddsRatio_working_3-way'!Y308+2*PI())/3)</f>
        <v>-0.42875534797635273</v>
      </c>
      <c r="AH308" s="11">
        <f>-'OddsRatio_working_3-way'!U308/(3*'OddsRatio_working_3-way'!X308^(1/3))*COS(('OddsRatio_working_3-way'!Y308+4*PI())/3)</f>
        <v>-0.11638663157857036</v>
      </c>
      <c r="AI308" s="11">
        <f>'OddsRatio_working_3-way'!U308/(3*'OddsRatio_working_3-way'!X308^(1/3))*SIN(('OddsRatio_working_3-way'!Y308)/3)</f>
        <v>-0.18034616249867746</v>
      </c>
      <c r="AJ308" s="11">
        <f>'OddsRatio_working_3-way'!U308/(3*'OddsRatio_working_3-way'!X308^(1/3))*SIN(('OddsRatio_working_3-way'!Y308+2*PI())/3)</f>
        <v>-0.3819337217145618</v>
      </c>
      <c r="AK308" s="11">
        <f>'OddsRatio_working_3-way'!U308/(3*'OddsRatio_working_3-way'!X308^(1/3))*SIN(('OddsRatio_working_3-way'!Y308+4*PI())/3)</f>
        <v>0.56227988421323927</v>
      </c>
      <c r="AL308" s="11">
        <f>'OddsRatio_working_3-way'!Z308+'OddsRatio_working_3-way'!AF308</f>
        <v>1.0902839591098463</v>
      </c>
      <c r="AM308" s="11">
        <f>'OddsRatio_working_3-way'!AA308+'OddsRatio_working_3-way'!AG308</f>
        <v>-0.85751069595270546</v>
      </c>
      <c r="AN308" s="11">
        <f>'OddsRatio_working_3-way'!AB308+'OddsRatio_working_3-way'!AH308</f>
        <v>-0.23277326315714073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1.0902839591098463</v>
      </c>
      <c r="AS308" s="11">
        <f>IF(('OddsRatio_working_3-way'!X308=0),IF(Q308&gt;0,-Q308^(1/3),(-Q308)^(1/3)),'OddsRatio_working_3-way'!AM308-'OddsRatio_working_3-way'!R308/3)</f>
        <v>-0.85751069595270546</v>
      </c>
      <c r="AT308" s="11">
        <f>IF(('OddsRatio_working_3-way'!X308=0),IF(Q308&gt;0,-Q308^(1/3),(-Q308)^(1/3)),'OddsRatio_working_3-way'!AN308-'OddsRatio_working_3-way'!R308/3)</f>
        <v>-0.23277326315714073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2.63</v>
      </c>
      <c r="B309" s="4">
        <f>IF('True_Odds_Calculator_3-way'!B310="","",'True_Odds_Calculator_3-way'!B310)</f>
        <v>3.6</v>
      </c>
      <c r="C309" s="4">
        <f>IF('True_Odds_Calculator_3-way'!C310="","",'True_Odds_Calculator_3-way'!C310)</f>
        <v>2.63</v>
      </c>
      <c r="D309" s="9">
        <f t="shared" si="65"/>
        <v>0.36679560056892779</v>
      </c>
      <c r="E309" s="9">
        <f t="shared" si="66"/>
        <v>0.26640879886214414</v>
      </c>
      <c r="F309" s="9">
        <f t="shared" si="67"/>
        <v>0.36679560056892779</v>
      </c>
      <c r="G309" s="9">
        <f t="shared" si="68"/>
        <v>1.0590883753884572</v>
      </c>
      <c r="H309" s="9">
        <f t="shared" si="69"/>
        <v>2.7263140518831857</v>
      </c>
      <c r="I309" s="9">
        <f t="shared" si="70"/>
        <v>3.7536297760099879</v>
      </c>
      <c r="J309" s="9">
        <f t="shared" si="71"/>
        <v>2.7263140518831857</v>
      </c>
      <c r="K309" s="11">
        <f t="shared" si="72"/>
        <v>0.38022813688212931</v>
      </c>
      <c r="L309" s="11">
        <f t="shared" si="73"/>
        <v>0.27777777777777779</v>
      </c>
      <c r="M309" s="11">
        <f t="shared" si="74"/>
        <v>0.38022813688212931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-0.27741795055909746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0.23533342650288108</v>
      </c>
      <c r="Q309" s="11">
        <f>2*'OddsRatio_working_3-way'!K309*'OddsRatio_working_3-way'!L309*'OddsRatio_working_3-way'!M309</f>
        <v>8.0318575598252923E-2</v>
      </c>
      <c r="R309" s="11">
        <f t="shared" si="75"/>
        <v>0</v>
      </c>
      <c r="S309" s="11">
        <f t="shared" si="76"/>
        <v>-0.84829920352521948</v>
      </c>
      <c r="T309" s="11">
        <f t="shared" si="77"/>
        <v>-0.28952191246594516</v>
      </c>
      <c r="U309" s="11">
        <f>'OddsRatio_working_3-way'!S309-'OddsRatio_working_3-way'!R309^2/3</f>
        <v>-0.84829920352521948</v>
      </c>
      <c r="V309" s="11">
        <f>'OddsRatio_working_3-way'!S309*'OddsRatio_working_3-way'!R309/3-2*'OddsRatio_working_3-way'!R309^3/27-'OddsRatio_working_3-way'!T309</f>
        <v>0.28952191246594516</v>
      </c>
      <c r="W309" s="11">
        <f>'OddsRatio_working_3-way'!V309^2+4*'OddsRatio_working_3-way'!U309^3/27</f>
        <v>-6.6134911099221261E-3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0.15036325091911631</v>
      </c>
      <c r="Y309" s="11">
        <f>IF('OddsRatio_working_3-way'!W309&gt;=0,IF('OddsRatio_working_3-way'!V309+SQRT('OddsRatio_working_3-way'!W309)&gt;0,0,PI()),ACOS('OddsRatio_working_3-way'!V309/(2*'OddsRatio_working_3-way'!X309)))</f>
        <v>0.27383241222644972</v>
      </c>
      <c r="Z309" s="11">
        <f>'OddsRatio_working_3-way'!X309^(1/3)*COS('OddsRatio_working_3-way'!Y309/3)</f>
        <v>0.52954418769422862</v>
      </c>
      <c r="AA309" s="11">
        <f>'OddsRatio_working_3-way'!X309^(1/3)*COS(('OddsRatio_working_3-way'!Y309+2*PI())/3)</f>
        <v>-0.30674846625766911</v>
      </c>
      <c r="AB309" s="11">
        <f>'OddsRatio_working_3-way'!X309^(1/3)*COS(('OddsRatio_working_3-way'!Y309+4*PI())/3)</f>
        <v>-0.22279572143655962</v>
      </c>
      <c r="AC309" s="11">
        <f>'OddsRatio_working_3-way'!X309^(1/3)*SIN('OddsRatio_working_3-way'!Y309/3)</f>
        <v>4.8470139821675681E-2</v>
      </c>
      <c r="AD309" s="11">
        <f>'OddsRatio_working_3-way'!X309^(1/3)*SIN(('OddsRatio_working_3-way'!Y309+2*PI())/3)</f>
        <v>0.43436364905875913</v>
      </c>
      <c r="AE309" s="11">
        <f>'OddsRatio_working_3-way'!X309^(1/3)*SIN(('OddsRatio_working_3-way'!Y309+4*PI())/3)</f>
        <v>-0.48283378888043466</v>
      </c>
      <c r="AF309" s="11">
        <f>-'OddsRatio_working_3-way'!U309/(3*'OddsRatio_working_3-way'!X309^(1/3))*COS(('OddsRatio_working_3-way'!Y309)/3)</f>
        <v>0.52954418769422851</v>
      </c>
      <c r="AG309" s="11">
        <f>-'OddsRatio_working_3-way'!U309/(3*'OddsRatio_working_3-way'!X309^(1/3))*COS(('OddsRatio_working_3-way'!Y309+2*PI())/3)</f>
        <v>-0.30674846625766905</v>
      </c>
      <c r="AH309" s="11">
        <f>-'OddsRatio_working_3-way'!U309/(3*'OddsRatio_working_3-way'!X309^(1/3))*COS(('OddsRatio_working_3-way'!Y309+4*PI())/3)</f>
        <v>-0.2227957214365596</v>
      </c>
      <c r="AI309" s="11">
        <f>'OddsRatio_working_3-way'!U309/(3*'OddsRatio_working_3-way'!X309^(1/3))*SIN(('OddsRatio_working_3-way'!Y309)/3)</f>
        <v>-4.8470139821675667E-2</v>
      </c>
      <c r="AJ309" s="11">
        <f>'OddsRatio_working_3-way'!U309/(3*'OddsRatio_working_3-way'!X309^(1/3))*SIN(('OddsRatio_working_3-way'!Y309+2*PI())/3)</f>
        <v>-0.43436364905875907</v>
      </c>
      <c r="AK309" s="11">
        <f>'OddsRatio_working_3-way'!U309/(3*'OddsRatio_working_3-way'!X309^(1/3))*SIN(('OddsRatio_working_3-way'!Y309+4*PI())/3)</f>
        <v>0.48283378888043454</v>
      </c>
      <c r="AL309" s="11">
        <f>'OddsRatio_working_3-way'!Z309+'OddsRatio_working_3-way'!AF309</f>
        <v>1.0590883753884572</v>
      </c>
      <c r="AM309" s="11">
        <f>'OddsRatio_working_3-way'!AA309+'OddsRatio_working_3-way'!AG309</f>
        <v>-0.6134969325153381</v>
      </c>
      <c r="AN309" s="11">
        <f>'OddsRatio_working_3-way'!AB309+'OddsRatio_working_3-way'!AH309</f>
        <v>-0.44559144287311925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1.0590883753884572</v>
      </c>
      <c r="AS309" s="11">
        <f>IF(('OddsRatio_working_3-way'!X309=0),IF(Q309&gt;0,-Q309^(1/3),(-Q309)^(1/3)),'OddsRatio_working_3-way'!AM309-'OddsRatio_working_3-way'!R309/3)</f>
        <v>-0.6134969325153381</v>
      </c>
      <c r="AT309" s="11">
        <f>IF(('OddsRatio_working_3-way'!X309=0),IF(Q309&gt;0,-Q309^(1/3),(-Q309)^(1/3)),'OddsRatio_working_3-way'!AN309-'OddsRatio_working_3-way'!R309/3)</f>
        <v>-0.44559144287311925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2.94</v>
      </c>
      <c r="B310" s="4">
        <f>IF('True_Odds_Calculator_3-way'!B311="","",'True_Odds_Calculator_3-way'!B311)</f>
        <v>3.96</v>
      </c>
      <c r="C310" s="4">
        <f>IF('True_Odds_Calculator_3-way'!C311="","",'True_Odds_Calculator_3-way'!C311)</f>
        <v>2.2999999999999998</v>
      </c>
      <c r="D310" s="9">
        <f t="shared" si="65"/>
        <v>0.33079244986448436</v>
      </c>
      <c r="E310" s="9">
        <f t="shared" si="66"/>
        <v>0.24469586800666704</v>
      </c>
      <c r="F310" s="9">
        <f t="shared" si="67"/>
        <v>0.42451168212884838</v>
      </c>
      <c r="G310" s="9">
        <f t="shared" si="68"/>
        <v>1.0428059817326383</v>
      </c>
      <c r="H310" s="9">
        <f t="shared" si="69"/>
        <v>3.0230436045613183</v>
      </c>
      <c r="I310" s="9">
        <f t="shared" si="70"/>
        <v>4.0867057059286092</v>
      </c>
      <c r="J310" s="9">
        <f t="shared" si="71"/>
        <v>2.3556477762524297</v>
      </c>
      <c r="K310" s="11">
        <f t="shared" si="72"/>
        <v>0.3401360544217687</v>
      </c>
      <c r="L310" s="11">
        <f t="shared" si="73"/>
        <v>0.25252525252525254</v>
      </c>
      <c r="M310" s="11">
        <f t="shared" si="74"/>
        <v>0.43478260869565222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-0.27878309865887496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0.23153749861824402</v>
      </c>
      <c r="Q310" s="11">
        <f>2*'OddsRatio_working_3-way'!K310*'OddsRatio_working_3-way'!L310*'OddsRatio_working_3-way'!M310</f>
        <v>7.4689515683304508E-2</v>
      </c>
      <c r="R310" s="11">
        <f t="shared" si="75"/>
        <v>0</v>
      </c>
      <c r="S310" s="11">
        <f t="shared" si="76"/>
        <v>-0.83052918104464546</v>
      </c>
      <c r="T310" s="11">
        <f t="shared" si="77"/>
        <v>-0.2679126390466598</v>
      </c>
      <c r="U310" s="11">
        <f>'OddsRatio_working_3-way'!S310-'OddsRatio_working_3-way'!R310^2/3</f>
        <v>-0.83052918104464546</v>
      </c>
      <c r="V310" s="11">
        <f>'OddsRatio_working_3-way'!S310*'OddsRatio_working_3-way'!R310/3-2*'OddsRatio_working_3-way'!R310^3/27-'OddsRatio_working_3-way'!T310</f>
        <v>0.2679126390466598</v>
      </c>
      <c r="W310" s="11">
        <f>'OddsRatio_working_3-way'!V310^2+4*'OddsRatio_working_3-way'!U310^3/27</f>
        <v>-1.3094129823391351E-2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0.14566340650995463</v>
      </c>
      <c r="Y310" s="11">
        <f>IF('OddsRatio_working_3-way'!W310&gt;=0,IF('OddsRatio_working_3-way'!V310+SQRT('OddsRatio_working_3-way'!W310)&gt;0,0,PI()),ACOS('OddsRatio_working_3-way'!V310/(2*'OddsRatio_working_3-way'!X310)))</f>
        <v>0.40366095208229447</v>
      </c>
      <c r="Z310" s="11">
        <f>'OddsRatio_working_3-way'!X310^(1/3)*COS('OddsRatio_working_3-way'!Y310/3)</f>
        <v>0.52140299086631914</v>
      </c>
      <c r="AA310" s="11">
        <f>'OddsRatio_working_3-way'!X310^(1/3)*COS(('OddsRatio_working_3-way'!Y310+2*PI())/3)</f>
        <v>-0.32182829886589454</v>
      </c>
      <c r="AB310" s="11">
        <f>'OddsRatio_working_3-way'!X310^(1/3)*COS(('OddsRatio_working_3-way'!Y310+4*PI())/3)</f>
        <v>-0.19957469200042477</v>
      </c>
      <c r="AC310" s="11">
        <f>'OddsRatio_working_3-way'!X310^(1/3)*SIN('OddsRatio_working_3-way'!Y310/3)</f>
        <v>7.0583152833181867E-2</v>
      </c>
      <c r="AD310" s="11">
        <f>'OddsRatio_working_3-way'!X310^(1/3)*SIN(('OddsRatio_working_3-way'!Y310+2*PI())/3)</f>
        <v>0.41625665928282718</v>
      </c>
      <c r="AE310" s="11">
        <f>'OddsRatio_working_3-way'!X310^(1/3)*SIN(('OddsRatio_working_3-way'!Y310+4*PI())/3)</f>
        <v>-0.48683981211600885</v>
      </c>
      <c r="AF310" s="11">
        <f>-'OddsRatio_working_3-way'!U310/(3*'OddsRatio_working_3-way'!X310^(1/3))*COS(('OddsRatio_working_3-way'!Y310)/3)</f>
        <v>0.52140299086631914</v>
      </c>
      <c r="AG310" s="11">
        <f>-'OddsRatio_working_3-way'!U310/(3*'OddsRatio_working_3-way'!X310^(1/3))*COS(('OddsRatio_working_3-way'!Y310+2*PI())/3)</f>
        <v>-0.32182829886589454</v>
      </c>
      <c r="AH310" s="11">
        <f>-'OddsRatio_working_3-way'!U310/(3*'OddsRatio_working_3-way'!X310^(1/3))*COS(('OddsRatio_working_3-way'!Y310+4*PI())/3)</f>
        <v>-0.19957469200042477</v>
      </c>
      <c r="AI310" s="11">
        <f>'OddsRatio_working_3-way'!U310/(3*'OddsRatio_working_3-way'!X310^(1/3))*SIN(('OddsRatio_working_3-way'!Y310)/3)</f>
        <v>-7.0583152833181867E-2</v>
      </c>
      <c r="AJ310" s="11">
        <f>'OddsRatio_working_3-way'!U310/(3*'OddsRatio_working_3-way'!X310^(1/3))*SIN(('OddsRatio_working_3-way'!Y310+2*PI())/3)</f>
        <v>-0.41625665928282718</v>
      </c>
      <c r="AK310" s="11">
        <f>'OddsRatio_working_3-way'!U310/(3*'OddsRatio_working_3-way'!X310^(1/3))*SIN(('OddsRatio_working_3-way'!Y310+4*PI())/3)</f>
        <v>0.48683981211600885</v>
      </c>
      <c r="AL310" s="11">
        <f>'OddsRatio_working_3-way'!Z310+'OddsRatio_working_3-way'!AF310</f>
        <v>1.0428059817326383</v>
      </c>
      <c r="AM310" s="11">
        <f>'OddsRatio_working_3-way'!AA310+'OddsRatio_working_3-way'!AG310</f>
        <v>-0.64365659773178907</v>
      </c>
      <c r="AN310" s="11">
        <f>'OddsRatio_working_3-way'!AB310+'OddsRatio_working_3-way'!AH310</f>
        <v>-0.39914938400084954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1.0428059817326383</v>
      </c>
      <c r="AS310" s="11">
        <f>IF(('OddsRatio_working_3-way'!X310=0),IF(Q310&gt;0,-Q310^(1/3),(-Q310)^(1/3)),'OddsRatio_working_3-way'!AM310-'OddsRatio_working_3-way'!R310/3)</f>
        <v>-0.64365659773178907</v>
      </c>
      <c r="AT310" s="11">
        <f>IF(('OddsRatio_working_3-way'!X310=0),IF(Q310&gt;0,-Q310^(1/3),(-Q310)^(1/3)),'OddsRatio_working_3-way'!AN310-'OddsRatio_working_3-way'!R310/3)</f>
        <v>-0.39914938400084954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2.0699999999999998</v>
      </c>
      <c r="B311" s="4">
        <f>IF('True_Odds_Calculator_3-way'!B312="","",'True_Odds_Calculator_3-way'!B312)</f>
        <v>3.53</v>
      </c>
      <c r="C311" s="4">
        <f>IF('True_Odds_Calculator_3-way'!C312="","",'True_Odds_Calculator_3-way'!C312)</f>
        <v>3.81</v>
      </c>
      <c r="D311" s="9">
        <f t="shared" si="65"/>
        <v>0.47188301924522513</v>
      </c>
      <c r="E311" s="9">
        <f t="shared" si="66"/>
        <v>0.27425361256370789</v>
      </c>
      <c r="F311" s="9">
        <f t="shared" si="67"/>
        <v>0.25386336819106703</v>
      </c>
      <c r="G311" s="9">
        <f t="shared" si="68"/>
        <v>1.0459526018183347</v>
      </c>
      <c r="H311" s="9">
        <f t="shared" si="69"/>
        <v>2.119169283945618</v>
      </c>
      <c r="I311" s="9">
        <f t="shared" si="70"/>
        <v>3.6462600826003868</v>
      </c>
      <c r="J311" s="9">
        <f t="shared" si="71"/>
        <v>3.9391268111095208</v>
      </c>
      <c r="K311" s="11">
        <f t="shared" si="72"/>
        <v>0.48309178743961356</v>
      </c>
      <c r="L311" s="11">
        <f t="shared" si="73"/>
        <v>0.28328611898016998</v>
      </c>
      <c r="M311" s="11">
        <f t="shared" si="74"/>
        <v>0.26246719160104987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-0.27323768192809705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0.23024383109068294</v>
      </c>
      <c r="Q311" s="11">
        <f>2*'OddsRatio_working_3-way'!K311*'OddsRatio_working_3-way'!L311*'OddsRatio_working_3-way'!M311</f>
        <v>7.1838948858247417E-2</v>
      </c>
      <c r="R311" s="11">
        <f t="shared" si="75"/>
        <v>0</v>
      </c>
      <c r="S311" s="11">
        <f t="shared" si="76"/>
        <v>-0.84265036017715877</v>
      </c>
      <c r="T311" s="11">
        <f t="shared" si="77"/>
        <v>-0.26291742907243648</v>
      </c>
      <c r="U311" s="11">
        <f>'OddsRatio_working_3-way'!S311-'OddsRatio_working_3-way'!R311^2/3</f>
        <v>-0.84265036017715877</v>
      </c>
      <c r="V311" s="11">
        <f>'OddsRatio_working_3-way'!S311*'OddsRatio_working_3-way'!R311/3-2*'OddsRatio_working_3-way'!R311^3/27-'OddsRatio_working_3-way'!T311</f>
        <v>0.26291742907243648</v>
      </c>
      <c r="W311" s="11">
        <f>'OddsRatio_working_3-way'!V311^2+4*'OddsRatio_working_3-way'!U311^3/27</f>
        <v>-1.95162036456554E-2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0.14886384564066846</v>
      </c>
      <c r="Y311" s="11">
        <f>IF('OddsRatio_working_3-way'!W311&gt;=0,IF('OddsRatio_working_3-way'!V311+SQRT('OddsRatio_working_3-way'!W311)&gt;0,0,PI()),ACOS('OddsRatio_working_3-way'!V311/(2*'OddsRatio_working_3-way'!X311)))</f>
        <v>0.48840965569855155</v>
      </c>
      <c r="Z311" s="11">
        <f>'OddsRatio_working_3-way'!X311^(1/3)*COS('OddsRatio_working_3-way'!Y311/3)</f>
        <v>0.52297630090916736</v>
      </c>
      <c r="AA311" s="11">
        <f>'OddsRatio_working_3-way'!X311^(1/3)*COS(('OddsRatio_working_3-way'!Y311+2*PI())/3)</f>
        <v>-0.33588191067553741</v>
      </c>
      <c r="AB311" s="11">
        <f>'OddsRatio_working_3-way'!X311^(1/3)*COS(('OddsRatio_working_3-way'!Y311+4*PI())/3)</f>
        <v>-0.18709439023363009</v>
      </c>
      <c r="AC311" s="11">
        <f>'OddsRatio_working_3-way'!X311^(1/3)*SIN('OddsRatio_working_3-way'!Y311/3)</f>
        <v>8.5902514979192199E-2</v>
      </c>
      <c r="AD311" s="11">
        <f>'OddsRatio_working_3-way'!X311^(1/3)*SIN(('OddsRatio_working_3-way'!Y311+2*PI())/3)</f>
        <v>0.40995950467495768</v>
      </c>
      <c r="AE311" s="11">
        <f>'OddsRatio_working_3-way'!X311^(1/3)*SIN(('OddsRatio_working_3-way'!Y311+4*PI())/3)</f>
        <v>-0.49586201965414978</v>
      </c>
      <c r="AF311" s="11">
        <f>-'OddsRatio_working_3-way'!U311/(3*'OddsRatio_working_3-way'!X311^(1/3))*COS(('OddsRatio_working_3-way'!Y311)/3)</f>
        <v>0.52297630090916736</v>
      </c>
      <c r="AG311" s="11">
        <f>-'OddsRatio_working_3-way'!U311/(3*'OddsRatio_working_3-way'!X311^(1/3))*COS(('OddsRatio_working_3-way'!Y311+2*PI())/3)</f>
        <v>-0.33588191067553741</v>
      </c>
      <c r="AH311" s="11">
        <f>-'OddsRatio_working_3-way'!U311/(3*'OddsRatio_working_3-way'!X311^(1/3))*COS(('OddsRatio_working_3-way'!Y311+4*PI())/3)</f>
        <v>-0.18709439023363009</v>
      </c>
      <c r="AI311" s="11">
        <f>'OddsRatio_working_3-way'!U311/(3*'OddsRatio_working_3-way'!X311^(1/3))*SIN(('OddsRatio_working_3-way'!Y311)/3)</f>
        <v>-8.5902514979192199E-2</v>
      </c>
      <c r="AJ311" s="11">
        <f>'OddsRatio_working_3-way'!U311/(3*'OddsRatio_working_3-way'!X311^(1/3))*SIN(('OddsRatio_working_3-way'!Y311+2*PI())/3)</f>
        <v>-0.40995950467495768</v>
      </c>
      <c r="AK311" s="11">
        <f>'OddsRatio_working_3-way'!U311/(3*'OddsRatio_working_3-way'!X311^(1/3))*SIN(('OddsRatio_working_3-way'!Y311+4*PI())/3)</f>
        <v>0.49586201965414978</v>
      </c>
      <c r="AL311" s="11">
        <f>'OddsRatio_working_3-way'!Z311+'OddsRatio_working_3-way'!AF311</f>
        <v>1.0459526018183347</v>
      </c>
      <c r="AM311" s="11">
        <f>'OddsRatio_working_3-way'!AA311+'OddsRatio_working_3-way'!AG311</f>
        <v>-0.67176382135107482</v>
      </c>
      <c r="AN311" s="11">
        <f>'OddsRatio_working_3-way'!AB311+'OddsRatio_working_3-way'!AH311</f>
        <v>-0.37418878046726017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1.0459526018183347</v>
      </c>
      <c r="AS311" s="11">
        <f>IF(('OddsRatio_working_3-way'!X311=0),IF(Q311&gt;0,-Q311^(1/3),(-Q311)^(1/3)),'OddsRatio_working_3-way'!AM311-'OddsRatio_working_3-way'!R311/3)</f>
        <v>-0.67176382135107482</v>
      </c>
      <c r="AT311" s="11">
        <f>IF(('OddsRatio_working_3-way'!X311=0),IF(Q311&gt;0,-Q311^(1/3),(-Q311)^(1/3)),'OddsRatio_working_3-way'!AN311-'OddsRatio_working_3-way'!R311/3)</f>
        <v>-0.37418878046726017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1.42</v>
      </c>
      <c r="B312" s="4">
        <f>IF('True_Odds_Calculator_3-way'!B313="","",'True_Odds_Calculator_3-way'!B313)</f>
        <v>4.96</v>
      </c>
      <c r="C312" s="4">
        <f>IF('True_Odds_Calculator_3-way'!C313="","",'True_Odds_Calculator_3-way'!C313)</f>
        <v>7.53</v>
      </c>
      <c r="D312" s="9">
        <f t="shared" si="65"/>
        <v>0.68720725408481342</v>
      </c>
      <c r="E312" s="9">
        <f t="shared" si="66"/>
        <v>0.18898031288175055</v>
      </c>
      <c r="F312" s="9">
        <f t="shared" si="67"/>
        <v>0.12381243303343607</v>
      </c>
      <c r="G312" s="9">
        <f t="shared" si="68"/>
        <v>1.0837263848781822</v>
      </c>
      <c r="H312" s="9">
        <f t="shared" si="69"/>
        <v>1.4551650816488362</v>
      </c>
      <c r="I312" s="9">
        <f t="shared" si="70"/>
        <v>5.2915564841176002</v>
      </c>
      <c r="J312" s="9">
        <f t="shared" si="71"/>
        <v>8.076733293254529</v>
      </c>
      <c r="K312" s="11">
        <f t="shared" si="72"/>
        <v>0.70422535211267612</v>
      </c>
      <c r="L312" s="11">
        <f t="shared" si="73"/>
        <v>0.20161290322580647</v>
      </c>
      <c r="M312" s="11">
        <f t="shared" si="74"/>
        <v>0.13280212483399734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-0.20478241509201711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0.20571206013444332</v>
      </c>
      <c r="Q312" s="11">
        <f>2*'OddsRatio_working_3-way'!K312*'OddsRatio_working_3-way'!L312*'OddsRatio_working_3-way'!M312</f>
        <v>3.7710735130053775E-2</v>
      </c>
      <c r="R312" s="11">
        <f t="shared" si="75"/>
        <v>0</v>
      </c>
      <c r="S312" s="11">
        <f t="shared" si="76"/>
        <v>-1.0045396722272686</v>
      </c>
      <c r="T312" s="11">
        <f t="shared" si="77"/>
        <v>-0.18415026071993926</v>
      </c>
      <c r="U312" s="11">
        <f>'OddsRatio_working_3-way'!S312-'OddsRatio_working_3-way'!R312^2/3</f>
        <v>-1.0045396722272686</v>
      </c>
      <c r="V312" s="11">
        <f>'OddsRatio_working_3-way'!S312*'OddsRatio_working_3-way'!R312/3-2*'OddsRatio_working_3-way'!R312^3/27-'OddsRatio_working_3-way'!T312</f>
        <v>0.18415026071993926</v>
      </c>
      <c r="W312" s="11">
        <f>'OddsRatio_working_3-way'!V312^2+4*'OddsRatio_working_3-way'!U312^3/27</f>
        <v>-0.11626363497455566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0.19376206639702293</v>
      </c>
      <c r="Y312" s="11">
        <f>IF('OddsRatio_working_3-way'!W312&gt;=0,IF('OddsRatio_working_3-way'!V312+SQRT('OddsRatio_working_3-way'!W312)&gt;0,0,PI()),ACOS('OddsRatio_working_3-way'!V312/(2*'OddsRatio_working_3-way'!X312)))</f>
        <v>1.0756085451335271</v>
      </c>
      <c r="Z312" s="11">
        <f>'OddsRatio_working_3-way'!X312^(1/3)*COS('OddsRatio_working_3-way'!Y312/3)</f>
        <v>0.54186319243909109</v>
      </c>
      <c r="AA312" s="11">
        <f>'OddsRatio_working_3-way'!X312^(1/3)*COS(('OddsRatio_working_3-way'!Y312+2*PI())/3)</f>
        <v>-0.44678132913547736</v>
      </c>
      <c r="AB312" s="11">
        <f>'OddsRatio_working_3-way'!X312^(1/3)*COS(('OddsRatio_working_3-way'!Y312+4*PI())/3)</f>
        <v>-9.5081863303613831E-2</v>
      </c>
      <c r="AC312" s="11">
        <f>'OddsRatio_working_3-way'!X312^(1/3)*SIN('OddsRatio_working_3-way'!Y312/3)</f>
        <v>0.20305378127187412</v>
      </c>
      <c r="AD312" s="11">
        <f>'OddsRatio_working_3-way'!X312^(1/3)*SIN(('OddsRatio_working_3-way'!Y312+2*PI())/3)</f>
        <v>0.36774039939205183</v>
      </c>
      <c r="AE312" s="11">
        <f>'OddsRatio_working_3-way'!X312^(1/3)*SIN(('OddsRatio_working_3-way'!Y312+4*PI())/3)</f>
        <v>-0.57079418066392584</v>
      </c>
      <c r="AF312" s="11">
        <f>-'OddsRatio_working_3-way'!U312/(3*'OddsRatio_working_3-way'!X312^(1/3))*COS(('OddsRatio_working_3-way'!Y312)/3)</f>
        <v>0.54186319243909098</v>
      </c>
      <c r="AG312" s="11">
        <f>-'OddsRatio_working_3-way'!U312/(3*'OddsRatio_working_3-way'!X312^(1/3))*COS(('OddsRatio_working_3-way'!Y312+2*PI())/3)</f>
        <v>-0.4467813291354773</v>
      </c>
      <c r="AH312" s="11">
        <f>-'OddsRatio_working_3-way'!U312/(3*'OddsRatio_working_3-way'!X312^(1/3))*COS(('OddsRatio_working_3-way'!Y312+4*PI())/3)</f>
        <v>-9.5081863303613817E-2</v>
      </c>
      <c r="AI312" s="11">
        <f>'OddsRatio_working_3-way'!U312/(3*'OddsRatio_working_3-way'!X312^(1/3))*SIN(('OddsRatio_working_3-way'!Y312)/3)</f>
        <v>-0.2030537812718741</v>
      </c>
      <c r="AJ312" s="11">
        <f>'OddsRatio_working_3-way'!U312/(3*'OddsRatio_working_3-way'!X312^(1/3))*SIN(('OddsRatio_working_3-way'!Y312+2*PI())/3)</f>
        <v>-0.36774039939205178</v>
      </c>
      <c r="AK312" s="11">
        <f>'OddsRatio_working_3-way'!U312/(3*'OddsRatio_working_3-way'!X312^(1/3))*SIN(('OddsRatio_working_3-way'!Y312+4*PI())/3)</f>
        <v>0.57079418066392573</v>
      </c>
      <c r="AL312" s="11">
        <f>'OddsRatio_working_3-way'!Z312+'OddsRatio_working_3-way'!AF312</f>
        <v>1.0837263848781822</v>
      </c>
      <c r="AM312" s="11">
        <f>'OddsRatio_working_3-way'!AA312+'OddsRatio_working_3-way'!AG312</f>
        <v>-0.8935626582709546</v>
      </c>
      <c r="AN312" s="11">
        <f>'OddsRatio_working_3-way'!AB312+'OddsRatio_working_3-way'!AH312</f>
        <v>-0.19016372660722763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1.0837263848781822</v>
      </c>
      <c r="AS312" s="11">
        <f>IF(('OddsRatio_working_3-way'!X312=0),IF(Q312&gt;0,-Q312^(1/3),(-Q312)^(1/3)),'OddsRatio_working_3-way'!AM312-'OddsRatio_working_3-way'!R312/3)</f>
        <v>-0.8935626582709546</v>
      </c>
      <c r="AT312" s="11">
        <f>IF(('OddsRatio_working_3-way'!X312=0),IF(Q312&gt;0,-Q312^(1/3),(-Q312)^(1/3)),'OddsRatio_working_3-way'!AN312-'OddsRatio_working_3-way'!R312/3)</f>
        <v>-0.19016372660722763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2.83</v>
      </c>
      <c r="B313" s="4">
        <f>IF('True_Odds_Calculator_3-way'!B314="","",'True_Odds_Calculator_3-way'!B314)</f>
        <v>3.84</v>
      </c>
      <c r="C313" s="4">
        <f>IF('True_Odds_Calculator_3-way'!C314="","",'True_Odds_Calculator_3-way'!C314)</f>
        <v>2.42</v>
      </c>
      <c r="D313" s="9">
        <f t="shared" si="65"/>
        <v>0.3440588263892575</v>
      </c>
      <c r="E313" s="9">
        <f t="shared" si="66"/>
        <v>0.25260882825619235</v>
      </c>
      <c r="F313" s="9">
        <f t="shared" si="67"/>
        <v>0.40333234535454993</v>
      </c>
      <c r="G313" s="9">
        <f t="shared" si="68"/>
        <v>1.0417921945178221</v>
      </c>
      <c r="H313" s="9">
        <f t="shared" si="69"/>
        <v>2.9064797159676146</v>
      </c>
      <c r="I313" s="9">
        <f t="shared" si="70"/>
        <v>3.9586898324306148</v>
      </c>
      <c r="J313" s="9">
        <f t="shared" si="71"/>
        <v>2.4793449162153074</v>
      </c>
      <c r="K313" s="11">
        <f t="shared" si="72"/>
        <v>0.35335689045936397</v>
      </c>
      <c r="L313" s="11">
        <f t="shared" si="73"/>
        <v>0.26041666666666669</v>
      </c>
      <c r="M313" s="11">
        <f t="shared" si="74"/>
        <v>0.41322314049586778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-0.28062395964138642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0.23157105101772629</v>
      </c>
      <c r="Q313" s="11">
        <f>2*'OddsRatio_working_3-way'!K313*'OddsRatio_working_3-way'!L313*'OddsRatio_working_3-way'!M313</f>
        <v>7.6049606245558718E-2</v>
      </c>
      <c r="R313" s="11">
        <f t="shared" si="75"/>
        <v>0</v>
      </c>
      <c r="S313" s="11">
        <f t="shared" si="76"/>
        <v>-0.82520056845343648</v>
      </c>
      <c r="T313" s="11">
        <f t="shared" si="77"/>
        <v>-0.2710018287203404</v>
      </c>
      <c r="U313" s="11">
        <f>'OddsRatio_working_3-way'!S313-'OddsRatio_working_3-way'!R313^2/3</f>
        <v>-0.82520056845343648</v>
      </c>
      <c r="V313" s="11">
        <f>'OddsRatio_working_3-way'!S313*'OddsRatio_working_3-way'!R313/3-2*'OddsRatio_working_3-way'!R313^3/27-'OddsRatio_working_3-way'!T313</f>
        <v>0.2710018287203404</v>
      </c>
      <c r="W313" s="11">
        <f>'OddsRatio_working_3-way'!V313^2+4*'OddsRatio_working_3-way'!U313^3/27</f>
        <v>-9.8061955387494654E-3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0.14426380931172428</v>
      </c>
      <c r="Y313" s="11">
        <f>IF('OddsRatio_working_3-way'!W313&gt;=0,IF('OddsRatio_working_3-way'!V313+SQRT('OddsRatio_working_3-way'!W313)&gt;0,0,PI()),ACOS('OddsRatio_working_3-way'!V313/(2*'OddsRatio_working_3-way'!X313)))</f>
        <v>0.35033484368907586</v>
      </c>
      <c r="Z313" s="11">
        <f>'OddsRatio_working_3-way'!X313^(1/3)*COS('OddsRatio_working_3-way'!Y313/3)</f>
        <v>0.52089609725891106</v>
      </c>
      <c r="AA313" s="11">
        <f>'OddsRatio_working_3-way'!X313^(1/3)*COS(('OddsRatio_working_3-way'!Y313+2*PI())/3)</f>
        <v>-0.31336859292640534</v>
      </c>
      <c r="AB313" s="11">
        <f>'OddsRatio_working_3-way'!X313^(1/3)*COS(('OddsRatio_working_3-way'!Y313+4*PI())/3)</f>
        <v>-0.20752750433250583</v>
      </c>
      <c r="AC313" s="11">
        <f>'OddsRatio_working_3-way'!X313^(1/3)*SIN('OddsRatio_working_3-way'!Y313/3)</f>
        <v>6.1107380991011033E-2</v>
      </c>
      <c r="AD313" s="11">
        <f>'OddsRatio_working_3-way'!X313^(1/3)*SIN(('OddsRatio_working_3-way'!Y313+2*PI())/3)</f>
        <v>0.42055556246288117</v>
      </c>
      <c r="AE313" s="11">
        <f>'OddsRatio_working_3-way'!X313^(1/3)*SIN(('OddsRatio_working_3-way'!Y313+4*PI())/3)</f>
        <v>-0.4816629434538921</v>
      </c>
      <c r="AF313" s="11">
        <f>-'OddsRatio_working_3-way'!U313/(3*'OddsRatio_working_3-way'!X313^(1/3))*COS(('OddsRatio_working_3-way'!Y313)/3)</f>
        <v>0.52089609725891106</v>
      </c>
      <c r="AG313" s="11">
        <f>-'OddsRatio_working_3-way'!U313/(3*'OddsRatio_working_3-way'!X313^(1/3))*COS(('OddsRatio_working_3-way'!Y313+2*PI())/3)</f>
        <v>-0.31336859292640534</v>
      </c>
      <c r="AH313" s="11">
        <f>-'OddsRatio_working_3-way'!U313/(3*'OddsRatio_working_3-way'!X313^(1/3))*COS(('OddsRatio_working_3-way'!Y313+4*PI())/3)</f>
        <v>-0.20752750433250583</v>
      </c>
      <c r="AI313" s="11">
        <f>'OddsRatio_working_3-way'!U313/(3*'OddsRatio_working_3-way'!X313^(1/3))*SIN(('OddsRatio_working_3-way'!Y313)/3)</f>
        <v>-6.1107380991011033E-2</v>
      </c>
      <c r="AJ313" s="11">
        <f>'OddsRatio_working_3-way'!U313/(3*'OddsRatio_working_3-way'!X313^(1/3))*SIN(('OddsRatio_working_3-way'!Y313+2*PI())/3)</f>
        <v>-0.42055556246288117</v>
      </c>
      <c r="AK313" s="11">
        <f>'OddsRatio_working_3-way'!U313/(3*'OddsRatio_working_3-way'!X313^(1/3))*SIN(('OddsRatio_working_3-way'!Y313+4*PI())/3)</f>
        <v>0.4816629434538921</v>
      </c>
      <c r="AL313" s="11">
        <f>'OddsRatio_working_3-way'!Z313+'OddsRatio_working_3-way'!AF313</f>
        <v>1.0417921945178221</v>
      </c>
      <c r="AM313" s="11">
        <f>'OddsRatio_working_3-way'!AA313+'OddsRatio_working_3-way'!AG313</f>
        <v>-0.62673718585281069</v>
      </c>
      <c r="AN313" s="11">
        <f>'OddsRatio_working_3-way'!AB313+'OddsRatio_working_3-way'!AH313</f>
        <v>-0.41505500866501166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1.0417921945178221</v>
      </c>
      <c r="AS313" s="11">
        <f>IF(('OddsRatio_working_3-way'!X313=0),IF(Q313&gt;0,-Q313^(1/3),(-Q313)^(1/3)),'OddsRatio_working_3-way'!AM313-'OddsRatio_working_3-way'!R313/3)</f>
        <v>-0.62673718585281069</v>
      </c>
      <c r="AT313" s="11">
        <f>IF(('OddsRatio_working_3-way'!X313=0),IF(Q313&gt;0,-Q313^(1/3),(-Q313)^(1/3)),'OddsRatio_working_3-way'!AN313-'OddsRatio_working_3-way'!R313/3)</f>
        <v>-0.41505500866501166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4.0599999999999996</v>
      </c>
      <c r="B314" s="4">
        <f>IF('True_Odds_Calculator_3-way'!B315="","",'True_Odds_Calculator_3-way'!B315)</f>
        <v>3.86</v>
      </c>
      <c r="C314" s="4">
        <f>IF('True_Odds_Calculator_3-way'!C315="","",'True_Odds_Calculator_3-way'!C315)</f>
        <v>1.93</v>
      </c>
      <c r="D314" s="9">
        <f t="shared" si="65"/>
        <v>0.23937760999323227</v>
      </c>
      <c r="E314" s="9">
        <f t="shared" si="66"/>
        <v>0.25190056487556617</v>
      </c>
      <c r="F314" s="9">
        <f t="shared" si="67"/>
        <v>0.50872182513120157</v>
      </c>
      <c r="G314" s="9">
        <f t="shared" si="68"/>
        <v>1.038398739572892</v>
      </c>
      <c r="H314" s="9">
        <f t="shared" si="69"/>
        <v>4.1775001430930496</v>
      </c>
      <c r="I314" s="9">
        <f t="shared" si="70"/>
        <v>3.9698203951784703</v>
      </c>
      <c r="J314" s="9">
        <f t="shared" si="71"/>
        <v>1.9657108278027893</v>
      </c>
      <c r="K314" s="11">
        <f t="shared" si="72"/>
        <v>0.24630541871921185</v>
      </c>
      <c r="L314" s="11">
        <f t="shared" si="73"/>
        <v>0.2590673575129534</v>
      </c>
      <c r="M314" s="11">
        <f t="shared" si="74"/>
        <v>0.5181347150259068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-0.26909136450517324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0.22647482056251192</v>
      </c>
      <c r="Q314" s="11">
        <f>2*'OddsRatio_working_3-way'!K314*'OddsRatio_working_3-way'!L314*'OddsRatio_working_3-way'!M314</f>
        <v>6.6124035200733414E-2</v>
      </c>
      <c r="R314" s="11">
        <f t="shared" si="75"/>
        <v>0</v>
      </c>
      <c r="S314" s="11">
        <f t="shared" si="76"/>
        <v>-0.84162797635283448</v>
      </c>
      <c r="T314" s="11">
        <f t="shared" si="77"/>
        <v>-0.24573079601542616</v>
      </c>
      <c r="U314" s="11">
        <f>'OddsRatio_working_3-way'!S314-'OddsRatio_working_3-way'!R314^2/3</f>
        <v>-0.84162797635283448</v>
      </c>
      <c r="V314" s="11">
        <f>'OddsRatio_working_3-way'!S314*'OddsRatio_working_3-way'!R314/3-2*'OddsRatio_working_3-way'!R314^3/27-'OddsRatio_working_3-way'!T314</f>
        <v>0.24573079601542616</v>
      </c>
      <c r="W314" s="11">
        <f>'OddsRatio_working_3-way'!V314^2+4*'OddsRatio_working_3-way'!U314^3/27</f>
        <v>-2.7935899361028096E-2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0.1485930041013061</v>
      </c>
      <c r="Y314" s="11">
        <f>IF('OddsRatio_working_3-way'!W314&gt;=0,IF('OddsRatio_working_3-way'!V314+SQRT('OddsRatio_working_3-way'!W314)&gt;0,0,PI()),ACOS('OddsRatio_working_3-way'!V314/(2*'OddsRatio_working_3-way'!X314)))</f>
        <v>0.59729746676517703</v>
      </c>
      <c r="Z314" s="11">
        <f>'OddsRatio_working_3-way'!X314^(1/3)*COS('OddsRatio_working_3-way'!Y314/3)</f>
        <v>0.51919936978644599</v>
      </c>
      <c r="AA314" s="11">
        <f>'OddsRatio_working_3-way'!X314^(1/3)*COS(('OddsRatio_working_3-way'!Y314+2*PI())/3)</f>
        <v>-0.35032457066458439</v>
      </c>
      <c r="AB314" s="11">
        <f>'OddsRatio_working_3-way'!X314^(1/3)*COS(('OddsRatio_working_3-way'!Y314+4*PI())/3)</f>
        <v>-0.16887479912186176</v>
      </c>
      <c r="AC314" s="11">
        <f>'OddsRatio_working_3-way'!X314^(1/3)*SIN('OddsRatio_working_3-way'!Y314/3)</f>
        <v>0.10476007444458718</v>
      </c>
      <c r="AD314" s="11">
        <f>'OddsRatio_working_3-way'!X314^(1/3)*SIN(('OddsRatio_working_3-way'!Y314+2*PI())/3)</f>
        <v>0.39725980664163946</v>
      </c>
      <c r="AE314" s="11">
        <f>'OddsRatio_working_3-way'!X314^(1/3)*SIN(('OddsRatio_working_3-way'!Y314+4*PI())/3)</f>
        <v>-0.50201988108622653</v>
      </c>
      <c r="AF314" s="11">
        <f>-'OddsRatio_working_3-way'!U314/(3*'OddsRatio_working_3-way'!X314^(1/3))*COS(('OddsRatio_working_3-way'!Y314)/3)</f>
        <v>0.51919936978644599</v>
      </c>
      <c r="AG314" s="11">
        <f>-'OddsRatio_working_3-way'!U314/(3*'OddsRatio_working_3-way'!X314^(1/3))*COS(('OddsRatio_working_3-way'!Y314+2*PI())/3)</f>
        <v>-0.35032457066458439</v>
      </c>
      <c r="AH314" s="11">
        <f>-'OddsRatio_working_3-way'!U314/(3*'OddsRatio_working_3-way'!X314^(1/3))*COS(('OddsRatio_working_3-way'!Y314+4*PI())/3)</f>
        <v>-0.16887479912186176</v>
      </c>
      <c r="AI314" s="11">
        <f>'OddsRatio_working_3-way'!U314/(3*'OddsRatio_working_3-way'!X314^(1/3))*SIN(('OddsRatio_working_3-way'!Y314)/3)</f>
        <v>-0.10476007444458718</v>
      </c>
      <c r="AJ314" s="11">
        <f>'OddsRatio_working_3-way'!U314/(3*'OddsRatio_working_3-way'!X314^(1/3))*SIN(('OddsRatio_working_3-way'!Y314+2*PI())/3)</f>
        <v>-0.39725980664163946</v>
      </c>
      <c r="AK314" s="11">
        <f>'OddsRatio_working_3-way'!U314/(3*'OddsRatio_working_3-way'!X314^(1/3))*SIN(('OddsRatio_working_3-way'!Y314+4*PI())/3)</f>
        <v>0.50201988108622653</v>
      </c>
      <c r="AL314" s="11">
        <f>'OddsRatio_working_3-way'!Z314+'OddsRatio_working_3-way'!AF314</f>
        <v>1.038398739572892</v>
      </c>
      <c r="AM314" s="11">
        <f>'OddsRatio_working_3-way'!AA314+'OddsRatio_working_3-way'!AG314</f>
        <v>-0.70064914132916878</v>
      </c>
      <c r="AN314" s="11">
        <f>'OddsRatio_working_3-way'!AB314+'OddsRatio_working_3-way'!AH314</f>
        <v>-0.33774959824372353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1.038398739572892</v>
      </c>
      <c r="AS314" s="11">
        <f>IF(('OddsRatio_working_3-way'!X314=0),IF(Q314&gt;0,-Q314^(1/3),(-Q314)^(1/3)),'OddsRatio_working_3-way'!AM314-'OddsRatio_working_3-way'!R314/3)</f>
        <v>-0.70064914132916878</v>
      </c>
      <c r="AT314" s="11">
        <f>IF(('OddsRatio_working_3-way'!X314=0),IF(Q314&gt;0,-Q314^(1/3),(-Q314)^(1/3)),'OddsRatio_working_3-way'!AN314-'OddsRatio_working_3-way'!R314/3)</f>
        <v>-0.33774959824372353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3.18</v>
      </c>
      <c r="B315" s="4">
        <f>IF('True_Odds_Calculator_3-way'!B316="","",'True_Odds_Calculator_3-way'!B316)</f>
        <v>3.84</v>
      </c>
      <c r="C315" s="4">
        <f>IF('True_Odds_Calculator_3-way'!C316="","",'True_Odds_Calculator_3-way'!C316)</f>
        <v>2.25</v>
      </c>
      <c r="D315" s="9">
        <f t="shared" si="65"/>
        <v>0.30811168231007779</v>
      </c>
      <c r="E315" s="9">
        <f t="shared" si="66"/>
        <v>0.25474917514198475</v>
      </c>
      <c r="F315" s="9">
        <f t="shared" si="67"/>
        <v>0.43713914254793734</v>
      </c>
      <c r="G315" s="9">
        <f t="shared" si="68"/>
        <v>1.0300809104786828</v>
      </c>
      <c r="H315" s="9">
        <f t="shared" si="69"/>
        <v>3.2455763848435284</v>
      </c>
      <c r="I315" s="9">
        <f t="shared" si="70"/>
        <v>3.9254297857594587</v>
      </c>
      <c r="J315" s="9">
        <f t="shared" si="71"/>
        <v>2.2876011380983536</v>
      </c>
      <c r="K315" s="11">
        <f t="shared" si="72"/>
        <v>0.31446540880503143</v>
      </c>
      <c r="L315" s="11">
        <f t="shared" si="73"/>
        <v>0.26041666666666669</v>
      </c>
      <c r="M315" s="11">
        <f t="shared" si="74"/>
        <v>0.44444444444444442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-0.28167219892848816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0.22820580013976241</v>
      </c>
      <c r="Q315" s="11">
        <f>2*'OddsRatio_working_3-way'!K315*'OddsRatio_working_3-way'!L315*'OddsRatio_working_3-way'!M315</f>
        <v>7.2792918704868384E-2</v>
      </c>
      <c r="R315" s="11">
        <f t="shared" si="75"/>
        <v>0</v>
      </c>
      <c r="S315" s="11">
        <f t="shared" si="76"/>
        <v>-0.81018219408192294</v>
      </c>
      <c r="T315" s="11">
        <f t="shared" si="77"/>
        <v>-0.25843132187621143</v>
      </c>
      <c r="U315" s="11">
        <f>'OddsRatio_working_3-way'!S315-'OddsRatio_working_3-way'!R315^2/3</f>
        <v>-0.81018219408192294</v>
      </c>
      <c r="V315" s="11">
        <f>'OddsRatio_working_3-way'!S315*'OddsRatio_working_3-way'!R315/3-2*'OddsRatio_working_3-way'!R315^3/27-'OddsRatio_working_3-way'!T315</f>
        <v>0.25843132187621143</v>
      </c>
      <c r="W315" s="11">
        <f>'OddsRatio_working_3-way'!V315^2+4*'OddsRatio_working_3-way'!U315^3/27</f>
        <v>-1.1998391618584778E-2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0.14034345348578856</v>
      </c>
      <c r="Y315" s="11">
        <f>IF('OddsRatio_working_3-way'!W315&gt;=0,IF('OddsRatio_working_3-way'!V315+SQRT('OddsRatio_working_3-way'!W315)&gt;0,0,PI()),ACOS('OddsRatio_working_3-way'!V315/(2*'OddsRatio_working_3-way'!X315)))</f>
        <v>0.4008996421703872</v>
      </c>
      <c r="Z315" s="11">
        <f>'OddsRatio_working_3-way'!X315^(1/3)*COS('OddsRatio_working_3-way'!Y315/3)</f>
        <v>0.51504045523934139</v>
      </c>
      <c r="AA315" s="11">
        <f>'OddsRatio_working_3-way'!X315^(1/3)*COS(('OddsRatio_working_3-way'!Y315+2*PI())/3)</f>
        <v>-0.31748309630204552</v>
      </c>
      <c r="AB315" s="11">
        <f>'OddsRatio_working_3-way'!X315^(1/3)*COS(('OddsRatio_working_3-way'!Y315+4*PI())/3)</f>
        <v>-0.19755735893729595</v>
      </c>
      <c r="AC315" s="11">
        <f>'OddsRatio_working_3-way'!X315^(1/3)*SIN('OddsRatio_working_3-way'!Y315/3)</f>
        <v>6.9239156750302608E-2</v>
      </c>
      <c r="AD315" s="11">
        <f>'OddsRatio_working_3-way'!X315^(1/3)*SIN(('OddsRatio_working_3-way'!Y315+2*PI())/3)</f>
        <v>0.41141853983882043</v>
      </c>
      <c r="AE315" s="11">
        <f>'OddsRatio_working_3-way'!X315^(1/3)*SIN(('OddsRatio_working_3-way'!Y315+4*PI())/3)</f>
        <v>-0.480657696589123</v>
      </c>
      <c r="AF315" s="11">
        <f>-'OddsRatio_working_3-way'!U315/(3*'OddsRatio_working_3-way'!X315^(1/3))*COS(('OddsRatio_working_3-way'!Y315)/3)</f>
        <v>0.51504045523934139</v>
      </c>
      <c r="AG315" s="11">
        <f>-'OddsRatio_working_3-way'!U315/(3*'OddsRatio_working_3-way'!X315^(1/3))*COS(('OddsRatio_working_3-way'!Y315+2*PI())/3)</f>
        <v>-0.31748309630204552</v>
      </c>
      <c r="AH315" s="11">
        <f>-'OddsRatio_working_3-way'!U315/(3*'OddsRatio_working_3-way'!X315^(1/3))*COS(('OddsRatio_working_3-way'!Y315+4*PI())/3)</f>
        <v>-0.19755735893729595</v>
      </c>
      <c r="AI315" s="11">
        <f>'OddsRatio_working_3-way'!U315/(3*'OddsRatio_working_3-way'!X315^(1/3))*SIN(('OddsRatio_working_3-way'!Y315)/3)</f>
        <v>-6.9239156750302608E-2</v>
      </c>
      <c r="AJ315" s="11">
        <f>'OddsRatio_working_3-way'!U315/(3*'OddsRatio_working_3-way'!X315^(1/3))*SIN(('OddsRatio_working_3-way'!Y315+2*PI())/3)</f>
        <v>-0.41141853983882043</v>
      </c>
      <c r="AK315" s="11">
        <f>'OddsRatio_working_3-way'!U315/(3*'OddsRatio_working_3-way'!X315^(1/3))*SIN(('OddsRatio_working_3-way'!Y315+4*PI())/3)</f>
        <v>0.480657696589123</v>
      </c>
      <c r="AL315" s="11">
        <f>'OddsRatio_working_3-way'!Z315+'OddsRatio_working_3-way'!AF315</f>
        <v>1.0300809104786828</v>
      </c>
      <c r="AM315" s="11">
        <f>'OddsRatio_working_3-way'!AA315+'OddsRatio_working_3-way'!AG315</f>
        <v>-0.63496619260409104</v>
      </c>
      <c r="AN315" s="11">
        <f>'OddsRatio_working_3-way'!AB315+'OddsRatio_working_3-way'!AH315</f>
        <v>-0.3951147178745919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1.0300809104786828</v>
      </c>
      <c r="AS315" s="11">
        <f>IF(('OddsRatio_working_3-way'!X315=0),IF(Q315&gt;0,-Q315^(1/3),(-Q315)^(1/3)),'OddsRatio_working_3-way'!AM315-'OddsRatio_working_3-way'!R315/3)</f>
        <v>-0.63496619260409104</v>
      </c>
      <c r="AT315" s="11">
        <f>IF(('OddsRatio_working_3-way'!X315=0),IF(Q315&gt;0,-Q315^(1/3),(-Q315)^(1/3)),'OddsRatio_working_3-way'!AN315-'OddsRatio_working_3-way'!R315/3)</f>
        <v>-0.3951147178745919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1.88</v>
      </c>
      <c r="B316" s="4">
        <f>IF('True_Odds_Calculator_3-way'!B317="","",'True_Odds_Calculator_3-way'!B317)</f>
        <v>4.08</v>
      </c>
      <c r="C316" s="4">
        <f>IF('True_Odds_Calculator_3-way'!C317="","",'True_Odds_Calculator_3-way'!C317)</f>
        <v>3.84</v>
      </c>
      <c r="D316" s="9">
        <f t="shared" si="65"/>
        <v>0.51689239746983529</v>
      </c>
      <c r="E316" s="9">
        <f t="shared" si="66"/>
        <v>0.23412431100758396</v>
      </c>
      <c r="F316" s="9">
        <f t="shared" si="67"/>
        <v>0.24898329152258056</v>
      </c>
      <c r="G316" s="9">
        <f t="shared" si="68"/>
        <v>1.0620893529356539</v>
      </c>
      <c r="H316" s="9">
        <f t="shared" si="69"/>
        <v>1.9346386305833756</v>
      </c>
      <c r="I316" s="9">
        <f t="shared" si="70"/>
        <v>4.2712352070418147</v>
      </c>
      <c r="J316" s="9">
        <f t="shared" si="71"/>
        <v>4.0163337623372568</v>
      </c>
      <c r="K316" s="11">
        <f t="shared" si="72"/>
        <v>0.53191489361702127</v>
      </c>
      <c r="L316" s="11">
        <f t="shared" si="73"/>
        <v>0.24509803921568626</v>
      </c>
      <c r="M316" s="11">
        <f t="shared" si="74"/>
        <v>0.26041666666666669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-0.26133795716868313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0.23086583924349882</v>
      </c>
      <c r="Q316" s="11">
        <f>2*'OddsRatio_working_3-way'!K316*'OddsRatio_working_3-way'!L316*'OddsRatio_working_3-way'!M316</f>
        <v>6.7901717424558486E-2</v>
      </c>
      <c r="R316" s="11">
        <f t="shared" si="75"/>
        <v>0</v>
      </c>
      <c r="S316" s="11">
        <f t="shared" si="76"/>
        <v>-0.88339957097959643</v>
      </c>
      <c r="T316" s="11">
        <f t="shared" si="77"/>
        <v>-0.25982340322929309</v>
      </c>
      <c r="U316" s="11">
        <f>'OddsRatio_working_3-way'!S316-'OddsRatio_working_3-way'!R316^2/3</f>
        <v>-0.88339957097959643</v>
      </c>
      <c r="V316" s="11">
        <f>'OddsRatio_working_3-way'!S316*'OddsRatio_working_3-way'!R316/3-2*'OddsRatio_working_3-way'!R316^3/27-'OddsRatio_working_3-way'!T316</f>
        <v>0.25982340322929309</v>
      </c>
      <c r="W316" s="11">
        <f>'OddsRatio_working_3-way'!V316^2+4*'OddsRatio_working_3-way'!U316^3/27</f>
        <v>-3.4625196658442006E-2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0.15979158107054156</v>
      </c>
      <c r="Y316" s="11">
        <f>IF('OddsRatio_working_3-way'!W316&gt;=0,IF('OddsRatio_working_3-way'!V316+SQRT('OddsRatio_working_3-way'!W316)&gt;0,0,PI()),ACOS('OddsRatio_working_3-way'!V316/(2*'OddsRatio_working_3-way'!X316)))</f>
        <v>0.62149796569158744</v>
      </c>
      <c r="Z316" s="11">
        <f>'OddsRatio_working_3-way'!X316^(1/3)*COS('OddsRatio_working_3-way'!Y316/3)</f>
        <v>0.53104467646782683</v>
      </c>
      <c r="AA316" s="11">
        <f>'OddsRatio_working_3-way'!X316^(1/3)*COS(('OddsRatio_working_3-way'!Y316+2*PI())/3)</f>
        <v>-0.36218441167166343</v>
      </c>
      <c r="AB316" s="11">
        <f>'OddsRatio_working_3-way'!X316^(1/3)*COS(('OddsRatio_working_3-way'!Y316+4*PI())/3)</f>
        <v>-0.16886026479616345</v>
      </c>
      <c r="AC316" s="11">
        <f>'OddsRatio_working_3-way'!X316^(1/3)*SIN('OddsRatio_working_3-way'!Y316/3)</f>
        <v>0.11161574823942477</v>
      </c>
      <c r="AD316" s="11">
        <f>'OddsRatio_working_3-way'!X316^(1/3)*SIN(('OddsRatio_working_3-way'!Y316+2*PI())/3)</f>
        <v>0.40409030624591391</v>
      </c>
      <c r="AE316" s="11">
        <f>'OddsRatio_working_3-way'!X316^(1/3)*SIN(('OddsRatio_working_3-way'!Y316+4*PI())/3)</f>
        <v>-0.51570605448533857</v>
      </c>
      <c r="AF316" s="11">
        <f>-'OddsRatio_working_3-way'!U316/(3*'OddsRatio_working_3-way'!X316^(1/3))*COS(('OddsRatio_working_3-way'!Y316)/3)</f>
        <v>0.53104467646782694</v>
      </c>
      <c r="AG316" s="11">
        <f>-'OddsRatio_working_3-way'!U316/(3*'OddsRatio_working_3-way'!X316^(1/3))*COS(('OddsRatio_working_3-way'!Y316+2*PI())/3)</f>
        <v>-0.36218441167166349</v>
      </c>
      <c r="AH316" s="11">
        <f>-'OddsRatio_working_3-way'!U316/(3*'OddsRatio_working_3-way'!X316^(1/3))*COS(('OddsRatio_working_3-way'!Y316+4*PI())/3)</f>
        <v>-0.16886026479616351</v>
      </c>
      <c r="AI316" s="11">
        <f>'OddsRatio_working_3-way'!U316/(3*'OddsRatio_working_3-way'!X316^(1/3))*SIN(('OddsRatio_working_3-way'!Y316)/3)</f>
        <v>-0.1116157482394248</v>
      </c>
      <c r="AJ316" s="11">
        <f>'OddsRatio_working_3-way'!U316/(3*'OddsRatio_working_3-way'!X316^(1/3))*SIN(('OddsRatio_working_3-way'!Y316+2*PI())/3)</f>
        <v>-0.40409030624591397</v>
      </c>
      <c r="AK316" s="11">
        <f>'OddsRatio_working_3-way'!U316/(3*'OddsRatio_working_3-way'!X316^(1/3))*SIN(('OddsRatio_working_3-way'!Y316+4*PI())/3)</f>
        <v>0.51570605448533868</v>
      </c>
      <c r="AL316" s="11">
        <f>'OddsRatio_working_3-way'!Z316+'OddsRatio_working_3-way'!AF316</f>
        <v>1.0620893529356539</v>
      </c>
      <c r="AM316" s="11">
        <f>'OddsRatio_working_3-way'!AA316+'OddsRatio_working_3-way'!AG316</f>
        <v>-0.72436882334332697</v>
      </c>
      <c r="AN316" s="11">
        <f>'OddsRatio_working_3-way'!AB316+'OddsRatio_working_3-way'!AH316</f>
        <v>-0.33772052959232696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1.0620893529356539</v>
      </c>
      <c r="AS316" s="11">
        <f>IF(('OddsRatio_working_3-way'!X316=0),IF(Q316&gt;0,-Q316^(1/3),(-Q316)^(1/3)),'OddsRatio_working_3-way'!AM316-'OddsRatio_working_3-way'!R316/3)</f>
        <v>-0.72436882334332697</v>
      </c>
      <c r="AT316" s="11">
        <f>IF(('OddsRatio_working_3-way'!X316=0),IF(Q316&gt;0,-Q316^(1/3),(-Q316)^(1/3)),'OddsRatio_working_3-way'!AN316-'OddsRatio_working_3-way'!R316/3)</f>
        <v>-0.33772052959232696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3.2</v>
      </c>
      <c r="B317" s="4">
        <f>IF('True_Odds_Calculator_3-way'!B318="","",'True_Odds_Calculator_3-way'!B318)</f>
        <v>3.3</v>
      </c>
      <c r="C317" s="4">
        <f>IF('True_Odds_Calculator_3-way'!C318="","",'True_Odds_Calculator_3-way'!C318)</f>
        <v>2.48</v>
      </c>
      <c r="D317" s="9">
        <f t="shared" si="65"/>
        <v>0.30646074892241926</v>
      </c>
      <c r="E317" s="9">
        <f t="shared" si="66"/>
        <v>0.29709497499263282</v>
      </c>
      <c r="F317" s="9">
        <f t="shared" si="67"/>
        <v>0.39644427608494787</v>
      </c>
      <c r="G317" s="9">
        <f t="shared" si="68"/>
        <v>1.0286639161283833</v>
      </c>
      <c r="H317" s="9">
        <f t="shared" si="69"/>
        <v>3.2630606154824435</v>
      </c>
      <c r="I317" s="9">
        <f t="shared" si="70"/>
        <v>3.3659270070952814</v>
      </c>
      <c r="J317" s="9">
        <f t="shared" si="71"/>
        <v>2.5224225958700073</v>
      </c>
      <c r="K317" s="11">
        <f t="shared" si="72"/>
        <v>0.3125</v>
      </c>
      <c r="L317" s="11">
        <f t="shared" si="73"/>
        <v>0.30303030303030304</v>
      </c>
      <c r="M317" s="11">
        <f t="shared" si="74"/>
        <v>0.40322580645161293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-0.28595430107526876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0.22834188660801563</v>
      </c>
      <c r="Q317" s="11">
        <f>2*'OddsRatio_working_3-way'!K317*'OddsRatio_working_3-way'!L317*'OddsRatio_working_3-way'!M317</f>
        <v>7.6368523949169112E-2</v>
      </c>
      <c r="R317" s="11">
        <f t="shared" si="75"/>
        <v>0</v>
      </c>
      <c r="S317" s="11">
        <f t="shared" si="76"/>
        <v>-0.79852579852579864</v>
      </c>
      <c r="T317" s="11">
        <f t="shared" si="77"/>
        <v>-0.26706548445678885</v>
      </c>
      <c r="U317" s="11">
        <f>'OddsRatio_working_3-way'!S317-'OddsRatio_working_3-way'!R317^2/3</f>
        <v>-0.79852579852579864</v>
      </c>
      <c r="V317" s="11">
        <f>'OddsRatio_working_3-way'!S317*'OddsRatio_working_3-way'!R317/3-2*'OddsRatio_working_3-way'!R317^3/27-'OddsRatio_working_3-way'!T317</f>
        <v>0.26706548445678885</v>
      </c>
      <c r="W317" s="11">
        <f>'OddsRatio_working_3-way'!V317^2+4*'OddsRatio_working_3-way'!U317^3/27</f>
        <v>-4.1093226879589384E-3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0.13732561275677807</v>
      </c>
      <c r="Y317" s="11">
        <f>IF('OddsRatio_working_3-way'!W317&gt;=0,IF('OddsRatio_working_3-way'!V317+SQRT('OddsRatio_working_3-way'!W317)&gt;0,0,PI()),ACOS('OddsRatio_working_3-way'!V317/(2*'OddsRatio_working_3-way'!X317)))</f>
        <v>0.23557430526908063</v>
      </c>
      <c r="Z317" s="11">
        <f>'OddsRatio_working_3-way'!X317^(1/3)*COS('OddsRatio_working_3-way'!Y317/3)</f>
        <v>0.51433195806419174</v>
      </c>
      <c r="AA317" s="11">
        <f>'OddsRatio_working_3-way'!X317^(1/3)*COS(('OddsRatio_working_3-way'!Y317+2*PI())/3)</f>
        <v>-0.29221490650271381</v>
      </c>
      <c r="AB317" s="11">
        <f>'OddsRatio_working_3-way'!X317^(1/3)*COS(('OddsRatio_working_3-way'!Y317+4*PI())/3)</f>
        <v>-0.22211705156147799</v>
      </c>
      <c r="AC317" s="11">
        <f>'OddsRatio_working_3-way'!X317^(1/3)*SIN('OddsRatio_working_3-way'!Y317/3)</f>
        <v>4.0471015419937827E-2</v>
      </c>
      <c r="AD317" s="11">
        <f>'OddsRatio_working_3-way'!X317^(1/3)*SIN(('OddsRatio_working_3-way'!Y317+2*PI())/3)</f>
        <v>0.42518903395181362</v>
      </c>
      <c r="AE317" s="11">
        <f>'OddsRatio_working_3-way'!X317^(1/3)*SIN(('OddsRatio_working_3-way'!Y317+4*PI())/3)</f>
        <v>-0.46566004937175148</v>
      </c>
      <c r="AF317" s="11">
        <f>-'OddsRatio_working_3-way'!U317/(3*'OddsRatio_working_3-way'!X317^(1/3))*COS(('OddsRatio_working_3-way'!Y317)/3)</f>
        <v>0.51433195806419152</v>
      </c>
      <c r="AG317" s="11">
        <f>-'OddsRatio_working_3-way'!U317/(3*'OddsRatio_working_3-way'!X317^(1/3))*COS(('OddsRatio_working_3-way'!Y317+2*PI())/3)</f>
        <v>-0.29221490650271364</v>
      </c>
      <c r="AH317" s="11">
        <f>-'OddsRatio_working_3-way'!U317/(3*'OddsRatio_working_3-way'!X317^(1/3))*COS(('OddsRatio_working_3-way'!Y317+4*PI())/3)</f>
        <v>-0.2221170515614779</v>
      </c>
      <c r="AI317" s="11">
        <f>'OddsRatio_working_3-way'!U317/(3*'OddsRatio_working_3-way'!X317^(1/3))*SIN(('OddsRatio_working_3-way'!Y317)/3)</f>
        <v>-4.0471015419937806E-2</v>
      </c>
      <c r="AJ317" s="11">
        <f>'OddsRatio_working_3-way'!U317/(3*'OddsRatio_working_3-way'!X317^(1/3))*SIN(('OddsRatio_working_3-way'!Y317+2*PI())/3)</f>
        <v>-0.42518903395181346</v>
      </c>
      <c r="AK317" s="11">
        <f>'OddsRatio_working_3-way'!U317/(3*'OddsRatio_working_3-way'!X317^(1/3))*SIN(('OddsRatio_working_3-way'!Y317+4*PI())/3)</f>
        <v>0.46566004937175126</v>
      </c>
      <c r="AL317" s="11">
        <f>'OddsRatio_working_3-way'!Z317+'OddsRatio_working_3-way'!AF317</f>
        <v>1.0286639161283833</v>
      </c>
      <c r="AM317" s="11">
        <f>'OddsRatio_working_3-way'!AA317+'OddsRatio_working_3-way'!AG317</f>
        <v>-0.58442981300542751</v>
      </c>
      <c r="AN317" s="11">
        <f>'OddsRatio_working_3-way'!AB317+'OddsRatio_working_3-way'!AH317</f>
        <v>-0.44423410312295586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1.0286639161283833</v>
      </c>
      <c r="AS317" s="11">
        <f>IF(('OddsRatio_working_3-way'!X317=0),IF(Q317&gt;0,-Q317^(1/3),(-Q317)^(1/3)),'OddsRatio_working_3-way'!AM317-'OddsRatio_working_3-way'!R317/3)</f>
        <v>-0.58442981300542751</v>
      </c>
      <c r="AT317" s="11">
        <f>IF(('OddsRatio_working_3-way'!X317=0),IF(Q317&gt;0,-Q317^(1/3),(-Q317)^(1/3)),'OddsRatio_working_3-way'!AN317-'OddsRatio_working_3-way'!R317/3)</f>
        <v>-0.44423410312295586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5.2</v>
      </c>
      <c r="B318" s="4">
        <f>IF('True_Odds_Calculator_3-way'!B319="","",'True_Odds_Calculator_3-way'!B319)</f>
        <v>4.3099999999999996</v>
      </c>
      <c r="C318" s="4">
        <f>IF('True_Odds_Calculator_3-way'!C319="","",'True_Odds_Calculator_3-way'!C319)</f>
        <v>1.67</v>
      </c>
      <c r="D318" s="9">
        <f t="shared" si="65"/>
        <v>0.18609240759943979</v>
      </c>
      <c r="E318" s="9">
        <f t="shared" si="66"/>
        <v>0.22487717517200573</v>
      </c>
      <c r="F318" s="9">
        <f t="shared" si="67"/>
        <v>0.58903041722855454</v>
      </c>
      <c r="G318" s="9">
        <f t="shared" si="68"/>
        <v>1.0413510389808978</v>
      </c>
      <c r="H318" s="9">
        <f t="shared" si="69"/>
        <v>5.3736743637197719</v>
      </c>
      <c r="I318" s="9">
        <f t="shared" si="70"/>
        <v>4.4468719390267708</v>
      </c>
      <c r="J318" s="9">
        <f t="shared" si="71"/>
        <v>1.6977051961172012</v>
      </c>
      <c r="K318" s="11">
        <f t="shared" si="72"/>
        <v>0.19230769230769229</v>
      </c>
      <c r="L318" s="11">
        <f t="shared" si="73"/>
        <v>0.23201856148491881</v>
      </c>
      <c r="M318" s="11">
        <f t="shared" si="74"/>
        <v>0.5988023952095809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-0.24885994564502978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0.21855272143558682</v>
      </c>
      <c r="Q318" s="11">
        <f>2*'OddsRatio_working_3-way'!K318*'OddsRatio_working_3-way'!L318*'OddsRatio_working_3-way'!M318</f>
        <v>5.343587321163492E-2</v>
      </c>
      <c r="R318" s="11">
        <f t="shared" si="75"/>
        <v>0</v>
      </c>
      <c r="S318" s="11">
        <f t="shared" si="76"/>
        <v>-0.8782157404604084</v>
      </c>
      <c r="T318" s="11">
        <f t="shared" si="77"/>
        <v>-0.21472267492919522</v>
      </c>
      <c r="U318" s="11">
        <f>'OddsRatio_working_3-way'!S318-'OddsRatio_working_3-way'!R318^2/3</f>
        <v>-0.8782157404604084</v>
      </c>
      <c r="V318" s="11">
        <f>'OddsRatio_working_3-way'!S318*'OddsRatio_working_3-way'!R318/3-2*'OddsRatio_working_3-way'!R318^3/27-'OddsRatio_working_3-way'!T318</f>
        <v>0.21472267492919522</v>
      </c>
      <c r="W318" s="11">
        <f>'OddsRatio_working_3-way'!V318^2+4*'OddsRatio_working_3-way'!U318^3/27</f>
        <v>-5.4240129495553423E-2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0.15838714959262182</v>
      </c>
      <c r="Y318" s="11">
        <f>IF('OddsRatio_working_3-way'!W318&gt;=0,IF('OddsRatio_working_3-way'!V318+SQRT('OddsRatio_working_3-way'!W318)&gt;0,0,PI()),ACOS('OddsRatio_working_3-way'!V318/(2*'OddsRatio_working_3-way'!X318)))</f>
        <v>0.82597397580080301</v>
      </c>
      <c r="Z318" s="11">
        <f>'OddsRatio_working_3-way'!X318^(1/3)*COS('OddsRatio_working_3-way'!Y318/3)</f>
        <v>0.52067551949044888</v>
      </c>
      <c r="AA318" s="11">
        <f>'OddsRatio_working_3-way'!X318^(1/3)*COS(('OddsRatio_working_3-way'!Y318+2*PI())/3)</f>
        <v>-0.38772177627640281</v>
      </c>
      <c r="AB318" s="11">
        <f>'OddsRatio_working_3-way'!X318^(1/3)*COS(('OddsRatio_working_3-way'!Y318+4*PI())/3)</f>
        <v>-0.13295374321404618</v>
      </c>
      <c r="AC318" s="11">
        <f>'OddsRatio_working_3-way'!X318^(1/3)*SIN('OddsRatio_working_3-way'!Y318/3)</f>
        <v>0.14709039246946309</v>
      </c>
      <c r="AD318" s="11">
        <f>'OddsRatio_working_3-way'!X318^(1/3)*SIN(('OddsRatio_working_3-way'!Y318+2*PI())/3)</f>
        <v>0.37737303077265671</v>
      </c>
      <c r="AE318" s="11">
        <f>'OddsRatio_working_3-way'!X318^(1/3)*SIN(('OddsRatio_working_3-way'!Y318+4*PI())/3)</f>
        <v>-0.52446342324211992</v>
      </c>
      <c r="AF318" s="11">
        <f>-'OddsRatio_working_3-way'!U318/(3*'OddsRatio_working_3-way'!X318^(1/3))*COS(('OddsRatio_working_3-way'!Y318)/3)</f>
        <v>0.52067551949044877</v>
      </c>
      <c r="AG318" s="11">
        <f>-'OddsRatio_working_3-way'!U318/(3*'OddsRatio_working_3-way'!X318^(1/3))*COS(('OddsRatio_working_3-way'!Y318+2*PI())/3)</f>
        <v>-0.38772177627640275</v>
      </c>
      <c r="AH318" s="11">
        <f>-'OddsRatio_working_3-way'!U318/(3*'OddsRatio_working_3-way'!X318^(1/3))*COS(('OddsRatio_working_3-way'!Y318+4*PI())/3)</f>
        <v>-0.13295374321404616</v>
      </c>
      <c r="AI318" s="11">
        <f>'OddsRatio_working_3-way'!U318/(3*'OddsRatio_working_3-way'!X318^(1/3))*SIN(('OddsRatio_working_3-way'!Y318)/3)</f>
        <v>-0.14709039246946307</v>
      </c>
      <c r="AJ318" s="11">
        <f>'OddsRatio_working_3-way'!U318/(3*'OddsRatio_working_3-way'!X318^(1/3))*SIN(('OddsRatio_working_3-way'!Y318+2*PI())/3)</f>
        <v>-0.37737303077265666</v>
      </c>
      <c r="AK318" s="11">
        <f>'OddsRatio_working_3-way'!U318/(3*'OddsRatio_working_3-way'!X318^(1/3))*SIN(('OddsRatio_working_3-way'!Y318+4*PI())/3)</f>
        <v>0.52446342324211981</v>
      </c>
      <c r="AL318" s="11">
        <f>'OddsRatio_working_3-way'!Z318+'OddsRatio_working_3-way'!AF318</f>
        <v>1.0413510389808978</v>
      </c>
      <c r="AM318" s="11">
        <f>'OddsRatio_working_3-way'!AA318+'OddsRatio_working_3-way'!AG318</f>
        <v>-0.77544355255280562</v>
      </c>
      <c r="AN318" s="11">
        <f>'OddsRatio_working_3-way'!AB318+'OddsRatio_working_3-way'!AH318</f>
        <v>-0.26590748642809237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1.0413510389808978</v>
      </c>
      <c r="AS318" s="11">
        <f>IF(('OddsRatio_working_3-way'!X318=0),IF(Q318&gt;0,-Q318^(1/3),(-Q318)^(1/3)),'OddsRatio_working_3-way'!AM318-'OddsRatio_working_3-way'!R318/3)</f>
        <v>-0.77544355255280562</v>
      </c>
      <c r="AT318" s="11">
        <f>IF(('OddsRatio_working_3-way'!X318=0),IF(Q318&gt;0,-Q318^(1/3),(-Q318)^(1/3)),'OddsRatio_working_3-way'!AN318-'OddsRatio_working_3-way'!R318/3)</f>
        <v>-0.26590748642809237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3.56</v>
      </c>
      <c r="B319" s="4">
        <f>IF('True_Odds_Calculator_3-way'!B320="","",'True_Odds_Calculator_3-way'!B320)</f>
        <v>3.52</v>
      </c>
      <c r="C319" s="4">
        <f>IF('True_Odds_Calculator_3-way'!C320="","",'True_Odds_Calculator_3-way'!C320)</f>
        <v>2.19</v>
      </c>
      <c r="D319" s="9">
        <f t="shared" si="65"/>
        <v>0.2742339897832457</v>
      </c>
      <c r="E319" s="9">
        <f t="shared" si="66"/>
        <v>0.2773794993545341</v>
      </c>
      <c r="F319" s="9">
        <f t="shared" si="67"/>
        <v>0.44838651086222003</v>
      </c>
      <c r="G319" s="9">
        <f t="shared" si="68"/>
        <v>1.0337972618383289</v>
      </c>
      <c r="H319" s="9">
        <f t="shared" si="69"/>
        <v>3.6465209903061218</v>
      </c>
      <c r="I319" s="9">
        <f t="shared" si="70"/>
        <v>3.6051690998325894</v>
      </c>
      <c r="J319" s="9">
        <f t="shared" si="71"/>
        <v>2.2302187415876111</v>
      </c>
      <c r="K319" s="11">
        <f t="shared" si="72"/>
        <v>0.2808988764044944</v>
      </c>
      <c r="L319" s="11">
        <f t="shared" si="73"/>
        <v>0.28409090909090912</v>
      </c>
      <c r="M319" s="11">
        <f t="shared" si="74"/>
        <v>0.45662100456621008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-0.27973750122434116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0.22847083269201171</v>
      </c>
      <c r="Q319" s="11">
        <f>2*'OddsRatio_working_3-way'!K319*'OddsRatio_working_3-way'!L319*'OddsRatio_working_3-way'!M319</f>
        <v>7.2877458593943137E-2</v>
      </c>
      <c r="R319" s="11">
        <f t="shared" si="75"/>
        <v>0</v>
      </c>
      <c r="S319" s="11">
        <f t="shared" si="76"/>
        <v>-0.81673294317727141</v>
      </c>
      <c r="T319" s="11">
        <f t="shared" si="77"/>
        <v>-0.26052087501667354</v>
      </c>
      <c r="U319" s="11">
        <f>'OddsRatio_working_3-way'!S319-'OddsRatio_working_3-way'!R319^2/3</f>
        <v>-0.81673294317727141</v>
      </c>
      <c r="V319" s="11">
        <f>'OddsRatio_working_3-way'!S319*'OddsRatio_working_3-way'!R319/3-2*'OddsRatio_working_3-way'!R319^3/27-'OddsRatio_working_3-way'!T319</f>
        <v>0.26052087501667354</v>
      </c>
      <c r="W319" s="11">
        <f>'OddsRatio_working_3-way'!V319^2+4*'OddsRatio_working_3-way'!U319^3/27</f>
        <v>-1.2840564837588733E-2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0.14204901544629056</v>
      </c>
      <c r="Y319" s="11">
        <f>IF('OddsRatio_working_3-way'!W319&gt;=0,IF('OddsRatio_working_3-way'!V319+SQRT('OddsRatio_working_3-way'!W319)&gt;0,0,PI()),ACOS('OddsRatio_working_3-way'!V319/(2*'OddsRatio_working_3-way'!X319)))</f>
        <v>0.41027670187754284</v>
      </c>
      <c r="Z319" s="11">
        <f>'OddsRatio_working_3-way'!X319^(1/3)*COS('OddsRatio_working_3-way'!Y319/3)</f>
        <v>0.51689863091916444</v>
      </c>
      <c r="AA319" s="11">
        <f>'OddsRatio_working_3-way'!X319^(1/3)*COS(('OddsRatio_working_3-way'!Y319+2*PI())/3)</f>
        <v>-0.32005361571320029</v>
      </c>
      <c r="AB319" s="11">
        <f>'OddsRatio_working_3-way'!X319^(1/3)*COS(('OddsRatio_working_3-way'!Y319+4*PI())/3)</f>
        <v>-0.19684501520596404</v>
      </c>
      <c r="AC319" s="11">
        <f>'OddsRatio_working_3-way'!X319^(1/3)*SIN('OddsRatio_working_3-way'!Y319/3)</f>
        <v>7.113451866932996E-2</v>
      </c>
      <c r="AD319" s="11">
        <f>'OddsRatio_working_3-way'!X319^(1/3)*SIN(('OddsRatio_working_3-way'!Y319+2*PI())/3)</f>
        <v>0.41208008622272801</v>
      </c>
      <c r="AE319" s="11">
        <f>'OddsRatio_working_3-way'!X319^(1/3)*SIN(('OddsRatio_working_3-way'!Y319+4*PI())/3)</f>
        <v>-0.48321460489205792</v>
      </c>
      <c r="AF319" s="11">
        <f>-'OddsRatio_working_3-way'!U319/(3*'OddsRatio_working_3-way'!X319^(1/3))*COS(('OddsRatio_working_3-way'!Y319)/3)</f>
        <v>0.51689863091916444</v>
      </c>
      <c r="AG319" s="11">
        <f>-'OddsRatio_working_3-way'!U319/(3*'OddsRatio_working_3-way'!X319^(1/3))*COS(('OddsRatio_working_3-way'!Y319+2*PI())/3)</f>
        <v>-0.32005361571320029</v>
      </c>
      <c r="AH319" s="11">
        <f>-'OddsRatio_working_3-way'!U319/(3*'OddsRatio_working_3-way'!X319^(1/3))*COS(('OddsRatio_working_3-way'!Y319+4*PI())/3)</f>
        <v>-0.19684501520596404</v>
      </c>
      <c r="AI319" s="11">
        <f>'OddsRatio_working_3-way'!U319/(3*'OddsRatio_working_3-way'!X319^(1/3))*SIN(('OddsRatio_working_3-way'!Y319)/3)</f>
        <v>-7.113451866932996E-2</v>
      </c>
      <c r="AJ319" s="11">
        <f>'OddsRatio_working_3-way'!U319/(3*'OddsRatio_working_3-way'!X319^(1/3))*SIN(('OddsRatio_working_3-way'!Y319+2*PI())/3)</f>
        <v>-0.41208008622272801</v>
      </c>
      <c r="AK319" s="11">
        <f>'OddsRatio_working_3-way'!U319/(3*'OddsRatio_working_3-way'!X319^(1/3))*SIN(('OddsRatio_working_3-way'!Y319+4*PI())/3)</f>
        <v>0.48321460489205792</v>
      </c>
      <c r="AL319" s="11">
        <f>'OddsRatio_working_3-way'!Z319+'OddsRatio_working_3-way'!AF319</f>
        <v>1.0337972618383289</v>
      </c>
      <c r="AM319" s="11">
        <f>'OddsRatio_working_3-way'!AA319+'OddsRatio_working_3-way'!AG319</f>
        <v>-0.64010723142640058</v>
      </c>
      <c r="AN319" s="11">
        <f>'OddsRatio_working_3-way'!AB319+'OddsRatio_working_3-way'!AH319</f>
        <v>-0.39369003041192807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1.0337972618383289</v>
      </c>
      <c r="AS319" s="11">
        <f>IF(('OddsRatio_working_3-way'!X319=0),IF(Q319&gt;0,-Q319^(1/3),(-Q319)^(1/3)),'OddsRatio_working_3-way'!AM319-'OddsRatio_working_3-way'!R319/3)</f>
        <v>-0.64010723142640058</v>
      </c>
      <c r="AT319" s="11">
        <f>IF(('OddsRatio_working_3-way'!X319=0),IF(Q319&gt;0,-Q319^(1/3),(-Q319)^(1/3)),'OddsRatio_working_3-way'!AN319-'OddsRatio_working_3-way'!R319/3)</f>
        <v>-0.39369003041192807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1.59</v>
      </c>
      <c r="B320" s="4">
        <f>IF('True_Odds_Calculator_3-way'!B321="","",'True_Odds_Calculator_3-way'!B321)</f>
        <v>4.1100000000000003</v>
      </c>
      <c r="C320" s="4">
        <f>IF('True_Odds_Calculator_3-way'!C321="","",'True_Odds_Calculator_3-way'!C321)</f>
        <v>6.48</v>
      </c>
      <c r="D320" s="9">
        <f t="shared" si="65"/>
        <v>0.61748584509194115</v>
      </c>
      <c r="E320" s="9">
        <f t="shared" si="66"/>
        <v>0.23444770304931362</v>
      </c>
      <c r="F320" s="9">
        <f t="shared" si="67"/>
        <v>0.14806645185874526</v>
      </c>
      <c r="G320" s="9">
        <f t="shared" si="68"/>
        <v>1.0499496972579516</v>
      </c>
      <c r="H320" s="9">
        <f t="shared" si="69"/>
        <v>1.6194703213821915</v>
      </c>
      <c r="I320" s="9">
        <f t="shared" si="70"/>
        <v>4.2653435584722299</v>
      </c>
      <c r="J320" s="9">
        <f t="shared" si="71"/>
        <v>6.7537243409735757</v>
      </c>
      <c r="K320" s="11">
        <f t="shared" si="72"/>
        <v>0.62893081761006286</v>
      </c>
      <c r="L320" s="11">
        <f t="shared" si="73"/>
        <v>0.24330900243309</v>
      </c>
      <c r="M320" s="11">
        <f t="shared" si="74"/>
        <v>0.15432098765432098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-0.23745373605611197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0.21678475059552044</v>
      </c>
      <c r="Q320" s="11">
        <f>2*'OddsRatio_working_3-way'!K320*'OddsRatio_working_3-way'!L320*'OddsRatio_working_3-way'!M320</f>
        <v>4.7229793158065456E-2</v>
      </c>
      <c r="R320" s="11">
        <f t="shared" si="75"/>
        <v>0</v>
      </c>
      <c r="S320" s="11">
        <f t="shared" si="76"/>
        <v>-0.91295573696213683</v>
      </c>
      <c r="T320" s="11">
        <f t="shared" si="77"/>
        <v>-0.19890103201789475</v>
      </c>
      <c r="U320" s="11">
        <f>'OddsRatio_working_3-way'!S320-'OddsRatio_working_3-way'!R320^2/3</f>
        <v>-0.91295573696213683</v>
      </c>
      <c r="V320" s="11">
        <f>'OddsRatio_working_3-way'!S320*'OddsRatio_working_3-way'!R320/3-2*'OddsRatio_working_3-way'!R320^3/27-'OddsRatio_working_3-way'!T320</f>
        <v>0.19890103201789475</v>
      </c>
      <c r="W320" s="11">
        <f>'OddsRatio_working_3-way'!V320^2+4*'OddsRatio_working_3-way'!U320^3/27</f>
        <v>-7.3169907384821098E-2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0.16787758033951755</v>
      </c>
      <c r="Y320" s="11">
        <f>IF('OddsRatio_working_3-way'!W320&gt;=0,IF('OddsRatio_working_3-way'!V320+SQRT('OddsRatio_working_3-way'!W320)&gt;0,0,PI()),ACOS('OddsRatio_working_3-way'!V320/(2*'OddsRatio_working_3-way'!X320)))</f>
        <v>0.93676295600928305</v>
      </c>
      <c r="Z320" s="11">
        <f>'OddsRatio_working_3-way'!X320^(1/3)*COS('OddsRatio_working_3-way'!Y320/3)</f>
        <v>0.52497484862897581</v>
      </c>
      <c r="AA320" s="11">
        <f>'OddsRatio_working_3-way'!X320^(1/3)*COS(('OddsRatio_working_3-way'!Y320+2*PI())/3)</f>
        <v>-0.40925251032193077</v>
      </c>
      <c r="AB320" s="11">
        <f>'OddsRatio_working_3-way'!X320^(1/3)*COS(('OddsRatio_working_3-way'!Y320+4*PI())/3)</f>
        <v>-0.11572233830704524</v>
      </c>
      <c r="AC320" s="11">
        <f>'OddsRatio_working_3-way'!X320^(1/3)*SIN('OddsRatio_working_3-way'!Y320/3)</f>
        <v>0.16946972382807146</v>
      </c>
      <c r="AD320" s="11">
        <f>'OddsRatio_working_3-way'!X320^(1/3)*SIN(('OddsRatio_working_3-way'!Y320+2*PI())/3)</f>
        <v>0.36990669334654769</v>
      </c>
      <c r="AE320" s="11">
        <f>'OddsRatio_working_3-way'!X320^(1/3)*SIN(('OddsRatio_working_3-way'!Y320+4*PI())/3)</f>
        <v>-0.53937641717461904</v>
      </c>
      <c r="AF320" s="11">
        <f>-'OddsRatio_working_3-way'!U320/(3*'OddsRatio_working_3-way'!X320^(1/3))*COS(('OddsRatio_working_3-way'!Y320)/3)</f>
        <v>0.52497484862897592</v>
      </c>
      <c r="AG320" s="11">
        <f>-'OddsRatio_working_3-way'!U320/(3*'OddsRatio_working_3-way'!X320^(1/3))*COS(('OddsRatio_working_3-way'!Y320+2*PI())/3)</f>
        <v>-0.40925251032193083</v>
      </c>
      <c r="AH320" s="11">
        <f>-'OddsRatio_working_3-way'!U320/(3*'OddsRatio_working_3-way'!X320^(1/3))*COS(('OddsRatio_working_3-way'!Y320+4*PI())/3)</f>
        <v>-0.11572233830704527</v>
      </c>
      <c r="AI320" s="11">
        <f>'OddsRatio_working_3-way'!U320/(3*'OddsRatio_working_3-way'!X320^(1/3))*SIN(('OddsRatio_working_3-way'!Y320)/3)</f>
        <v>-0.16946972382807149</v>
      </c>
      <c r="AJ320" s="11">
        <f>'OddsRatio_working_3-way'!U320/(3*'OddsRatio_working_3-way'!X320^(1/3))*SIN(('OddsRatio_working_3-way'!Y320+2*PI())/3)</f>
        <v>-0.3699066933465478</v>
      </c>
      <c r="AK320" s="11">
        <f>'OddsRatio_working_3-way'!U320/(3*'OddsRatio_working_3-way'!X320^(1/3))*SIN(('OddsRatio_working_3-way'!Y320+4*PI())/3)</f>
        <v>0.53937641717461915</v>
      </c>
      <c r="AL320" s="11">
        <f>'OddsRatio_working_3-way'!Z320+'OddsRatio_working_3-way'!AF320</f>
        <v>1.0499496972579516</v>
      </c>
      <c r="AM320" s="11">
        <f>'OddsRatio_working_3-way'!AA320+'OddsRatio_working_3-way'!AG320</f>
        <v>-0.81850502064386155</v>
      </c>
      <c r="AN320" s="11">
        <f>'OddsRatio_working_3-way'!AB320+'OddsRatio_working_3-way'!AH320</f>
        <v>-0.23144467661409052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1.0499496972579516</v>
      </c>
      <c r="AS320" s="11">
        <f>IF(('OddsRatio_working_3-way'!X320=0),IF(Q320&gt;0,-Q320^(1/3),(-Q320)^(1/3)),'OddsRatio_working_3-way'!AM320-'OddsRatio_working_3-way'!R320/3)</f>
        <v>-0.81850502064386155</v>
      </c>
      <c r="AT320" s="11">
        <f>IF(('OddsRatio_working_3-way'!X320=0),IF(Q320&gt;0,-Q320^(1/3),(-Q320)^(1/3)),'OddsRatio_working_3-way'!AN320-'OddsRatio_working_3-way'!R320/3)</f>
        <v>-0.23144467661409052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2.14</v>
      </c>
      <c r="B321" s="4">
        <f>IF('True_Odds_Calculator_3-way'!B322="","",'True_Odds_Calculator_3-way'!B322)</f>
        <v>3.57</v>
      </c>
      <c r="C321" s="4">
        <f>IF('True_Odds_Calculator_3-way'!C322="","",'True_Odds_Calculator_3-way'!C322)</f>
        <v>3.63</v>
      </c>
      <c r="D321" s="9">
        <f t="shared" si="65"/>
        <v>0.45849209436638272</v>
      </c>
      <c r="E321" s="9">
        <f t="shared" si="66"/>
        <v>0.27303223866800841</v>
      </c>
      <c r="F321" s="9">
        <f t="shared" si="67"/>
        <v>0.26847566696560904</v>
      </c>
      <c r="G321" s="9">
        <f t="shared" si="68"/>
        <v>1.0360199022030492</v>
      </c>
      <c r="H321" s="9">
        <f t="shared" si="69"/>
        <v>2.1810626885114757</v>
      </c>
      <c r="I321" s="9">
        <f t="shared" si="70"/>
        <v>3.6625711486618355</v>
      </c>
      <c r="J321" s="9">
        <f t="shared" si="71"/>
        <v>3.7247323427940198</v>
      </c>
      <c r="K321" s="11">
        <f t="shared" si="72"/>
        <v>0.46728971962616822</v>
      </c>
      <c r="L321" s="11">
        <f t="shared" si="73"/>
        <v>0.28011204481792717</v>
      </c>
      <c r="M321" s="11">
        <f t="shared" si="74"/>
        <v>0.27548209366391185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-0.27784661404532474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0.22861285293190933</v>
      </c>
      <c r="Q321" s="11">
        <f>2*'OddsRatio_working_3-way'!K321*'OddsRatio_working_3-way'!L321*'OddsRatio_working_3-way'!M321</f>
        <v>7.2117619221422513E-2</v>
      </c>
      <c r="R321" s="11">
        <f t="shared" si="75"/>
        <v>0</v>
      </c>
      <c r="S321" s="11">
        <f t="shared" si="76"/>
        <v>-0.82280237143583124</v>
      </c>
      <c r="T321" s="11">
        <f t="shared" si="77"/>
        <v>-0.25955910770846413</v>
      </c>
      <c r="U321" s="11">
        <f>'OddsRatio_working_3-way'!S321-'OddsRatio_working_3-way'!R321^2/3</f>
        <v>-0.82280237143583124</v>
      </c>
      <c r="V321" s="11">
        <f>'OddsRatio_working_3-way'!S321*'OddsRatio_working_3-way'!R321/3-2*'OddsRatio_working_3-way'!R321^3/27-'OddsRatio_working_3-way'!T321</f>
        <v>0.25955910770846413</v>
      </c>
      <c r="W321" s="11">
        <f>'OddsRatio_working_3-way'!V321^2+4*'OddsRatio_working_3-way'!U321^3/27</f>
        <v>-1.515355623535132E-2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0.1436353774577884</v>
      </c>
      <c r="Y321" s="11">
        <f>IF('OddsRatio_working_3-way'!W321&gt;=0,IF('OddsRatio_working_3-way'!V321+SQRT('OddsRatio_working_3-way'!W321)&gt;0,0,PI()),ACOS('OddsRatio_working_3-way'!V321/(2*'OddsRatio_working_3-way'!X321)))</f>
        <v>0.44284841309649159</v>
      </c>
      <c r="Z321" s="11">
        <f>'OddsRatio_working_3-way'!X321^(1/3)*COS('OddsRatio_working_3-way'!Y321/3)</f>
        <v>0.51800995110152459</v>
      </c>
      <c r="AA321" s="11">
        <f>'OddsRatio_working_3-way'!X321^(1/3)*COS(('OddsRatio_working_3-way'!Y321+2*PI())/3)</f>
        <v>-0.32571225235625706</v>
      </c>
      <c r="AB321" s="11">
        <f>'OddsRatio_working_3-way'!X321^(1/3)*COS(('OddsRatio_working_3-way'!Y321+4*PI())/3)</f>
        <v>-0.19229769874526736</v>
      </c>
      <c r="AC321" s="11">
        <f>'OddsRatio_working_3-way'!X321^(1/3)*SIN('OddsRatio_working_3-way'!Y321/3)</f>
        <v>7.7026928441118622E-2</v>
      </c>
      <c r="AD321" s="11">
        <f>'OddsRatio_working_3-way'!X321^(1/3)*SIN(('OddsRatio_working_3-way'!Y321+2*PI())/3)</f>
        <v>0.41009631284649578</v>
      </c>
      <c r="AE321" s="11">
        <f>'OddsRatio_working_3-way'!X321^(1/3)*SIN(('OddsRatio_working_3-way'!Y321+4*PI())/3)</f>
        <v>-0.48712324128761447</v>
      </c>
      <c r="AF321" s="11">
        <f>-'OddsRatio_working_3-way'!U321/(3*'OddsRatio_working_3-way'!X321^(1/3))*COS(('OddsRatio_working_3-way'!Y321)/3)</f>
        <v>0.5180099511015247</v>
      </c>
      <c r="AG321" s="11">
        <f>-'OddsRatio_working_3-way'!U321/(3*'OddsRatio_working_3-way'!X321^(1/3))*COS(('OddsRatio_working_3-way'!Y321+2*PI())/3)</f>
        <v>-0.32571225235625711</v>
      </c>
      <c r="AH321" s="11">
        <f>-'OddsRatio_working_3-way'!U321/(3*'OddsRatio_working_3-way'!X321^(1/3))*COS(('OddsRatio_working_3-way'!Y321+4*PI())/3)</f>
        <v>-0.19229769874526739</v>
      </c>
      <c r="AI321" s="11">
        <f>'OddsRatio_working_3-way'!U321/(3*'OddsRatio_working_3-way'!X321^(1/3))*SIN(('OddsRatio_working_3-way'!Y321)/3)</f>
        <v>-7.702692844111865E-2</v>
      </c>
      <c r="AJ321" s="11">
        <f>'OddsRatio_working_3-way'!U321/(3*'OddsRatio_working_3-way'!X321^(1/3))*SIN(('OddsRatio_working_3-way'!Y321+2*PI())/3)</f>
        <v>-0.41009631284649584</v>
      </c>
      <c r="AK321" s="11">
        <f>'OddsRatio_working_3-way'!U321/(3*'OddsRatio_working_3-way'!X321^(1/3))*SIN(('OddsRatio_working_3-way'!Y321+4*PI())/3)</f>
        <v>0.48712324128761458</v>
      </c>
      <c r="AL321" s="11">
        <f>'OddsRatio_working_3-way'!Z321+'OddsRatio_working_3-way'!AF321</f>
        <v>1.0360199022030492</v>
      </c>
      <c r="AM321" s="11">
        <f>'OddsRatio_working_3-way'!AA321+'OddsRatio_working_3-way'!AG321</f>
        <v>-0.65142450471251423</v>
      </c>
      <c r="AN321" s="11">
        <f>'OddsRatio_working_3-way'!AB321+'OddsRatio_working_3-way'!AH321</f>
        <v>-0.38459539749053473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1.0360199022030492</v>
      </c>
      <c r="AS321" s="11">
        <f>IF(('OddsRatio_working_3-way'!X321=0),IF(Q321&gt;0,-Q321^(1/3),(-Q321)^(1/3)),'OddsRatio_working_3-way'!AM321-'OddsRatio_working_3-way'!R321/3)</f>
        <v>-0.65142450471251423</v>
      </c>
      <c r="AT321" s="11">
        <f>IF(('OddsRatio_working_3-way'!X321=0),IF(Q321&gt;0,-Q321^(1/3),(-Q321)^(1/3)),'OddsRatio_working_3-way'!AN321-'OddsRatio_working_3-way'!R321/3)</f>
        <v>-0.38459539749053473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2.2999999999999998</v>
      </c>
      <c r="B322" s="4">
        <f>IF('True_Odds_Calculator_3-way'!B323="","",'True_Odds_Calculator_3-way'!B323)</f>
        <v>3.33</v>
      </c>
      <c r="C322" s="4">
        <f>IF('True_Odds_Calculator_3-way'!C323="","",'True_Odds_Calculator_3-way'!C323)</f>
        <v>3.49</v>
      </c>
      <c r="D322" s="9">
        <f t="shared" si="65"/>
        <v>0.4267143374058513</v>
      </c>
      <c r="E322" s="9">
        <f t="shared" si="66"/>
        <v>0.29343203667044115</v>
      </c>
      <c r="F322" s="9">
        <f t="shared" si="67"/>
        <v>0.27985362592370766</v>
      </c>
      <c r="G322" s="9">
        <f t="shared" si="68"/>
        <v>1.0334524354330288</v>
      </c>
      <c r="H322" s="9">
        <f t="shared" si="69"/>
        <v>2.3434881660629374</v>
      </c>
      <c r="I322" s="9">
        <f t="shared" si="70"/>
        <v>3.4079441745589563</v>
      </c>
      <c r="J322" s="9">
        <f t="shared" si="71"/>
        <v>3.573296564228241</v>
      </c>
      <c r="K322" s="11">
        <f t="shared" si="72"/>
        <v>0.43478260869565222</v>
      </c>
      <c r="L322" s="11">
        <f t="shared" si="73"/>
        <v>0.3003003003003003</v>
      </c>
      <c r="M322" s="11">
        <f t="shared" si="74"/>
        <v>0.28653295128939826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-0.28216368854216134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0.22895699985521842</v>
      </c>
      <c r="Q322" s="11">
        <f>2*'OddsRatio_working_3-way'!K322*'OddsRatio_working_3-way'!L322*'OddsRatio_working_3-way'!M322</f>
        <v>7.4822548972293582E-2</v>
      </c>
      <c r="R322" s="11">
        <f t="shared" si="75"/>
        <v>0</v>
      </c>
      <c r="S322" s="11">
        <f t="shared" si="76"/>
        <v>-0.81143325364846619</v>
      </c>
      <c r="T322" s="11">
        <f t="shared" si="77"/>
        <v>-0.26517426589819149</v>
      </c>
      <c r="U322" s="11">
        <f>'OddsRatio_working_3-way'!S322-'OddsRatio_working_3-way'!R322^2/3</f>
        <v>-0.81143325364846619</v>
      </c>
      <c r="V322" s="11">
        <f>'OddsRatio_working_3-way'!S322*'OddsRatio_working_3-way'!R322/3-2*'OddsRatio_working_3-way'!R322^3/27-'OddsRatio_working_3-way'!T322</f>
        <v>0.26517426589819149</v>
      </c>
      <c r="W322" s="11">
        <f>'OddsRatio_working_3-way'!V322^2+4*'OddsRatio_working_3-way'!U322^3/27</f>
        <v>-8.833285423195128E-3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0.14066865030794876</v>
      </c>
      <c r="Y322" s="11">
        <f>IF('OddsRatio_working_3-way'!W322&gt;=0,IF('OddsRatio_working_3-way'!V322+SQRT('OddsRatio_working_3-way'!W322)&gt;0,0,PI()),ACOS('OddsRatio_working_3-way'!V322/(2*'OddsRatio_working_3-way'!X322)))</f>
        <v>0.34061538239074496</v>
      </c>
      <c r="Z322" s="11">
        <f>'OddsRatio_working_3-way'!X322^(1/3)*COS('OddsRatio_working_3-way'!Y322/3)</f>
        <v>0.51672621771651439</v>
      </c>
      <c r="AA322" s="11">
        <f>'OddsRatio_working_3-way'!X322^(1/3)*COS(('OddsRatio_working_3-way'!Y322+2*PI())/3)</f>
        <v>-0.30939080090292648</v>
      </c>
      <c r="AB322" s="11">
        <f>'OddsRatio_working_3-way'!X322^(1/3)*COS(('OddsRatio_working_3-way'!Y322+4*PI())/3)</f>
        <v>-0.20733541681358775</v>
      </c>
      <c r="AC322" s="11">
        <f>'OddsRatio_working_3-way'!X322^(1/3)*SIN('OddsRatio_working_3-way'!Y322/3)</f>
        <v>5.8921703476230436E-2</v>
      </c>
      <c r="AD322" s="11">
        <f>'OddsRatio_working_3-way'!X322^(1/3)*SIN(('OddsRatio_working_3-way'!Y322+2*PI())/3)</f>
        <v>0.41803717960583492</v>
      </c>
      <c r="AE322" s="11">
        <f>'OddsRatio_working_3-way'!X322^(1/3)*SIN(('OddsRatio_working_3-way'!Y322+4*PI())/3)</f>
        <v>-0.4769588830820653</v>
      </c>
      <c r="AF322" s="11">
        <f>-'OddsRatio_working_3-way'!U322/(3*'OddsRatio_working_3-way'!X322^(1/3))*COS(('OddsRatio_working_3-way'!Y322)/3)</f>
        <v>0.51672621771651439</v>
      </c>
      <c r="AG322" s="11">
        <f>-'OddsRatio_working_3-way'!U322/(3*'OddsRatio_working_3-way'!X322^(1/3))*COS(('OddsRatio_working_3-way'!Y322+2*PI())/3)</f>
        <v>-0.30939080090292648</v>
      </c>
      <c r="AH322" s="11">
        <f>-'OddsRatio_working_3-way'!U322/(3*'OddsRatio_working_3-way'!X322^(1/3))*COS(('OddsRatio_working_3-way'!Y322+4*PI())/3)</f>
        <v>-0.20733541681358775</v>
      </c>
      <c r="AI322" s="11">
        <f>'OddsRatio_working_3-way'!U322/(3*'OddsRatio_working_3-way'!X322^(1/3))*SIN(('OddsRatio_working_3-way'!Y322)/3)</f>
        <v>-5.8921703476230436E-2</v>
      </c>
      <c r="AJ322" s="11">
        <f>'OddsRatio_working_3-way'!U322/(3*'OddsRatio_working_3-way'!X322^(1/3))*SIN(('OddsRatio_working_3-way'!Y322+2*PI())/3)</f>
        <v>-0.41803717960583492</v>
      </c>
      <c r="AK322" s="11">
        <f>'OddsRatio_working_3-way'!U322/(3*'OddsRatio_working_3-way'!X322^(1/3))*SIN(('OddsRatio_working_3-way'!Y322+4*PI())/3)</f>
        <v>0.4769588830820653</v>
      </c>
      <c r="AL322" s="11">
        <f>'OddsRatio_working_3-way'!Z322+'OddsRatio_working_3-way'!AF322</f>
        <v>1.0334524354330288</v>
      </c>
      <c r="AM322" s="11">
        <f>'OddsRatio_working_3-way'!AA322+'OddsRatio_working_3-way'!AG322</f>
        <v>-0.61878160180585295</v>
      </c>
      <c r="AN322" s="11">
        <f>'OddsRatio_working_3-way'!AB322+'OddsRatio_working_3-way'!AH322</f>
        <v>-0.41467083362717549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1.0334524354330288</v>
      </c>
      <c r="AS322" s="11">
        <f>IF(('OddsRatio_working_3-way'!X322=0),IF(Q322&gt;0,-Q322^(1/3),(-Q322)^(1/3)),'OddsRatio_working_3-way'!AM322-'OddsRatio_working_3-way'!R322/3)</f>
        <v>-0.61878160180585295</v>
      </c>
      <c r="AT322" s="11">
        <f>IF(('OddsRatio_working_3-way'!X322=0),IF(Q322&gt;0,-Q322^(1/3),(-Q322)^(1/3)),'OddsRatio_working_3-way'!AN322-'OddsRatio_working_3-way'!R322/3)</f>
        <v>-0.41467083362717549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1.9</v>
      </c>
      <c r="B323" s="4">
        <f>IF('True_Odds_Calculator_3-way'!B324="","",'True_Odds_Calculator_3-way'!B324)</f>
        <v>3.8</v>
      </c>
      <c r="C323" s="4">
        <f>IF('True_Odds_Calculator_3-way'!C324="","",'True_Odds_Calculator_3-way'!C324)</f>
        <v>4.2699999999999996</v>
      </c>
      <c r="D323" s="9">
        <f t="shared" si="65"/>
        <v>0.51677874780647348</v>
      </c>
      <c r="E323" s="9">
        <f t="shared" si="66"/>
        <v>0.25581412449638785</v>
      </c>
      <c r="F323" s="9">
        <f t="shared" si="67"/>
        <v>0.22740712769713897</v>
      </c>
      <c r="G323" s="9">
        <f t="shared" si="68"/>
        <v>1.0389601056859217</v>
      </c>
      <c r="H323" s="9">
        <f t="shared" si="69"/>
        <v>1.935064095117329</v>
      </c>
      <c r="I323" s="9">
        <f t="shared" si="70"/>
        <v>3.9090882959205806</v>
      </c>
      <c r="J323" s="9">
        <f t="shared" si="71"/>
        <v>4.3973995455929638</v>
      </c>
      <c r="K323" s="11">
        <f t="shared" si="72"/>
        <v>0.52631578947368418</v>
      </c>
      <c r="L323" s="11">
        <f t="shared" si="73"/>
        <v>0.26315789473684209</v>
      </c>
      <c r="M323" s="11">
        <f t="shared" si="74"/>
        <v>0.23419203747072601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-0.26729031379138102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0.22608289489902494</v>
      </c>
      <c r="Q323" s="11">
        <f>2*'OddsRatio_working_3-way'!K323*'OddsRatio_working_3-way'!L323*'OddsRatio_working_3-way'!M323</f>
        <v>6.4873140573608309E-2</v>
      </c>
      <c r="R323" s="11">
        <f t="shared" si="75"/>
        <v>0</v>
      </c>
      <c r="S323" s="11">
        <f t="shared" si="76"/>
        <v>-0.8458327265666713</v>
      </c>
      <c r="T323" s="11">
        <f t="shared" si="77"/>
        <v>-0.24270666472501329</v>
      </c>
      <c r="U323" s="11">
        <f>'OddsRatio_working_3-way'!S323-'OddsRatio_working_3-way'!R323^2/3</f>
        <v>-0.8458327265666713</v>
      </c>
      <c r="V323" s="11">
        <f>'OddsRatio_working_3-way'!S323*'OddsRatio_working_3-way'!R323/3-2*'OddsRatio_working_3-way'!R323^3/27-'OddsRatio_working_3-way'!T323</f>
        <v>0.24270666472501329</v>
      </c>
      <c r="W323" s="11">
        <f>'OddsRatio_working_3-way'!V323^2+4*'OddsRatio_working_3-way'!U323^3/27</f>
        <v>-3.0743348407949449E-2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0.14970794360177539</v>
      </c>
      <c r="Y323" s="11">
        <f>IF('OddsRatio_working_3-way'!W323&gt;=0,IF('OddsRatio_working_3-way'!V323+SQRT('OddsRatio_working_3-way'!W323)&gt;0,0,PI()),ACOS('OddsRatio_working_3-way'!V323/(2*'OddsRatio_working_3-way'!X323)))</f>
        <v>0.62561951139502192</v>
      </c>
      <c r="Z323" s="11">
        <f>'OddsRatio_working_3-way'!X323^(1/3)*COS('OddsRatio_working_3-way'!Y323/3)</f>
        <v>0.51948005284296095</v>
      </c>
      <c r="AA323" s="11">
        <f>'OddsRatio_working_3-way'!X323^(1/3)*COS(('OddsRatio_working_3-way'!Y323+2*PI())/3)</f>
        <v>-0.35494264017432731</v>
      </c>
      <c r="AB323" s="11">
        <f>'OddsRatio_working_3-way'!X323^(1/3)*COS(('OddsRatio_working_3-way'!Y323+4*PI())/3)</f>
        <v>-0.16453741266863384</v>
      </c>
      <c r="AC323" s="11">
        <f>'OddsRatio_working_3-way'!X323^(1/3)*SIN('OddsRatio_working_3-way'!Y323/3)</f>
        <v>0.10993050935552411</v>
      </c>
      <c r="AD323" s="11">
        <f>'OddsRatio_working_3-way'!X323^(1/3)*SIN(('OddsRatio_working_3-way'!Y323+2*PI())/3)</f>
        <v>0.39491766784352472</v>
      </c>
      <c r="AE323" s="11">
        <f>'OddsRatio_working_3-way'!X323^(1/3)*SIN(('OddsRatio_working_3-way'!Y323+4*PI())/3)</f>
        <v>-0.50484817719904884</v>
      </c>
      <c r="AF323" s="11">
        <f>-'OddsRatio_working_3-way'!U323/(3*'OddsRatio_working_3-way'!X323^(1/3))*COS(('OddsRatio_working_3-way'!Y323)/3)</f>
        <v>0.51948005284296084</v>
      </c>
      <c r="AG323" s="11">
        <f>-'OddsRatio_working_3-way'!U323/(3*'OddsRatio_working_3-way'!X323^(1/3))*COS(('OddsRatio_working_3-way'!Y323+2*PI())/3)</f>
        <v>-0.3549426401743272</v>
      </c>
      <c r="AH323" s="11">
        <f>-'OddsRatio_working_3-way'!U323/(3*'OddsRatio_working_3-way'!X323^(1/3))*COS(('OddsRatio_working_3-way'!Y323+4*PI())/3)</f>
        <v>-0.16453741266863378</v>
      </c>
      <c r="AI323" s="11">
        <f>'OddsRatio_working_3-way'!U323/(3*'OddsRatio_working_3-way'!X323^(1/3))*SIN(('OddsRatio_working_3-way'!Y323)/3)</f>
        <v>-0.10993050935552408</v>
      </c>
      <c r="AJ323" s="11">
        <f>'OddsRatio_working_3-way'!U323/(3*'OddsRatio_working_3-way'!X323^(1/3))*SIN(('OddsRatio_working_3-way'!Y323+2*PI())/3)</f>
        <v>-0.39491766784352461</v>
      </c>
      <c r="AK323" s="11">
        <f>'OddsRatio_working_3-way'!U323/(3*'OddsRatio_working_3-way'!X323^(1/3))*SIN(('OddsRatio_working_3-way'!Y323+4*PI())/3)</f>
        <v>0.50484817719904873</v>
      </c>
      <c r="AL323" s="11">
        <f>'OddsRatio_working_3-way'!Z323+'OddsRatio_working_3-way'!AF323</f>
        <v>1.0389601056859217</v>
      </c>
      <c r="AM323" s="11">
        <f>'OddsRatio_working_3-way'!AA323+'OddsRatio_working_3-way'!AG323</f>
        <v>-0.7098852803486545</v>
      </c>
      <c r="AN323" s="11">
        <f>'OddsRatio_working_3-way'!AB323+'OddsRatio_working_3-way'!AH323</f>
        <v>-0.32907482533726762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1.0389601056859217</v>
      </c>
      <c r="AS323" s="11">
        <f>IF(('OddsRatio_working_3-way'!X323=0),IF(Q323&gt;0,-Q323^(1/3),(-Q323)^(1/3)),'OddsRatio_working_3-way'!AM323-'OddsRatio_working_3-way'!R323/3)</f>
        <v>-0.7098852803486545</v>
      </c>
      <c r="AT323" s="11">
        <f>IF(('OddsRatio_working_3-way'!X323=0),IF(Q323&gt;0,-Q323^(1/3),(-Q323)^(1/3)),'OddsRatio_working_3-way'!AN323-'OddsRatio_working_3-way'!R323/3)</f>
        <v>-0.32907482533726762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2.91</v>
      </c>
      <c r="B324" s="4">
        <f>IF('True_Odds_Calculator_3-way'!B325="","",'True_Odds_Calculator_3-way'!B325)</f>
        <v>3.39</v>
      </c>
      <c r="C324" s="4">
        <f>IF('True_Odds_Calculator_3-way'!C325="","",'True_Odds_Calculator_3-way'!C325)</f>
        <v>2.57</v>
      </c>
      <c r="D324" s="9">
        <f t="shared" ref="D324:D387" si="78">(K324/(AR324+K324-(AR324*K324)))</f>
        <v>0.33432389080771713</v>
      </c>
      <c r="E324" s="9">
        <f t="shared" ref="E324:E387" si="79">(L324/(AR324+L324-(AR324*L324)))</f>
        <v>0.28641022879969552</v>
      </c>
      <c r="F324" s="9">
        <f t="shared" ref="F324:F387" si="80">(M324/(AR324+M324-(AR324*M324)))</f>
        <v>0.37926588039258735</v>
      </c>
      <c r="G324" s="9">
        <f t="shared" ref="G324:G387" si="81">AR324</f>
        <v>1.0424666998679113</v>
      </c>
      <c r="H324" s="9">
        <f t="shared" ref="H324:H387" si="82">IF(A324="","",1/D324)</f>
        <v>2.9911113967477112</v>
      </c>
      <c r="I324" s="9">
        <f t="shared" ref="I324:I387" si="83">IF(B324="","",1/E324)</f>
        <v>3.4914954126843081</v>
      </c>
      <c r="J324" s="9">
        <f t="shared" ref="J324:J387" si="84">IF(C324="","",1/F324)</f>
        <v>2.63667271879262</v>
      </c>
      <c r="K324" s="11">
        <f t="shared" ref="K324:K387" si="85">1/A324</f>
        <v>0.3436426116838488</v>
      </c>
      <c r="L324" s="11">
        <f t="shared" ref="L324:L387" si="86">1/B324</f>
        <v>0.29498525073746312</v>
      </c>
      <c r="M324" s="11">
        <f t="shared" ref="M324:M387" si="87">1/C324</f>
        <v>0.38910505836575876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-0.28268652688482876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0.23153267570953623</v>
      </c>
      <c r="Q324" s="11">
        <f>2*'OddsRatio_working_3-way'!K324*'OddsRatio_working_3-way'!L324*'OddsRatio_working_3-way'!M324</f>
        <v>7.8886771962363281E-2</v>
      </c>
      <c r="R324" s="11">
        <f t="shared" ref="R324:R387" si="88">O324/N324</f>
        <v>0</v>
      </c>
      <c r="S324" s="11">
        <f t="shared" ref="S324:S387" si="89">P324/N324</f>
        <v>-0.81904390089261847</v>
      </c>
      <c r="T324" s="11">
        <f t="shared" ref="T324:T387" si="90">Q324/N324</f>
        <v>-0.27906095430753614</v>
      </c>
      <c r="U324" s="11">
        <f>'OddsRatio_working_3-way'!S324-'OddsRatio_working_3-way'!R324^2/3</f>
        <v>-0.81904390089261847</v>
      </c>
      <c r="V324" s="11">
        <f>'OddsRatio_working_3-way'!S324*'OddsRatio_working_3-way'!R324/3-2*'OddsRatio_working_3-way'!R324^3/27-'OddsRatio_working_3-way'!T324</f>
        <v>0.27906095430753614</v>
      </c>
      <c r="W324" s="11">
        <f>'OddsRatio_working_3-way'!V324^2+4*'OddsRatio_working_3-way'!U324^3/27</f>
        <v>-3.5237400410165765E-3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0.14265233634614027</v>
      </c>
      <c r="Y324" s="11">
        <f>IF('OddsRatio_working_3-way'!W324&gt;=0,IF('OddsRatio_working_3-way'!V324+SQRT('OddsRatio_working_3-way'!W324)&gt;0,0,PI()),ACOS('OddsRatio_working_3-way'!V324/(2*'OddsRatio_working_3-way'!X324)))</f>
        <v>0.2095933157710177</v>
      </c>
      <c r="Z324" s="11">
        <f>'OddsRatio_working_3-way'!X324^(1/3)*COS('OddsRatio_working_3-way'!Y324/3)</f>
        <v>0.52123334993395565</v>
      </c>
      <c r="AA324" s="11">
        <f>'OddsRatio_working_3-way'!X324^(1/3)*COS(('OddsRatio_working_3-way'!Y324+2*PI())/3)</f>
        <v>-0.29220498626442609</v>
      </c>
      <c r="AB324" s="11">
        <f>'OddsRatio_working_3-way'!X324^(1/3)*COS(('OddsRatio_working_3-way'!Y324+4*PI())/3)</f>
        <v>-0.22902836366952947</v>
      </c>
      <c r="AC324" s="11">
        <f>'OddsRatio_working_3-way'!X324^(1/3)*SIN('OddsRatio_working_3-way'!Y324/3)</f>
        <v>3.6475040061654848E-2</v>
      </c>
      <c r="AD324" s="11">
        <f>'OddsRatio_working_3-way'!X324^(1/3)*SIN(('OddsRatio_working_3-way'!Y324+2*PI())/3)</f>
        <v>0.43316380231164209</v>
      </c>
      <c r="AE324" s="11">
        <f>'OddsRatio_working_3-way'!X324^(1/3)*SIN(('OddsRatio_working_3-way'!Y324+4*PI())/3)</f>
        <v>-0.46963884237329706</v>
      </c>
      <c r="AF324" s="11">
        <f>-'OddsRatio_working_3-way'!U324/(3*'OddsRatio_working_3-way'!X324^(1/3))*COS(('OddsRatio_working_3-way'!Y324)/3)</f>
        <v>0.52123334993395576</v>
      </c>
      <c r="AG324" s="11">
        <f>-'OddsRatio_working_3-way'!U324/(3*'OddsRatio_working_3-way'!X324^(1/3))*COS(('OddsRatio_working_3-way'!Y324+2*PI())/3)</f>
        <v>-0.29220498626442615</v>
      </c>
      <c r="AH324" s="11">
        <f>-'OddsRatio_working_3-way'!U324/(3*'OddsRatio_working_3-way'!X324^(1/3))*COS(('OddsRatio_working_3-way'!Y324+4*PI())/3)</f>
        <v>-0.22902836366952953</v>
      </c>
      <c r="AI324" s="11">
        <f>'OddsRatio_working_3-way'!U324/(3*'OddsRatio_working_3-way'!X324^(1/3))*SIN(('OddsRatio_working_3-way'!Y324)/3)</f>
        <v>-3.6475040061654855E-2</v>
      </c>
      <c r="AJ324" s="11">
        <f>'OddsRatio_working_3-way'!U324/(3*'OddsRatio_working_3-way'!X324^(1/3))*SIN(('OddsRatio_working_3-way'!Y324+2*PI())/3)</f>
        <v>-0.4331638023116422</v>
      </c>
      <c r="AK324" s="11">
        <f>'OddsRatio_working_3-way'!U324/(3*'OddsRatio_working_3-way'!X324^(1/3))*SIN(('OddsRatio_working_3-way'!Y324+4*PI())/3)</f>
        <v>0.46963884237329717</v>
      </c>
      <c r="AL324" s="11">
        <f>'OddsRatio_working_3-way'!Z324+'OddsRatio_working_3-way'!AF324</f>
        <v>1.0424666998679113</v>
      </c>
      <c r="AM324" s="11">
        <f>'OddsRatio_working_3-way'!AA324+'OddsRatio_working_3-way'!AG324</f>
        <v>-0.5844099725288523</v>
      </c>
      <c r="AN324" s="11">
        <f>'OddsRatio_working_3-way'!AB324+'OddsRatio_working_3-way'!AH324</f>
        <v>-0.458056727339059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1.0424666998679113</v>
      </c>
      <c r="AS324" s="11">
        <f>IF(('OddsRatio_working_3-way'!X324=0),IF(Q324&gt;0,-Q324^(1/3),(-Q324)^(1/3)),'OddsRatio_working_3-way'!AM324-'OddsRatio_working_3-way'!R324/3)</f>
        <v>-0.5844099725288523</v>
      </c>
      <c r="AT324" s="11">
        <f>IF(('OddsRatio_working_3-way'!X324=0),IF(Q324&gt;0,-Q324^(1/3),(-Q324)^(1/3)),'OddsRatio_working_3-way'!AN324-'OddsRatio_working_3-way'!R324/3)</f>
        <v>-0.458056727339059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1.93</v>
      </c>
      <c r="B325" s="4">
        <f>IF('True_Odds_Calculator_3-way'!B326="","",'True_Odds_Calculator_3-way'!B326)</f>
        <v>3.87</v>
      </c>
      <c r="C325" s="4">
        <f>IF('True_Odds_Calculator_3-way'!C326="","",'True_Odds_Calculator_3-way'!C326)</f>
        <v>3.96</v>
      </c>
      <c r="D325" s="9">
        <f t="shared" si="78"/>
        <v>0.50653557238517122</v>
      </c>
      <c r="E325" s="9">
        <f t="shared" si="79"/>
        <v>0.24960146414990439</v>
      </c>
      <c r="F325" s="9">
        <f t="shared" si="80"/>
        <v>0.24386296346492425</v>
      </c>
      <c r="G325" s="9">
        <f t="shared" si="81"/>
        <v>1.0475215174232999</v>
      </c>
      <c r="H325" s="9">
        <f t="shared" si="82"/>
        <v>1.974195011203669</v>
      </c>
      <c r="I325" s="9">
        <f t="shared" si="83"/>
        <v>4.0063867550048711</v>
      </c>
      <c r="J325" s="9">
        <f t="shared" si="84"/>
        <v>4.1006636915729677</v>
      </c>
      <c r="K325" s="11">
        <f t="shared" si="85"/>
        <v>0.5181347150259068</v>
      </c>
      <c r="L325" s="11">
        <f t="shared" si="86"/>
        <v>0.25839793281653745</v>
      </c>
      <c r="M325" s="11">
        <f t="shared" si="87"/>
        <v>0.25252525252525254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-0.26711181380418636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0.22855105796825687</v>
      </c>
      <c r="Q325" s="11">
        <f>2*'OddsRatio_working_3-way'!K325*'OddsRatio_working_3-way'!L325*'OddsRatio_working_3-way'!M325</f>
        <v>6.7618656203626296E-2</v>
      </c>
      <c r="R325" s="11">
        <f t="shared" si="88"/>
        <v>0</v>
      </c>
      <c r="S325" s="11">
        <f t="shared" si="89"/>
        <v>-0.85563814910785818</v>
      </c>
      <c r="T325" s="11">
        <f t="shared" si="90"/>
        <v>-0.25314738139285747</v>
      </c>
      <c r="U325" s="11">
        <f>'OddsRatio_working_3-way'!S325-'OddsRatio_working_3-way'!R325^2/3</f>
        <v>-0.85563814910785818</v>
      </c>
      <c r="V325" s="11">
        <f>'OddsRatio_working_3-way'!S325*'OddsRatio_working_3-way'!R325/3-2*'OddsRatio_working_3-way'!R325^3/27-'OddsRatio_working_3-way'!T325</f>
        <v>0.25314738139285747</v>
      </c>
      <c r="W325" s="11">
        <f>'OddsRatio_working_3-way'!V325^2+4*'OddsRatio_working_3-way'!U325^3/27</f>
        <v>-2.8720392726610311E-2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0.15231873607067448</v>
      </c>
      <c r="Y325" s="11">
        <f>IF('OddsRatio_working_3-way'!W325&gt;=0,IF('OddsRatio_working_3-way'!V325+SQRT('OddsRatio_working_3-way'!W325)&gt;0,0,PI()),ACOS('OddsRatio_working_3-way'!V325/(2*'OddsRatio_working_3-way'!X325)))</f>
        <v>0.58993088603184973</v>
      </c>
      <c r="Z325" s="11">
        <f>'OddsRatio_working_3-way'!X325^(1/3)*COS('OddsRatio_working_3-way'!Y325/3)</f>
        <v>0.52376075871164995</v>
      </c>
      <c r="AA325" s="11">
        <f>'OddsRatio_working_3-way'!X325^(1/3)*COS(('OddsRatio_working_3-way'!Y325+2*PI())/3)</f>
        <v>-0.35224374583977236</v>
      </c>
      <c r="AB325" s="11">
        <f>'OddsRatio_working_3-way'!X325^(1/3)*COS(('OddsRatio_working_3-way'!Y325+4*PI())/3)</f>
        <v>-0.17151701287187773</v>
      </c>
      <c r="AC325" s="11">
        <f>'OddsRatio_working_3-way'!X325^(1/3)*SIN('OddsRatio_working_3-way'!Y325/3)</f>
        <v>0.10434262792877565</v>
      </c>
      <c r="AD325" s="11">
        <f>'OddsRatio_working_3-way'!X325^(1/3)*SIN(('OddsRatio_working_3-way'!Y325+2*PI())/3)</f>
        <v>0.40141880858531276</v>
      </c>
      <c r="AE325" s="11">
        <f>'OddsRatio_working_3-way'!X325^(1/3)*SIN(('OddsRatio_working_3-way'!Y325+4*PI())/3)</f>
        <v>-0.50576143651408834</v>
      </c>
      <c r="AF325" s="11">
        <f>-'OddsRatio_working_3-way'!U325/(3*'OddsRatio_working_3-way'!X325^(1/3))*COS(('OddsRatio_working_3-way'!Y325)/3)</f>
        <v>0.52376075871164984</v>
      </c>
      <c r="AG325" s="11">
        <f>-'OddsRatio_working_3-way'!U325/(3*'OddsRatio_working_3-way'!X325^(1/3))*COS(('OddsRatio_working_3-way'!Y325+2*PI())/3)</f>
        <v>-0.3522437458397723</v>
      </c>
      <c r="AH325" s="11">
        <f>-'OddsRatio_working_3-way'!U325/(3*'OddsRatio_working_3-way'!X325^(1/3))*COS(('OddsRatio_working_3-way'!Y325+4*PI())/3)</f>
        <v>-0.17151701287187768</v>
      </c>
      <c r="AI325" s="11">
        <f>'OddsRatio_working_3-way'!U325/(3*'OddsRatio_working_3-way'!X325^(1/3))*SIN(('OddsRatio_working_3-way'!Y325)/3)</f>
        <v>-0.10434262792877562</v>
      </c>
      <c r="AJ325" s="11">
        <f>'OddsRatio_working_3-way'!U325/(3*'OddsRatio_working_3-way'!X325^(1/3))*SIN(('OddsRatio_working_3-way'!Y325+2*PI())/3)</f>
        <v>-0.4014188085853127</v>
      </c>
      <c r="AK325" s="11">
        <f>'OddsRatio_working_3-way'!U325/(3*'OddsRatio_working_3-way'!X325^(1/3))*SIN(('OddsRatio_working_3-way'!Y325+4*PI())/3)</f>
        <v>0.50576143651408823</v>
      </c>
      <c r="AL325" s="11">
        <f>'OddsRatio_working_3-way'!Z325+'OddsRatio_working_3-way'!AF325</f>
        <v>1.0475215174232999</v>
      </c>
      <c r="AM325" s="11">
        <f>'OddsRatio_working_3-way'!AA325+'OddsRatio_working_3-way'!AG325</f>
        <v>-0.70448749167954472</v>
      </c>
      <c r="AN325" s="11">
        <f>'OddsRatio_working_3-way'!AB325+'OddsRatio_working_3-way'!AH325</f>
        <v>-0.34303402574375541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1.0475215174232999</v>
      </c>
      <c r="AS325" s="11">
        <f>IF(('OddsRatio_working_3-way'!X325=0),IF(Q325&gt;0,-Q325^(1/3),(-Q325)^(1/3)),'OddsRatio_working_3-way'!AM325-'OddsRatio_working_3-way'!R325/3)</f>
        <v>-0.70448749167954472</v>
      </c>
      <c r="AT325" s="11">
        <f>IF(('OddsRatio_working_3-way'!X325=0),IF(Q325&gt;0,-Q325^(1/3),(-Q325)^(1/3)),'OddsRatio_working_3-way'!AN325-'OddsRatio_working_3-way'!R325/3)</f>
        <v>-0.34303402574375541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1.61</v>
      </c>
      <c r="B326" s="4">
        <f>IF('True_Odds_Calculator_3-way'!B327="","",'True_Odds_Calculator_3-way'!B327)</f>
        <v>4.3099999999999996</v>
      </c>
      <c r="C326" s="4">
        <f>IF('True_Odds_Calculator_3-way'!C327="","",'True_Odds_Calculator_3-way'!C327)</f>
        <v>5.66</v>
      </c>
      <c r="D326" s="9">
        <f t="shared" si="78"/>
        <v>0.6084048860281619</v>
      </c>
      <c r="E326" s="9">
        <f t="shared" si="79"/>
        <v>0.22259069462074807</v>
      </c>
      <c r="F326" s="9">
        <f t="shared" si="80"/>
        <v>0.16900441935108987</v>
      </c>
      <c r="G326" s="9">
        <f t="shared" si="81"/>
        <v>1.0551512947626229</v>
      </c>
      <c r="H326" s="9">
        <f t="shared" si="82"/>
        <v>1.6436422898052003</v>
      </c>
      <c r="I326" s="9">
        <f t="shared" si="83"/>
        <v>4.4925507856642817</v>
      </c>
      <c r="J326" s="9">
        <f t="shared" si="84"/>
        <v>5.9170050335938225</v>
      </c>
      <c r="K326" s="11">
        <f t="shared" si="85"/>
        <v>0.6211180124223602</v>
      </c>
      <c r="L326" s="11">
        <f t="shared" si="86"/>
        <v>0.23201856148491881</v>
      </c>
      <c r="M326" s="11">
        <f t="shared" si="87"/>
        <v>0.17667844522968199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-0.23956544094144039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0.21845787783295689</v>
      </c>
      <c r="Q326" s="11">
        <f>2*'OddsRatio_working_3-way'!K326*'OddsRatio_working_3-way'!L326*'OddsRatio_working_3-way'!M326</f>
        <v>5.0922582245444506E-2</v>
      </c>
      <c r="R326" s="11">
        <f t="shared" si="88"/>
        <v>0</v>
      </c>
      <c r="S326" s="11">
        <f t="shared" si="89"/>
        <v>-0.91189228702798142</v>
      </c>
      <c r="T326" s="11">
        <f t="shared" si="90"/>
        <v>-0.21256230466852719</v>
      </c>
      <c r="U326" s="11">
        <f>'OddsRatio_working_3-way'!S326-'OddsRatio_working_3-way'!R326^2/3</f>
        <v>-0.91189228702798142</v>
      </c>
      <c r="V326" s="11">
        <f>'OddsRatio_working_3-way'!S326*'OddsRatio_working_3-way'!R326/3-2*'OddsRatio_working_3-way'!R326^3/27-'OddsRatio_working_3-way'!T326</f>
        <v>0.21256230466852719</v>
      </c>
      <c r="W326" s="11">
        <f>'OddsRatio_working_3-way'!V326^2+4*'OddsRatio_working_3-way'!U326^3/27</f>
        <v>-6.7155309728442331E-2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0.16758433928505825</v>
      </c>
      <c r="Y326" s="11">
        <f>IF('OddsRatio_working_3-way'!W326&gt;=0,IF('OddsRatio_working_3-way'!V326+SQRT('OddsRatio_working_3-way'!W326)&gt;0,0,PI()),ACOS('OddsRatio_working_3-way'!V326/(2*'OddsRatio_working_3-way'!X326)))</f>
        <v>0.88382939825719786</v>
      </c>
      <c r="Z326" s="11">
        <f>'OddsRatio_working_3-way'!X326^(1/3)*COS('OddsRatio_working_3-way'!Y326/3)</f>
        <v>0.52757564738131146</v>
      </c>
      <c r="AA326" s="11">
        <f>'OddsRatio_working_3-way'!X326^(1/3)*COS(('OddsRatio_working_3-way'!Y326+2*PI())/3)</f>
        <v>-0.40242773127371045</v>
      </c>
      <c r="AB326" s="11">
        <f>'OddsRatio_working_3-way'!X326^(1/3)*COS(('OddsRatio_working_3-way'!Y326+4*PI())/3)</f>
        <v>-0.12514791610760104</v>
      </c>
      <c r="AC326" s="11">
        <f>'OddsRatio_working_3-way'!X326^(1/3)*SIN('OddsRatio_working_3-way'!Y326/3)</f>
        <v>0.1600875759270029</v>
      </c>
      <c r="AD326" s="11">
        <f>'OddsRatio_working_3-way'!X326^(1/3)*SIN(('OddsRatio_working_3-way'!Y326+2*PI())/3)</f>
        <v>0.37685012508673532</v>
      </c>
      <c r="AE326" s="11">
        <f>'OddsRatio_working_3-way'!X326^(1/3)*SIN(('OddsRatio_working_3-way'!Y326+4*PI())/3)</f>
        <v>-0.53693770101373828</v>
      </c>
      <c r="AF326" s="11">
        <f>-'OddsRatio_working_3-way'!U326/(3*'OddsRatio_working_3-way'!X326^(1/3))*COS(('OddsRatio_working_3-way'!Y326)/3)</f>
        <v>0.52757564738131146</v>
      </c>
      <c r="AG326" s="11">
        <f>-'OddsRatio_working_3-way'!U326/(3*'OddsRatio_working_3-way'!X326^(1/3))*COS(('OddsRatio_working_3-way'!Y326+2*PI())/3)</f>
        <v>-0.40242773127371045</v>
      </c>
      <c r="AH326" s="11">
        <f>-'OddsRatio_working_3-way'!U326/(3*'OddsRatio_working_3-way'!X326^(1/3))*COS(('OddsRatio_working_3-way'!Y326+4*PI())/3)</f>
        <v>-0.12514791610760104</v>
      </c>
      <c r="AI326" s="11">
        <f>'OddsRatio_working_3-way'!U326/(3*'OddsRatio_working_3-way'!X326^(1/3))*SIN(('OddsRatio_working_3-way'!Y326)/3)</f>
        <v>-0.1600875759270029</v>
      </c>
      <c r="AJ326" s="11">
        <f>'OddsRatio_working_3-way'!U326/(3*'OddsRatio_working_3-way'!X326^(1/3))*SIN(('OddsRatio_working_3-way'!Y326+2*PI())/3)</f>
        <v>-0.37685012508673532</v>
      </c>
      <c r="AK326" s="11">
        <f>'OddsRatio_working_3-way'!U326/(3*'OddsRatio_working_3-way'!X326^(1/3))*SIN(('OddsRatio_working_3-way'!Y326+4*PI())/3)</f>
        <v>0.53693770101373828</v>
      </c>
      <c r="AL326" s="11">
        <f>'OddsRatio_working_3-way'!Z326+'OddsRatio_working_3-way'!AF326</f>
        <v>1.0551512947626229</v>
      </c>
      <c r="AM326" s="11">
        <f>'OddsRatio_working_3-way'!AA326+'OddsRatio_working_3-way'!AG326</f>
        <v>-0.80485546254742091</v>
      </c>
      <c r="AN326" s="11">
        <f>'OddsRatio_working_3-way'!AB326+'OddsRatio_working_3-way'!AH326</f>
        <v>-0.25029583221520207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1.0551512947626229</v>
      </c>
      <c r="AS326" s="11">
        <f>IF(('OddsRatio_working_3-way'!X326=0),IF(Q326&gt;0,-Q326^(1/3),(-Q326)^(1/3)),'OddsRatio_working_3-way'!AM326-'OddsRatio_working_3-way'!R326/3)</f>
        <v>-0.80485546254742091</v>
      </c>
      <c r="AT326" s="11">
        <f>IF(('OddsRatio_working_3-way'!X326=0),IF(Q326&gt;0,-Q326^(1/3),(-Q326)^(1/3)),'OddsRatio_working_3-way'!AN326-'OddsRatio_working_3-way'!R326/3)</f>
        <v>-0.25029583221520207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4.22</v>
      </c>
      <c r="B327" s="4">
        <f>IF('True_Odds_Calculator_3-way'!B328="","",'True_Odds_Calculator_3-way'!B328)</f>
        <v>4.07</v>
      </c>
      <c r="C327" s="4">
        <f>IF('True_Odds_Calculator_3-way'!C328="","",'True_Odds_Calculator_3-way'!C328)</f>
        <v>1.83</v>
      </c>
      <c r="D327" s="9">
        <f t="shared" si="78"/>
        <v>0.22844466858429391</v>
      </c>
      <c r="E327" s="9">
        <f t="shared" si="79"/>
        <v>0.23696154482257137</v>
      </c>
      <c r="F327" s="9">
        <f t="shared" si="80"/>
        <v>0.53459378659313483</v>
      </c>
      <c r="G327" s="9">
        <f t="shared" si="81"/>
        <v>1.0488905626308558</v>
      </c>
      <c r="H327" s="9">
        <f t="shared" si="82"/>
        <v>4.3774276116713553</v>
      </c>
      <c r="I327" s="9">
        <f t="shared" si="83"/>
        <v>4.220094027276728</v>
      </c>
      <c r="J327" s="9">
        <f t="shared" si="84"/>
        <v>1.87057916698361</v>
      </c>
      <c r="K327" s="11">
        <f t="shared" si="85"/>
        <v>0.23696682464454977</v>
      </c>
      <c r="L327" s="11">
        <f t="shared" si="86"/>
        <v>0.24570024570024568</v>
      </c>
      <c r="M327" s="11">
        <f t="shared" si="87"/>
        <v>0.54644808743169393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-0.26104440516685101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0.22652807984173065</v>
      </c>
      <c r="Q327" s="11">
        <f>2*'OddsRatio_working_3-way'!K327*'OddsRatio_working_3-way'!L327*'OddsRatio_working_3-way'!M327</f>
        <v>6.3631483101609737E-2</v>
      </c>
      <c r="R327" s="11">
        <f t="shared" si="88"/>
        <v>0</v>
      </c>
      <c r="S327" s="11">
        <f t="shared" si="89"/>
        <v>-0.86777603870476117</v>
      </c>
      <c r="T327" s="11">
        <f t="shared" si="90"/>
        <v>-0.24375731424291044</v>
      </c>
      <c r="U327" s="11">
        <f>'OddsRatio_working_3-way'!S327-'OddsRatio_working_3-way'!R327^2/3</f>
        <v>-0.86777603870476117</v>
      </c>
      <c r="V327" s="11">
        <f>'OddsRatio_working_3-way'!S327*'OddsRatio_working_3-way'!R327/3-2*'OddsRatio_working_3-way'!R327^3/27-'OddsRatio_working_3-way'!T327</f>
        <v>0.24375731424291044</v>
      </c>
      <c r="W327" s="11">
        <f>'OddsRatio_working_3-way'!V327^2+4*'OddsRatio_working_3-way'!U327^3/27</f>
        <v>-3.7392141998595536E-2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0.15557134235256226</v>
      </c>
      <c r="Y327" s="11">
        <f>IF('OddsRatio_working_3-way'!W327&gt;=0,IF('OddsRatio_working_3-way'!V327+SQRT('OddsRatio_working_3-way'!W327)&gt;0,0,PI()),ACOS('OddsRatio_working_3-way'!V327/(2*'OddsRatio_working_3-way'!X327)))</f>
        <v>0.6706366670931474</v>
      </c>
      <c r="Z327" s="11">
        <f>'OddsRatio_working_3-way'!X327^(1/3)*COS('OddsRatio_working_3-way'!Y327/3)</f>
        <v>0.52444528131542789</v>
      </c>
      <c r="AA327" s="11">
        <f>'OddsRatio_working_3-way'!X327^(1/3)*COS(('OddsRatio_working_3-way'!Y327+2*PI())/3)</f>
        <v>-0.36547897148385061</v>
      </c>
      <c r="AB327" s="11">
        <f>'OddsRatio_working_3-way'!X327^(1/3)*COS(('OddsRatio_working_3-way'!Y327+4*PI())/3)</f>
        <v>-0.15896630983157753</v>
      </c>
      <c r="AC327" s="11">
        <f>'OddsRatio_working_3-way'!X327^(1/3)*SIN('OddsRatio_working_3-way'!Y327/3)</f>
        <v>0.11923014079600605</v>
      </c>
      <c r="AD327" s="11">
        <f>'OddsRatio_working_3-way'!X327^(1/3)*SIN(('OddsRatio_working_3-way'!Y327+2*PI())/3)</f>
        <v>0.39456786611603401</v>
      </c>
      <c r="AE327" s="11">
        <f>'OddsRatio_working_3-way'!X327^(1/3)*SIN(('OddsRatio_working_3-way'!Y327+4*PI())/3)</f>
        <v>-0.51379800691203992</v>
      </c>
      <c r="AF327" s="11">
        <f>-'OddsRatio_working_3-way'!U327/(3*'OddsRatio_working_3-way'!X327^(1/3))*COS(('OddsRatio_working_3-way'!Y327)/3)</f>
        <v>0.52444528131542778</v>
      </c>
      <c r="AG327" s="11">
        <f>-'OddsRatio_working_3-way'!U327/(3*'OddsRatio_working_3-way'!X327^(1/3))*COS(('OddsRatio_working_3-way'!Y327+2*PI())/3)</f>
        <v>-0.3654789714838505</v>
      </c>
      <c r="AH327" s="11">
        <f>-'OddsRatio_working_3-way'!U327/(3*'OddsRatio_working_3-way'!X327^(1/3))*COS(('OddsRatio_working_3-way'!Y327+4*PI())/3)</f>
        <v>-0.1589663098315775</v>
      </c>
      <c r="AI327" s="11">
        <f>'OddsRatio_working_3-way'!U327/(3*'OddsRatio_working_3-way'!X327^(1/3))*SIN(('OddsRatio_working_3-way'!Y327)/3)</f>
        <v>-0.11923014079600602</v>
      </c>
      <c r="AJ327" s="11">
        <f>'OddsRatio_working_3-way'!U327/(3*'OddsRatio_working_3-way'!X327^(1/3))*SIN(('OddsRatio_working_3-way'!Y327+2*PI())/3)</f>
        <v>-0.39456786611603389</v>
      </c>
      <c r="AK327" s="11">
        <f>'OddsRatio_working_3-way'!U327/(3*'OddsRatio_working_3-way'!X327^(1/3))*SIN(('OddsRatio_working_3-way'!Y327+4*PI())/3)</f>
        <v>0.51379800691203992</v>
      </c>
      <c r="AL327" s="11">
        <f>'OddsRatio_working_3-way'!Z327+'OddsRatio_working_3-way'!AF327</f>
        <v>1.0488905626308558</v>
      </c>
      <c r="AM327" s="11">
        <f>'OddsRatio_working_3-way'!AA327+'OddsRatio_working_3-way'!AG327</f>
        <v>-0.73095794296770111</v>
      </c>
      <c r="AN327" s="11">
        <f>'OddsRatio_working_3-way'!AB327+'OddsRatio_working_3-way'!AH327</f>
        <v>-0.317932619663155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1.0488905626308558</v>
      </c>
      <c r="AS327" s="11">
        <f>IF(('OddsRatio_working_3-way'!X327=0),IF(Q327&gt;0,-Q327^(1/3),(-Q327)^(1/3)),'OddsRatio_working_3-way'!AM327-'OddsRatio_working_3-way'!R327/3)</f>
        <v>-0.73095794296770111</v>
      </c>
      <c r="AT327" s="11">
        <f>IF(('OddsRatio_working_3-way'!X327=0),IF(Q327&gt;0,-Q327^(1/3),(-Q327)^(1/3)),'OddsRatio_working_3-way'!AN327-'OddsRatio_working_3-way'!R327/3)</f>
        <v>-0.317932619663155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2.78</v>
      </c>
      <c r="B328" s="4">
        <f>IF('True_Odds_Calculator_3-way'!B329="","",'True_Odds_Calculator_3-way'!B329)</f>
        <v>3.41</v>
      </c>
      <c r="C328" s="4">
        <f>IF('True_Odds_Calculator_3-way'!C329="","",'True_Odds_Calculator_3-way'!C329)</f>
        <v>2.71</v>
      </c>
      <c r="D328" s="9">
        <f t="shared" si="78"/>
        <v>0.3521598642840203</v>
      </c>
      <c r="E328" s="9">
        <f t="shared" si="79"/>
        <v>0.28647379194693878</v>
      </c>
      <c r="F328" s="9">
        <f t="shared" si="80"/>
        <v>0.36136634376904087</v>
      </c>
      <c r="G328" s="9">
        <f t="shared" si="81"/>
        <v>1.0334940728258983</v>
      </c>
      <c r="H328" s="9">
        <f t="shared" si="82"/>
        <v>2.8396194496300988</v>
      </c>
      <c r="I328" s="9">
        <f t="shared" si="83"/>
        <v>3.4907207155104154</v>
      </c>
      <c r="J328" s="9">
        <f t="shared" si="84"/>
        <v>2.7672748645322858</v>
      </c>
      <c r="K328" s="11">
        <f t="shared" si="85"/>
        <v>0.35971223021582738</v>
      </c>
      <c r="L328" s="11">
        <f t="shared" si="86"/>
        <v>0.29325513196480935</v>
      </c>
      <c r="M328" s="11">
        <f t="shared" si="87"/>
        <v>0.36900369003690037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-0.28553851035672739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0.22965904040356461</v>
      </c>
      <c r="Q328" s="11">
        <f>2*'OddsRatio_working_3-way'!K328*'OddsRatio_working_3-way'!L328*'OddsRatio_working_3-way'!M328</f>
        <v>7.7850522170699876E-2</v>
      </c>
      <c r="R328" s="11">
        <f t="shared" si="88"/>
        <v>0</v>
      </c>
      <c r="S328" s="11">
        <f t="shared" si="89"/>
        <v>-0.80430145873020154</v>
      </c>
      <c r="T328" s="11">
        <f t="shared" si="90"/>
        <v>-0.27264456228142431</v>
      </c>
      <c r="U328" s="11">
        <f>'OddsRatio_working_3-way'!S328-'OddsRatio_working_3-way'!R328^2/3</f>
        <v>-0.80430145873020154</v>
      </c>
      <c r="V328" s="11">
        <f>'OddsRatio_working_3-way'!S328*'OddsRatio_working_3-way'!R328/3-2*'OddsRatio_working_3-way'!R328^3/27-'OddsRatio_working_3-way'!T328</f>
        <v>0.27264456228142431</v>
      </c>
      <c r="W328" s="11">
        <f>'OddsRatio_working_3-way'!V328^2+4*'OddsRatio_working_3-way'!U328^3/27</f>
        <v>-2.7469110232932747E-3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0.13881819798293984</v>
      </c>
      <c r="Y328" s="11">
        <f>IF('OddsRatio_working_3-way'!W328&gt;=0,IF('OddsRatio_working_3-way'!V328+SQRT('OddsRatio_working_3-way'!W328)&gt;0,0,PI()),ACOS('OddsRatio_working_3-way'!V328/(2*'OddsRatio_working_3-way'!X328)))</f>
        <v>0.18991519640164323</v>
      </c>
      <c r="Z328" s="11">
        <f>'OddsRatio_working_3-way'!X328^(1/3)*COS('OddsRatio_working_3-way'!Y328/3)</f>
        <v>0.51674703641294917</v>
      </c>
      <c r="AA328" s="11">
        <f>'OddsRatio_working_3-way'!X328^(1/3)*COS(('OddsRatio_working_3-way'!Y328+2*PI())/3)</f>
        <v>-0.28674145699969811</v>
      </c>
      <c r="AB328" s="11">
        <f>'OddsRatio_working_3-way'!X328^(1/3)*COS(('OddsRatio_working_3-way'!Y328+4*PI())/3)</f>
        <v>-0.23000557941325112</v>
      </c>
      <c r="AC328" s="11">
        <f>'OddsRatio_working_3-way'!X328^(1/3)*SIN('OddsRatio_working_3-way'!Y328/3)</f>
        <v>3.2756474197244985E-2</v>
      </c>
      <c r="AD328" s="11">
        <f>'OddsRatio_working_3-way'!X328^(1/3)*SIN(('OddsRatio_working_3-way'!Y328+2*PI())/3)</f>
        <v>0.43113782376531379</v>
      </c>
      <c r="AE328" s="11">
        <f>'OddsRatio_working_3-way'!X328^(1/3)*SIN(('OddsRatio_working_3-way'!Y328+4*PI())/3)</f>
        <v>-0.46389429796255871</v>
      </c>
      <c r="AF328" s="11">
        <f>-'OddsRatio_working_3-way'!U328/(3*'OddsRatio_working_3-way'!X328^(1/3))*COS(('OddsRatio_working_3-way'!Y328)/3)</f>
        <v>0.51674703641294906</v>
      </c>
      <c r="AG328" s="11">
        <f>-'OddsRatio_working_3-way'!U328/(3*'OddsRatio_working_3-way'!X328^(1/3))*COS(('OddsRatio_working_3-way'!Y328+2*PI())/3)</f>
        <v>-0.28674145699969805</v>
      </c>
      <c r="AH328" s="11">
        <f>-'OddsRatio_working_3-way'!U328/(3*'OddsRatio_working_3-way'!X328^(1/3))*COS(('OddsRatio_working_3-way'!Y328+4*PI())/3)</f>
        <v>-0.23000557941325106</v>
      </c>
      <c r="AI328" s="11">
        <f>'OddsRatio_working_3-way'!U328/(3*'OddsRatio_working_3-way'!X328^(1/3))*SIN(('OddsRatio_working_3-way'!Y328)/3)</f>
        <v>-3.2756474197244978E-2</v>
      </c>
      <c r="AJ328" s="11">
        <f>'OddsRatio_working_3-way'!U328/(3*'OddsRatio_working_3-way'!X328^(1/3))*SIN(('OddsRatio_working_3-way'!Y328+2*PI())/3)</f>
        <v>-0.43113782376531373</v>
      </c>
      <c r="AK328" s="11">
        <f>'OddsRatio_working_3-way'!U328/(3*'OddsRatio_working_3-way'!X328^(1/3))*SIN(('OddsRatio_working_3-way'!Y328+4*PI())/3)</f>
        <v>0.4638942979625586</v>
      </c>
      <c r="AL328" s="11">
        <f>'OddsRatio_working_3-way'!Z328+'OddsRatio_working_3-way'!AF328</f>
        <v>1.0334940728258983</v>
      </c>
      <c r="AM328" s="11">
        <f>'OddsRatio_working_3-way'!AA328+'OddsRatio_working_3-way'!AG328</f>
        <v>-0.57348291399939622</v>
      </c>
      <c r="AN328" s="11">
        <f>'OddsRatio_working_3-way'!AB328+'OddsRatio_working_3-way'!AH328</f>
        <v>-0.46001115882650218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1.0334940728258983</v>
      </c>
      <c r="AS328" s="11">
        <f>IF(('OddsRatio_working_3-way'!X328=0),IF(Q328&gt;0,-Q328^(1/3),(-Q328)^(1/3)),'OddsRatio_working_3-way'!AM328-'OddsRatio_working_3-way'!R328/3)</f>
        <v>-0.57348291399939622</v>
      </c>
      <c r="AT328" s="11">
        <f>IF(('OddsRatio_working_3-way'!X328=0),IF(Q328&gt;0,-Q328^(1/3),(-Q328)^(1/3)),'OddsRatio_working_3-way'!AN328-'OddsRatio_working_3-way'!R328/3)</f>
        <v>-0.46001115882650218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2.1</v>
      </c>
      <c r="B329" s="4">
        <f>IF('True_Odds_Calculator_3-way'!B330="","",'True_Odds_Calculator_3-way'!B330)</f>
        <v>3.7</v>
      </c>
      <c r="C329" s="4">
        <f>IF('True_Odds_Calculator_3-way'!C330="","",'True_Odds_Calculator_3-way'!C330)</f>
        <v>3.62</v>
      </c>
      <c r="D329" s="9">
        <f t="shared" si="78"/>
        <v>0.46739369385328694</v>
      </c>
      <c r="E329" s="9">
        <f t="shared" si="79"/>
        <v>0.26336489116178352</v>
      </c>
      <c r="F329" s="9">
        <f t="shared" si="80"/>
        <v>0.26924141498492959</v>
      </c>
      <c r="G329" s="9">
        <f t="shared" si="81"/>
        <v>1.0359308595944619</v>
      </c>
      <c r="H329" s="9">
        <f t="shared" si="82"/>
        <v>2.1395239455539086</v>
      </c>
      <c r="I329" s="9">
        <f t="shared" si="83"/>
        <v>3.7970133209050472</v>
      </c>
      <c r="J329" s="9">
        <f t="shared" si="84"/>
        <v>3.7141388521374901</v>
      </c>
      <c r="K329" s="11">
        <f t="shared" si="85"/>
        <v>0.47619047619047616</v>
      </c>
      <c r="L329" s="11">
        <f t="shared" si="86"/>
        <v>0.27027027027027023</v>
      </c>
      <c r="M329" s="11">
        <f t="shared" si="87"/>
        <v>0.27624309392265195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-0.27664839267049224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0.22824718957315643</v>
      </c>
      <c r="Q329" s="11">
        <f>2*'OddsRatio_working_3-way'!K329*'OddsRatio_working_3-way'!L329*'OddsRatio_working_3-way'!M329</f>
        <v>7.1105043480734084E-2</v>
      </c>
      <c r="R329" s="11">
        <f t="shared" si="88"/>
        <v>0</v>
      </c>
      <c r="S329" s="11">
        <f t="shared" si="89"/>
        <v>-0.82504433649471787</v>
      </c>
      <c r="T329" s="11">
        <f t="shared" si="90"/>
        <v>-0.25702315778651647</v>
      </c>
      <c r="U329" s="11">
        <f>'OddsRatio_working_3-way'!S329-'OddsRatio_working_3-way'!R329^2/3</f>
        <v>-0.82504433649471787</v>
      </c>
      <c r="V329" s="11">
        <f>'OddsRatio_working_3-way'!S329*'OddsRatio_working_3-way'!R329/3-2*'OddsRatio_working_3-way'!R329^3/27-'OddsRatio_working_3-way'!T329</f>
        <v>0.25702315778651647</v>
      </c>
      <c r="W329" s="11">
        <f>'OddsRatio_working_3-way'!V329^2+4*'OddsRatio_working_3-way'!U329^3/27</f>
        <v>-1.7140008871878276E-2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0.14422284190657075</v>
      </c>
      <c r="Y329" s="11">
        <f>IF('OddsRatio_working_3-way'!W329&gt;=0,IF('OddsRatio_working_3-way'!V329+SQRT('OddsRatio_working_3-way'!W329)&gt;0,0,PI()),ACOS('OddsRatio_working_3-way'!V329/(2*'OddsRatio_working_3-way'!X329)))</f>
        <v>0.47111538984702062</v>
      </c>
      <c r="Z329" s="11">
        <f>'OddsRatio_working_3-way'!X329^(1/3)*COS('OddsRatio_working_3-way'!Y329/3)</f>
        <v>0.51796542979723093</v>
      </c>
      <c r="AA329" s="11">
        <f>'OddsRatio_working_3-way'!X329^(1/3)*COS(('OddsRatio_working_3-way'!Y329+2*PI())/3)</f>
        <v>-0.33001048605122046</v>
      </c>
      <c r="AB329" s="11">
        <f>'OddsRatio_working_3-way'!X329^(1/3)*COS(('OddsRatio_working_3-way'!Y329+4*PI())/3)</f>
        <v>-0.1879549437460106</v>
      </c>
      <c r="AC329" s="11">
        <f>'OddsRatio_working_3-way'!X329^(1/3)*SIN('OddsRatio_working_3-way'!Y329/3)</f>
        <v>8.2015805589791213E-2</v>
      </c>
      <c r="AD329" s="11">
        <f>'OddsRatio_working_3-way'!X329^(1/3)*SIN(('OddsRatio_working_3-way'!Y329+2*PI())/3)</f>
        <v>0.40756331769163162</v>
      </c>
      <c r="AE329" s="11">
        <f>'OddsRatio_working_3-way'!X329^(1/3)*SIN(('OddsRatio_working_3-way'!Y329+4*PI())/3)</f>
        <v>-0.48957912328142283</v>
      </c>
      <c r="AF329" s="11">
        <f>-'OddsRatio_working_3-way'!U329/(3*'OddsRatio_working_3-way'!X329^(1/3))*COS(('OddsRatio_working_3-way'!Y329)/3)</f>
        <v>0.51796542979723093</v>
      </c>
      <c r="AG329" s="11">
        <f>-'OddsRatio_working_3-way'!U329/(3*'OddsRatio_working_3-way'!X329^(1/3))*COS(('OddsRatio_working_3-way'!Y329+2*PI())/3)</f>
        <v>-0.33001048605122046</v>
      </c>
      <c r="AH329" s="11">
        <f>-'OddsRatio_working_3-way'!U329/(3*'OddsRatio_working_3-way'!X329^(1/3))*COS(('OddsRatio_working_3-way'!Y329+4*PI())/3)</f>
        <v>-0.1879549437460106</v>
      </c>
      <c r="AI329" s="11">
        <f>'OddsRatio_working_3-way'!U329/(3*'OddsRatio_working_3-way'!X329^(1/3))*SIN(('OddsRatio_working_3-way'!Y329)/3)</f>
        <v>-8.2015805589791213E-2</v>
      </c>
      <c r="AJ329" s="11">
        <f>'OddsRatio_working_3-way'!U329/(3*'OddsRatio_working_3-way'!X329^(1/3))*SIN(('OddsRatio_working_3-way'!Y329+2*PI())/3)</f>
        <v>-0.40756331769163162</v>
      </c>
      <c r="AK329" s="11">
        <f>'OddsRatio_working_3-way'!U329/(3*'OddsRatio_working_3-way'!X329^(1/3))*SIN(('OddsRatio_working_3-way'!Y329+4*PI())/3)</f>
        <v>0.48957912328142283</v>
      </c>
      <c r="AL329" s="11">
        <f>'OddsRatio_working_3-way'!Z329+'OddsRatio_working_3-way'!AF329</f>
        <v>1.0359308595944619</v>
      </c>
      <c r="AM329" s="11">
        <f>'OddsRatio_working_3-way'!AA329+'OddsRatio_working_3-way'!AG329</f>
        <v>-0.66002097210244093</v>
      </c>
      <c r="AN329" s="11">
        <f>'OddsRatio_working_3-way'!AB329+'OddsRatio_working_3-way'!AH329</f>
        <v>-0.3759098874920212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1.0359308595944619</v>
      </c>
      <c r="AS329" s="11">
        <f>IF(('OddsRatio_working_3-way'!X329=0),IF(Q329&gt;0,-Q329^(1/3),(-Q329)^(1/3)),'OddsRatio_working_3-way'!AM329-'OddsRatio_working_3-way'!R329/3)</f>
        <v>-0.66002097210244093</v>
      </c>
      <c r="AT329" s="11">
        <f>IF(('OddsRatio_working_3-way'!X329=0),IF(Q329&gt;0,-Q329^(1/3),(-Q329)^(1/3)),'OddsRatio_working_3-way'!AN329-'OddsRatio_working_3-way'!R329/3)</f>
        <v>-0.3759098874920212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1.24</v>
      </c>
      <c r="B330" s="4">
        <f>IF('True_Odds_Calculator_3-way'!B331="","",'True_Odds_Calculator_3-way'!B331)</f>
        <v>5.86</v>
      </c>
      <c r="C330" s="4">
        <f>IF('True_Odds_Calculator_3-way'!C331="","",'True_Odds_Calculator_3-way'!C331)</f>
        <v>12.71</v>
      </c>
      <c r="D330" s="9">
        <f t="shared" si="78"/>
        <v>0.78154255562302688</v>
      </c>
      <c r="E330" s="9">
        <f t="shared" si="79"/>
        <v>0.15014344690064257</v>
      </c>
      <c r="F330" s="9">
        <f t="shared" si="80"/>
        <v>6.8313997476330532E-2</v>
      </c>
      <c r="G330" s="9">
        <f t="shared" si="81"/>
        <v>1.1646702345531268</v>
      </c>
      <c r="H330" s="9">
        <f t="shared" si="82"/>
        <v>1.2795208562927505</v>
      </c>
      <c r="I330" s="9">
        <f t="shared" si="83"/>
        <v>6.6602973399281957</v>
      </c>
      <c r="J330" s="9">
        <f t="shared" si="84"/>
        <v>14.638288446617116</v>
      </c>
      <c r="K330" s="11">
        <f t="shared" si="85"/>
        <v>0.80645161290322587</v>
      </c>
      <c r="L330" s="11">
        <f t="shared" si="86"/>
        <v>0.17064846416382251</v>
      </c>
      <c r="M330" s="11">
        <f t="shared" si="87"/>
        <v>7.8678206136900075E-2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-0.14789025382058796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0.18201319018513848</v>
      </c>
      <c r="Q330" s="11">
        <f>2*'OddsRatio_working_3-way'!K330*'OddsRatio_working_3-way'!L330*'OddsRatio_working_3-way'!M330</f>
        <v>2.1655346839397797E-2</v>
      </c>
      <c r="R330" s="11">
        <f t="shared" si="88"/>
        <v>0</v>
      </c>
      <c r="S330" s="11">
        <f t="shared" si="89"/>
        <v>-1.23073147474577</v>
      </c>
      <c r="T330" s="11">
        <f t="shared" si="90"/>
        <v>-0.14642849193881857</v>
      </c>
      <c r="U330" s="11">
        <f>'OddsRatio_working_3-way'!S330-'OddsRatio_working_3-way'!R330^2/3</f>
        <v>-1.23073147474577</v>
      </c>
      <c r="V330" s="11">
        <f>'OddsRatio_working_3-way'!S330*'OddsRatio_working_3-way'!R330/3-2*'OddsRatio_working_3-way'!R330^3/27-'OddsRatio_working_3-way'!T330</f>
        <v>0.14642849193881857</v>
      </c>
      <c r="W330" s="11">
        <f>'OddsRatio_working_3-way'!V330^2+4*'OddsRatio_working_3-way'!U330^3/27</f>
        <v>-0.25473483292246063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0.26276231473231532</v>
      </c>
      <c r="Y330" s="11">
        <f>IF('OddsRatio_working_3-way'!W330&gt;=0,IF('OddsRatio_working_3-way'!V330+SQRT('OddsRatio_working_3-way'!W330)&gt;0,0,PI()),ACOS('OddsRatio_working_3-way'!V330/(2*'OddsRatio_working_3-way'!X330)))</f>
        <v>1.2884259048822277</v>
      </c>
      <c r="Z330" s="11">
        <f>'OddsRatio_working_3-way'!X330^(1/3)*COS('OddsRatio_working_3-way'!Y330/3)</f>
        <v>0.5823351172765634</v>
      </c>
      <c r="AA330" s="11">
        <f>'OddsRatio_working_3-way'!X330^(1/3)*COS(('OddsRatio_working_3-way'!Y330+2*PI())/3)</f>
        <v>-0.52213774519124556</v>
      </c>
      <c r="AB330" s="11">
        <f>'OddsRatio_working_3-way'!X330^(1/3)*COS(('OddsRatio_working_3-way'!Y330+4*PI())/3)</f>
        <v>-6.0197372085318009E-2</v>
      </c>
      <c r="AC330" s="11">
        <f>'OddsRatio_working_3-way'!X330^(1/3)*SIN('OddsRatio_working_3-way'!Y330/3)</f>
        <v>0.26670139876226362</v>
      </c>
      <c r="AD330" s="11">
        <f>'OddsRatio_working_3-way'!X330^(1/3)*SIN(('OddsRatio_working_3-way'!Y330+2*PI())/3)</f>
        <v>0.37096630569616246</v>
      </c>
      <c r="AE330" s="11">
        <f>'OddsRatio_working_3-way'!X330^(1/3)*SIN(('OddsRatio_working_3-way'!Y330+4*PI())/3)</f>
        <v>-0.63766770445842602</v>
      </c>
      <c r="AF330" s="11">
        <f>-'OddsRatio_working_3-way'!U330/(3*'OddsRatio_working_3-way'!X330^(1/3))*COS(('OddsRatio_working_3-way'!Y330)/3)</f>
        <v>0.58233511727656329</v>
      </c>
      <c r="AG330" s="11">
        <f>-'OddsRatio_working_3-way'!U330/(3*'OddsRatio_working_3-way'!X330^(1/3))*COS(('OddsRatio_working_3-way'!Y330+2*PI())/3)</f>
        <v>-0.52213774519124545</v>
      </c>
      <c r="AH330" s="11">
        <f>-'OddsRatio_working_3-way'!U330/(3*'OddsRatio_working_3-way'!X330^(1/3))*COS(('OddsRatio_working_3-way'!Y330+4*PI())/3)</f>
        <v>-6.0197372085318002E-2</v>
      </c>
      <c r="AI330" s="11">
        <f>'OddsRatio_working_3-way'!U330/(3*'OddsRatio_working_3-way'!X330^(1/3))*SIN(('OddsRatio_working_3-way'!Y330)/3)</f>
        <v>-0.26670139876226356</v>
      </c>
      <c r="AJ330" s="11">
        <f>'OddsRatio_working_3-way'!U330/(3*'OddsRatio_working_3-way'!X330^(1/3))*SIN(('OddsRatio_working_3-way'!Y330+2*PI())/3)</f>
        <v>-0.3709663056961624</v>
      </c>
      <c r="AK330" s="11">
        <f>'OddsRatio_working_3-way'!U330/(3*'OddsRatio_working_3-way'!X330^(1/3))*SIN(('OddsRatio_working_3-way'!Y330+4*PI())/3)</f>
        <v>0.63766770445842591</v>
      </c>
      <c r="AL330" s="11">
        <f>'OddsRatio_working_3-way'!Z330+'OddsRatio_working_3-way'!AF330</f>
        <v>1.1646702345531268</v>
      </c>
      <c r="AM330" s="11">
        <f>'OddsRatio_working_3-way'!AA330+'OddsRatio_working_3-way'!AG330</f>
        <v>-1.0442754903824909</v>
      </c>
      <c r="AN330" s="11">
        <f>'OddsRatio_working_3-way'!AB330+'OddsRatio_working_3-way'!AH330</f>
        <v>-0.120394744170636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1.1646702345531268</v>
      </c>
      <c r="AS330" s="11">
        <f>IF(('OddsRatio_working_3-way'!X330=0),IF(Q330&gt;0,-Q330^(1/3),(-Q330)^(1/3)),'OddsRatio_working_3-way'!AM330-'OddsRatio_working_3-way'!R330/3)</f>
        <v>-1.0442754903824909</v>
      </c>
      <c r="AT330" s="11">
        <f>IF(('OddsRatio_working_3-way'!X330=0),IF(Q330&gt;0,-Q330^(1/3),(-Q330)^(1/3)),'OddsRatio_working_3-way'!AN330-'OddsRatio_working_3-way'!R330/3)</f>
        <v>-0.120394744170636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3.21</v>
      </c>
      <c r="B331" s="4">
        <f>IF('True_Odds_Calculator_3-way'!B332="","",'True_Odds_Calculator_3-way'!B332)</f>
        <v>3.09</v>
      </c>
      <c r="C331" s="4">
        <f>IF('True_Odds_Calculator_3-way'!C332="","",'True_Odds_Calculator_3-way'!C332)</f>
        <v>2.41</v>
      </c>
      <c r="D331" s="9">
        <f t="shared" si="78"/>
        <v>0.29568606222487626</v>
      </c>
      <c r="E331" s="9">
        <f t="shared" si="79"/>
        <v>0.30744372186605579</v>
      </c>
      <c r="F331" s="9">
        <f t="shared" si="80"/>
        <v>0.39687021590906779</v>
      </c>
      <c r="G331" s="9">
        <f t="shared" si="81"/>
        <v>1.077812349669129</v>
      </c>
      <c r="H331" s="9">
        <f t="shared" si="82"/>
        <v>3.3819652927687756</v>
      </c>
      <c r="I331" s="9">
        <f t="shared" si="83"/>
        <v>3.2526278108084794</v>
      </c>
      <c r="J331" s="9">
        <f t="shared" si="84"/>
        <v>2.519715413033472</v>
      </c>
      <c r="K331" s="11">
        <f t="shared" si="85"/>
        <v>0.3115264797507788</v>
      </c>
      <c r="L331" s="11">
        <f t="shared" si="86"/>
        <v>0.3236245954692557</v>
      </c>
      <c r="M331" s="11">
        <f t="shared" si="87"/>
        <v>0.41493775933609955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-0.2724439185194415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0.23886666926868189</v>
      </c>
      <c r="Q331" s="11">
        <f>2*'OddsRatio_working_3-way'!K331*'OddsRatio_working_3-way'!L331*'OddsRatio_working_3-way'!M331</f>
        <v>8.3666083806893818E-2</v>
      </c>
      <c r="R331" s="11">
        <f t="shared" si="88"/>
        <v>0</v>
      </c>
      <c r="S331" s="11">
        <f t="shared" si="89"/>
        <v>-0.87675537250664104</v>
      </c>
      <c r="T331" s="11">
        <f t="shared" si="90"/>
        <v>-0.30709470140337686</v>
      </c>
      <c r="U331" s="11">
        <f>'OddsRatio_working_3-way'!S331-'OddsRatio_working_3-way'!R331^2/3</f>
        <v>-0.87675537250664104</v>
      </c>
      <c r="V331" s="11">
        <f>'OddsRatio_working_3-way'!S331*'OddsRatio_working_3-way'!R331/3-2*'OddsRatio_working_3-way'!R331^3/27-'OddsRatio_working_3-way'!T331</f>
        <v>0.30709470140337686</v>
      </c>
      <c r="W331" s="11">
        <f>'OddsRatio_working_3-way'!V331^2+4*'OddsRatio_working_3-way'!U331^3/27</f>
        <v>-5.5390429082300963E-3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0.15799224548871005</v>
      </c>
      <c r="Y331" s="11">
        <f>IF('OddsRatio_working_3-way'!W331&gt;=0,IF('OddsRatio_working_3-way'!V331+SQRT('OddsRatio_working_3-way'!W331)&gt;0,0,PI()),ACOS('OddsRatio_working_3-way'!V331/(2*'OddsRatio_working_3-way'!X331)))</f>
        <v>0.23776686818721804</v>
      </c>
      <c r="Z331" s="11">
        <f>'OddsRatio_working_3-way'!X331^(1/3)*COS('OddsRatio_working_3-way'!Y331/3)</f>
        <v>0.53890617483456449</v>
      </c>
      <c r="AA331" s="11">
        <f>'OddsRatio_working_3-way'!X331^(1/3)*COS(('OddsRatio_working_3-way'!Y331+2*PI())/3)</f>
        <v>-0.30651984031720042</v>
      </c>
      <c r="AB331" s="11">
        <f>'OddsRatio_working_3-way'!X331^(1/3)*COS(('OddsRatio_working_3-way'!Y331+4*PI())/3)</f>
        <v>-0.23238633451736382</v>
      </c>
      <c r="AC331" s="11">
        <f>'OddsRatio_working_3-way'!X331^(1/3)*SIN('OddsRatio_working_3-way'!Y331/3)</f>
        <v>4.2800999529506292E-2</v>
      </c>
      <c r="AD331" s="11">
        <f>'OddsRatio_working_3-way'!X331^(1/3)*SIN(('OddsRatio_working_3-way'!Y331+2*PI())/3)</f>
        <v>0.44530593789827799</v>
      </c>
      <c r="AE331" s="11">
        <f>'OddsRatio_working_3-way'!X331^(1/3)*SIN(('OddsRatio_working_3-way'!Y331+4*PI())/3)</f>
        <v>-0.48810693742778427</v>
      </c>
      <c r="AF331" s="11">
        <f>-'OddsRatio_working_3-way'!U331/(3*'OddsRatio_working_3-way'!X331^(1/3))*COS(('OddsRatio_working_3-way'!Y331)/3)</f>
        <v>0.53890617483456449</v>
      </c>
      <c r="AG331" s="11">
        <f>-'OddsRatio_working_3-way'!U331/(3*'OddsRatio_working_3-way'!X331^(1/3))*COS(('OddsRatio_working_3-way'!Y331+2*PI())/3)</f>
        <v>-0.30651984031720042</v>
      </c>
      <c r="AH331" s="11">
        <f>-'OddsRatio_working_3-way'!U331/(3*'OddsRatio_working_3-way'!X331^(1/3))*COS(('OddsRatio_working_3-way'!Y331+4*PI())/3)</f>
        <v>-0.23238633451736382</v>
      </c>
      <c r="AI331" s="11">
        <f>'OddsRatio_working_3-way'!U331/(3*'OddsRatio_working_3-way'!X331^(1/3))*SIN(('OddsRatio_working_3-way'!Y331)/3)</f>
        <v>-4.2800999529506292E-2</v>
      </c>
      <c r="AJ331" s="11">
        <f>'OddsRatio_working_3-way'!U331/(3*'OddsRatio_working_3-way'!X331^(1/3))*SIN(('OddsRatio_working_3-way'!Y331+2*PI())/3)</f>
        <v>-0.44530593789827799</v>
      </c>
      <c r="AK331" s="11">
        <f>'OddsRatio_working_3-way'!U331/(3*'OddsRatio_working_3-way'!X331^(1/3))*SIN(('OddsRatio_working_3-way'!Y331+4*PI())/3)</f>
        <v>0.48810693742778427</v>
      </c>
      <c r="AL331" s="11">
        <f>'OddsRatio_working_3-way'!Z331+'OddsRatio_working_3-way'!AF331</f>
        <v>1.077812349669129</v>
      </c>
      <c r="AM331" s="11">
        <f>'OddsRatio_working_3-way'!AA331+'OddsRatio_working_3-way'!AG331</f>
        <v>-0.61303968063440084</v>
      </c>
      <c r="AN331" s="11">
        <f>'OddsRatio_working_3-way'!AB331+'OddsRatio_working_3-way'!AH331</f>
        <v>-0.46477266903472764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1.077812349669129</v>
      </c>
      <c r="AS331" s="11">
        <f>IF(('OddsRatio_working_3-way'!X331=0),IF(Q331&gt;0,-Q331^(1/3),(-Q331)^(1/3)),'OddsRatio_working_3-way'!AM331-'OddsRatio_working_3-way'!R331/3)</f>
        <v>-0.61303968063440084</v>
      </c>
      <c r="AT331" s="11">
        <f>IF(('OddsRatio_working_3-way'!X331=0),IF(Q331&gt;0,-Q331^(1/3),(-Q331)^(1/3)),'OddsRatio_working_3-way'!AN331-'OddsRatio_working_3-way'!R331/3)</f>
        <v>-0.46477266903472764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1.24</v>
      </c>
      <c r="B332" s="4">
        <f>IF('True_Odds_Calculator_3-way'!B333="","",'True_Odds_Calculator_3-way'!B333)</f>
        <v>6.12</v>
      </c>
      <c r="C332" s="4">
        <f>IF('True_Odds_Calculator_3-way'!C333="","",'True_Odds_Calculator_3-way'!C333)</f>
        <v>11.13</v>
      </c>
      <c r="D332" s="9">
        <f t="shared" si="78"/>
        <v>0.78000047276016871</v>
      </c>
      <c r="E332" s="9">
        <f t="shared" si="79"/>
        <v>0.14250947186488572</v>
      </c>
      <c r="F332" s="9">
        <f t="shared" si="80"/>
        <v>7.7490055374945577E-2</v>
      </c>
      <c r="G332" s="9">
        <f t="shared" si="81"/>
        <v>1.1752104374871111</v>
      </c>
      <c r="H332" s="9">
        <f t="shared" si="82"/>
        <v>1.2820505049969064</v>
      </c>
      <c r="I332" s="9">
        <f t="shared" si="83"/>
        <v>7.0170774399340097</v>
      </c>
      <c r="J332" s="9">
        <f t="shared" si="84"/>
        <v>12.904881731744437</v>
      </c>
      <c r="K332" s="11">
        <f t="shared" si="85"/>
        <v>0.80645161290322587</v>
      </c>
      <c r="L332" s="11">
        <f t="shared" si="86"/>
        <v>0.16339869281045752</v>
      </c>
      <c r="M332" s="11">
        <f t="shared" si="87"/>
        <v>8.9847259658580411E-2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-0.14737451077002106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0.18339316520548846</v>
      </c>
      <c r="Q332" s="11">
        <f>2*'OddsRatio_working_3-way'!K332*'OddsRatio_working_3-way'!L332*'OddsRatio_working_3-way'!M332</f>
        <v>2.3678910936796443E-2</v>
      </c>
      <c r="R332" s="11">
        <f t="shared" si="88"/>
        <v>0</v>
      </c>
      <c r="S332" s="11">
        <f t="shared" si="89"/>
        <v>-1.2444021985027978</v>
      </c>
      <c r="T332" s="11">
        <f t="shared" si="90"/>
        <v>-0.16067168476472535</v>
      </c>
      <c r="U332" s="11">
        <f>'OddsRatio_working_3-way'!S332-'OddsRatio_working_3-way'!R332^2/3</f>
        <v>-1.2444021985027978</v>
      </c>
      <c r="V332" s="11">
        <f>'OddsRatio_working_3-way'!S332*'OddsRatio_working_3-way'!R332/3-2*'OddsRatio_working_3-way'!R332^3/27-'OddsRatio_working_3-way'!T332</f>
        <v>0.16067168476472535</v>
      </c>
      <c r="W332" s="11">
        <f>'OddsRatio_working_3-way'!V332^2+4*'OddsRatio_working_3-way'!U332^3/27</f>
        <v>-0.25966648197466119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0.26715251835786447</v>
      </c>
      <c r="Y332" s="11">
        <f>IF('OddsRatio_working_3-way'!W332&gt;=0,IF('OddsRatio_working_3-way'!V332+SQRT('OddsRatio_working_3-way'!W332)&gt;0,0,PI()),ACOS('OddsRatio_working_3-way'!V332/(2*'OddsRatio_working_3-way'!X332)))</f>
        <v>1.2653576997123077</v>
      </c>
      <c r="Z332" s="11">
        <f>'OddsRatio_working_3-way'!X332^(1/3)*COS('OddsRatio_working_3-way'!Y332/3)</f>
        <v>0.58760521874355554</v>
      </c>
      <c r="AA332" s="11">
        <f>'OddsRatio_working_3-way'!X332^(1/3)*COS(('OddsRatio_working_3-way'!Y332+2*PI())/3)</f>
        <v>-0.5221458374401905</v>
      </c>
      <c r="AB332" s="11">
        <f>'OddsRatio_working_3-way'!X332^(1/3)*COS(('OddsRatio_working_3-way'!Y332+4*PI())/3)</f>
        <v>-6.5459381303364927E-2</v>
      </c>
      <c r="AC332" s="11">
        <f>'OddsRatio_working_3-way'!X332^(1/3)*SIN('OddsRatio_working_3-way'!Y332/3)</f>
        <v>0.2636680483858525</v>
      </c>
      <c r="AD332" s="11">
        <f>'OddsRatio_working_3-way'!X332^(1/3)*SIN(('OddsRatio_working_3-way'!Y332+2*PI())/3)</f>
        <v>0.37704702263530487</v>
      </c>
      <c r="AE332" s="11">
        <f>'OddsRatio_working_3-way'!X332^(1/3)*SIN(('OddsRatio_working_3-way'!Y332+4*PI())/3)</f>
        <v>-0.64071507102115732</v>
      </c>
      <c r="AF332" s="11">
        <f>-'OddsRatio_working_3-way'!U332/(3*'OddsRatio_working_3-way'!X332^(1/3))*COS(('OddsRatio_working_3-way'!Y332)/3)</f>
        <v>0.58760521874355554</v>
      </c>
      <c r="AG332" s="11">
        <f>-'OddsRatio_working_3-way'!U332/(3*'OddsRatio_working_3-way'!X332^(1/3))*COS(('OddsRatio_working_3-way'!Y332+2*PI())/3)</f>
        <v>-0.5221458374401905</v>
      </c>
      <c r="AH332" s="11">
        <f>-'OddsRatio_working_3-way'!U332/(3*'OddsRatio_working_3-way'!X332^(1/3))*COS(('OddsRatio_working_3-way'!Y332+4*PI())/3)</f>
        <v>-6.5459381303364927E-2</v>
      </c>
      <c r="AI332" s="11">
        <f>'OddsRatio_working_3-way'!U332/(3*'OddsRatio_working_3-way'!X332^(1/3))*SIN(('OddsRatio_working_3-way'!Y332)/3)</f>
        <v>-0.2636680483858525</v>
      </c>
      <c r="AJ332" s="11">
        <f>'OddsRatio_working_3-way'!U332/(3*'OddsRatio_working_3-way'!X332^(1/3))*SIN(('OddsRatio_working_3-way'!Y332+2*PI())/3)</f>
        <v>-0.37704702263530487</v>
      </c>
      <c r="AK332" s="11">
        <f>'OddsRatio_working_3-way'!U332/(3*'OddsRatio_working_3-way'!X332^(1/3))*SIN(('OddsRatio_working_3-way'!Y332+4*PI())/3)</f>
        <v>0.64071507102115732</v>
      </c>
      <c r="AL332" s="11">
        <f>'OddsRatio_working_3-way'!Z332+'OddsRatio_working_3-way'!AF332</f>
        <v>1.1752104374871111</v>
      </c>
      <c r="AM332" s="11">
        <f>'OddsRatio_working_3-way'!AA332+'OddsRatio_working_3-way'!AG332</f>
        <v>-1.044291674880381</v>
      </c>
      <c r="AN332" s="11">
        <f>'OddsRatio_working_3-way'!AB332+'OddsRatio_working_3-way'!AH332</f>
        <v>-0.13091876260672985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1.1752104374871111</v>
      </c>
      <c r="AS332" s="11">
        <f>IF(('OddsRatio_working_3-way'!X332=0),IF(Q332&gt;0,-Q332^(1/3),(-Q332)^(1/3)),'OddsRatio_working_3-way'!AM332-'OddsRatio_working_3-way'!R332/3)</f>
        <v>-1.044291674880381</v>
      </c>
      <c r="AT332" s="11">
        <f>IF(('OddsRatio_working_3-way'!X332=0),IF(Q332&gt;0,-Q332^(1/3),(-Q332)^(1/3)),'OddsRatio_working_3-way'!AN332-'OddsRatio_working_3-way'!R332/3)</f>
        <v>-0.13091876260672985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1.52</v>
      </c>
      <c r="B333" s="4">
        <f>IF('True_Odds_Calculator_3-way'!B334="","",'True_Odds_Calculator_3-way'!B334)</f>
        <v>5.0199999999999996</v>
      </c>
      <c r="C333" s="4">
        <f>IF('True_Odds_Calculator_3-way'!C334="","",'True_Odds_Calculator_3-way'!C334)</f>
        <v>5.98</v>
      </c>
      <c r="D333" s="9">
        <f t="shared" si="78"/>
        <v>0.64731349347292755</v>
      </c>
      <c r="E333" s="9">
        <f t="shared" si="79"/>
        <v>0.19186188132849483</v>
      </c>
      <c r="F333" s="9">
        <f t="shared" si="80"/>
        <v>0.1608246251985776</v>
      </c>
      <c r="G333" s="9">
        <f t="shared" si="81"/>
        <v>1.0477817759428456</v>
      </c>
      <c r="H333" s="9">
        <f t="shared" si="82"/>
        <v>1.5448465234902797</v>
      </c>
      <c r="I333" s="9">
        <f t="shared" si="83"/>
        <v>5.2120827392902385</v>
      </c>
      <c r="J333" s="9">
        <f t="shared" si="84"/>
        <v>6.2179532441953702</v>
      </c>
      <c r="K333" s="11">
        <f t="shared" si="85"/>
        <v>0.65789473684210531</v>
      </c>
      <c r="L333" s="11">
        <f t="shared" si="86"/>
        <v>0.19920318725099603</v>
      </c>
      <c r="M333" s="11">
        <f t="shared" si="87"/>
        <v>0.16722408026755853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-0.22814462971910965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0.20863562121869855</v>
      </c>
      <c r="Q333" s="11">
        <f>2*'OddsRatio_working_3-way'!K333*'OddsRatio_working_3-way'!L333*'OddsRatio_working_3-way'!M333</f>
        <v>4.3831012861071127E-2</v>
      </c>
      <c r="R333" s="11">
        <f t="shared" si="88"/>
        <v>0</v>
      </c>
      <c r="S333" s="11">
        <f t="shared" si="89"/>
        <v>-0.91448841673621473</v>
      </c>
      <c r="T333" s="11">
        <f t="shared" si="90"/>
        <v>-0.19211941528071741</v>
      </c>
      <c r="U333" s="11">
        <f>'OddsRatio_working_3-way'!S333-'OddsRatio_working_3-way'!R333^2/3</f>
        <v>-0.91448841673621473</v>
      </c>
      <c r="V333" s="11">
        <f>'OddsRatio_working_3-way'!S333*'OddsRatio_working_3-way'!R333/3-2*'OddsRatio_working_3-way'!R333^3/27-'OddsRatio_working_3-way'!T333</f>
        <v>0.19211941528071741</v>
      </c>
      <c r="W333" s="11">
        <f>'OddsRatio_working_3-way'!V333^2+4*'OddsRatio_working_3-way'!U333^3/27</f>
        <v>-7.6390376551662365E-2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0.16830050971362737</v>
      </c>
      <c r="Y333" s="11">
        <f>IF('OddsRatio_working_3-way'!W333&gt;=0,IF('OddsRatio_working_3-way'!V333+SQRT('OddsRatio_working_3-way'!W333)&gt;0,0,PI()),ACOS('OddsRatio_working_3-way'!V333/(2*'OddsRatio_working_3-way'!X333)))</f>
        <v>0.96336151929326708</v>
      </c>
      <c r="Z333" s="11">
        <f>'OddsRatio_working_3-way'!X333^(1/3)*COS('OddsRatio_working_3-way'!Y333/3)</f>
        <v>0.52389088797142291</v>
      </c>
      <c r="AA333" s="11">
        <f>'OddsRatio_working_3-way'!X333^(1/3)*COS(('OddsRatio_working_3-way'!Y333+2*PI())/3)</f>
        <v>-0.41286216707973822</v>
      </c>
      <c r="AB333" s="11">
        <f>'OddsRatio_working_3-way'!X333^(1/3)*COS(('OddsRatio_working_3-way'!Y333+4*PI())/3)</f>
        <v>-0.11102872089168465</v>
      </c>
      <c r="AC333" s="11">
        <f>'OddsRatio_working_3-way'!X333^(1/3)*SIN('OddsRatio_working_3-way'!Y333/3)</f>
        <v>0.17426362140710516</v>
      </c>
      <c r="AD333" s="11">
        <f>'OddsRatio_working_3-way'!X333^(1/3)*SIN(('OddsRatio_working_3-way'!Y333+2*PI())/3)</f>
        <v>0.36657100709088719</v>
      </c>
      <c r="AE333" s="11">
        <f>'OddsRatio_working_3-way'!X333^(1/3)*SIN(('OddsRatio_working_3-way'!Y333+4*PI())/3)</f>
        <v>-0.54083462849799224</v>
      </c>
      <c r="AF333" s="11">
        <f>-'OddsRatio_working_3-way'!U333/(3*'OddsRatio_working_3-way'!X333^(1/3))*COS(('OddsRatio_working_3-way'!Y333)/3)</f>
        <v>0.5238908879714228</v>
      </c>
      <c r="AG333" s="11">
        <f>-'OddsRatio_working_3-way'!U333/(3*'OddsRatio_working_3-way'!X333^(1/3))*COS(('OddsRatio_working_3-way'!Y333+2*PI())/3)</f>
        <v>-0.41286216707973816</v>
      </c>
      <c r="AH333" s="11">
        <f>-'OddsRatio_working_3-way'!U333/(3*'OddsRatio_working_3-way'!X333^(1/3))*COS(('OddsRatio_working_3-way'!Y333+4*PI())/3)</f>
        <v>-0.11102872089168463</v>
      </c>
      <c r="AI333" s="11">
        <f>'OddsRatio_working_3-way'!U333/(3*'OddsRatio_working_3-way'!X333^(1/3))*SIN(('OddsRatio_working_3-way'!Y333)/3)</f>
        <v>-0.17426362140710513</v>
      </c>
      <c r="AJ333" s="11">
        <f>'OddsRatio_working_3-way'!U333/(3*'OddsRatio_working_3-way'!X333^(1/3))*SIN(('OddsRatio_working_3-way'!Y333+2*PI())/3)</f>
        <v>-0.36657100709088714</v>
      </c>
      <c r="AK333" s="11">
        <f>'OddsRatio_working_3-way'!U333/(3*'OddsRatio_working_3-way'!X333^(1/3))*SIN(('OddsRatio_working_3-way'!Y333+4*PI())/3)</f>
        <v>0.54083462849799213</v>
      </c>
      <c r="AL333" s="11">
        <f>'OddsRatio_working_3-way'!Z333+'OddsRatio_working_3-way'!AF333</f>
        <v>1.0477817759428456</v>
      </c>
      <c r="AM333" s="11">
        <f>'OddsRatio_working_3-way'!AA333+'OddsRatio_working_3-way'!AG333</f>
        <v>-0.82572433415947644</v>
      </c>
      <c r="AN333" s="11">
        <f>'OddsRatio_working_3-way'!AB333+'OddsRatio_working_3-way'!AH333</f>
        <v>-0.22205744178336928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1.0477817759428456</v>
      </c>
      <c r="AS333" s="11">
        <f>IF(('OddsRatio_working_3-way'!X333=0),IF(Q333&gt;0,-Q333^(1/3),(-Q333)^(1/3)),'OddsRatio_working_3-way'!AM333-'OddsRatio_working_3-way'!R333/3)</f>
        <v>-0.82572433415947644</v>
      </c>
      <c r="AT333" s="11">
        <f>IF(('OddsRatio_working_3-way'!X333=0),IF(Q333&gt;0,-Q333^(1/3),(-Q333)^(1/3)),'OddsRatio_working_3-way'!AN333-'OddsRatio_working_3-way'!R333/3)</f>
        <v>-0.22205744178336928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1.55</v>
      </c>
      <c r="B334" s="4">
        <f>IF('True_Odds_Calculator_3-way'!B335="","",'True_Odds_Calculator_3-way'!B335)</f>
        <v>4.7699999999999996</v>
      </c>
      <c r="C334" s="4">
        <f>IF('True_Odds_Calculator_3-way'!C335="","",'True_Odds_Calculator_3-way'!C335)</f>
        <v>5.86</v>
      </c>
      <c r="D334" s="9">
        <f t="shared" si="78"/>
        <v>0.63415858060377328</v>
      </c>
      <c r="E334" s="9">
        <f t="shared" si="79"/>
        <v>0.20184336109246037</v>
      </c>
      <c r="F334" s="9">
        <f t="shared" si="80"/>
        <v>0.16399805830376654</v>
      </c>
      <c r="G334" s="9">
        <f t="shared" si="81"/>
        <v>1.0488957138303694</v>
      </c>
      <c r="H334" s="9">
        <f t="shared" si="82"/>
        <v>1.5768926426067031</v>
      </c>
      <c r="I334" s="9">
        <f t="shared" si="83"/>
        <v>4.9543368411404929</v>
      </c>
      <c r="J334" s="9">
        <f t="shared" si="84"/>
        <v>6.0976331692155954</v>
      </c>
      <c r="K334" s="11">
        <f t="shared" si="85"/>
        <v>0.64516129032258063</v>
      </c>
      <c r="L334" s="11">
        <f t="shared" si="86"/>
        <v>0.20964360587002098</v>
      </c>
      <c r="M334" s="11">
        <f t="shared" si="87"/>
        <v>0.17064846416382251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-0.23259084460084067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0.21188245093986485</v>
      </c>
      <c r="Q334" s="11">
        <f>2*'OddsRatio_working_3-way'!K334*'OddsRatio_working_3-way'!L334*'OddsRatio_working_3-way'!M334</f>
        <v>4.6161754017399755E-2</v>
      </c>
      <c r="R334" s="11">
        <f t="shared" si="88"/>
        <v>0</v>
      </c>
      <c r="S334" s="11">
        <f t="shared" si="89"/>
        <v>-0.91096642820780671</v>
      </c>
      <c r="T334" s="11">
        <f t="shared" si="90"/>
        <v>-0.19846763141782284</v>
      </c>
      <c r="U334" s="11">
        <f>'OddsRatio_working_3-way'!S334-'OddsRatio_working_3-way'!R334^2/3</f>
        <v>-0.91096642820780671</v>
      </c>
      <c r="V334" s="11">
        <f>'OddsRatio_working_3-way'!S334*'OddsRatio_working_3-way'!R334/3-2*'OddsRatio_working_3-way'!R334^3/27-'OddsRatio_working_3-way'!T334</f>
        <v>0.19846763141782284</v>
      </c>
      <c r="W334" s="11">
        <f>'OddsRatio_working_3-way'!V334^2+4*'OddsRatio_working_3-way'!U334^3/27</f>
        <v>-7.2606813838537732E-2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0.1673291774909105</v>
      </c>
      <c r="Y334" s="11">
        <f>IF('OddsRatio_working_3-way'!W334&gt;=0,IF('OddsRatio_working_3-way'!V334+SQRT('OddsRatio_working_3-way'!W334)&gt;0,0,PI()),ACOS('OddsRatio_working_3-way'!V334/(2*'OddsRatio_working_3-way'!X334)))</f>
        <v>0.93596029542916237</v>
      </c>
      <c r="Z334" s="11">
        <f>'OddsRatio_working_3-way'!X334^(1/3)*COS('OddsRatio_working_3-way'!Y334/3)</f>
        <v>0.5244478569151847</v>
      </c>
      <c r="AA334" s="11">
        <f>'OddsRatio_working_3-way'!X334^(1/3)*COS(('OddsRatio_working_3-way'!Y334+2*PI())/3)</f>
        <v>-0.4087075148580972</v>
      </c>
      <c r="AB334" s="11">
        <f>'OddsRatio_working_3-way'!X334^(1/3)*COS(('OddsRatio_working_3-way'!Y334+4*PI())/3)</f>
        <v>-0.11574034205708793</v>
      </c>
      <c r="AC334" s="11">
        <f>'OddsRatio_working_3-way'!X334^(1/3)*SIN('OddsRatio_working_3-way'!Y334/3)</f>
        <v>0.1691446760803865</v>
      </c>
      <c r="AD334" s="11">
        <f>'OddsRatio_working_3-way'!X334^(1/3)*SIN(('OddsRatio_working_3-way'!Y334+2*PI())/3)</f>
        <v>0.3696128290086631</v>
      </c>
      <c r="AE334" s="11">
        <f>'OddsRatio_working_3-way'!X334^(1/3)*SIN(('OddsRatio_working_3-way'!Y334+4*PI())/3)</f>
        <v>-0.53875750508904952</v>
      </c>
      <c r="AF334" s="11">
        <f>-'OddsRatio_working_3-way'!U334/(3*'OddsRatio_working_3-way'!X334^(1/3))*COS(('OddsRatio_working_3-way'!Y334)/3)</f>
        <v>0.52444785691518458</v>
      </c>
      <c r="AG334" s="11">
        <f>-'OddsRatio_working_3-way'!U334/(3*'OddsRatio_working_3-way'!X334^(1/3))*COS(('OddsRatio_working_3-way'!Y334+2*PI())/3)</f>
        <v>-0.40870751485809709</v>
      </c>
      <c r="AH334" s="11">
        <f>-'OddsRatio_working_3-way'!U334/(3*'OddsRatio_working_3-way'!X334^(1/3))*COS(('OddsRatio_working_3-way'!Y334+4*PI())/3)</f>
        <v>-0.1157403420570879</v>
      </c>
      <c r="AI334" s="11">
        <f>'OddsRatio_working_3-way'!U334/(3*'OddsRatio_working_3-way'!X334^(1/3))*SIN(('OddsRatio_working_3-way'!Y334)/3)</f>
        <v>-0.16914467608038647</v>
      </c>
      <c r="AJ334" s="11">
        <f>'OddsRatio_working_3-way'!U334/(3*'OddsRatio_working_3-way'!X334^(1/3))*SIN(('OddsRatio_working_3-way'!Y334+2*PI())/3)</f>
        <v>-0.36961282900866305</v>
      </c>
      <c r="AK334" s="11">
        <f>'OddsRatio_working_3-way'!U334/(3*'OddsRatio_working_3-way'!X334^(1/3))*SIN(('OddsRatio_working_3-way'!Y334+4*PI())/3)</f>
        <v>0.5387575050890494</v>
      </c>
      <c r="AL334" s="11">
        <f>'OddsRatio_working_3-way'!Z334+'OddsRatio_working_3-way'!AF334</f>
        <v>1.0488957138303694</v>
      </c>
      <c r="AM334" s="11">
        <f>'OddsRatio_working_3-way'!AA334+'OddsRatio_working_3-way'!AG334</f>
        <v>-0.81741502971619429</v>
      </c>
      <c r="AN334" s="11">
        <f>'OddsRatio_working_3-way'!AB334+'OddsRatio_working_3-way'!AH334</f>
        <v>-0.23148068411417583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1.0488957138303694</v>
      </c>
      <c r="AS334" s="11">
        <f>IF(('OddsRatio_working_3-way'!X334=0),IF(Q334&gt;0,-Q334^(1/3),(-Q334)^(1/3)),'OddsRatio_working_3-way'!AM334-'OddsRatio_working_3-way'!R334/3)</f>
        <v>-0.81741502971619429</v>
      </c>
      <c r="AT334" s="11">
        <f>IF(('OddsRatio_working_3-way'!X334=0),IF(Q334&gt;0,-Q334^(1/3),(-Q334)^(1/3)),'OddsRatio_working_3-way'!AN334-'OddsRatio_working_3-way'!R334/3)</f>
        <v>-0.23148068411417583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1.37</v>
      </c>
      <c r="B335" s="4">
        <f>IF('True_Odds_Calculator_3-way'!B336="","",'True_Odds_Calculator_3-way'!B336)</f>
        <v>5.76</v>
      </c>
      <c r="C335" s="4">
        <f>IF('True_Odds_Calculator_3-way'!C336="","",'True_Odds_Calculator_3-way'!C336)</f>
        <v>8.3000000000000007</v>
      </c>
      <c r="D335" s="9">
        <f t="shared" si="78"/>
        <v>0.71913857897216649</v>
      </c>
      <c r="E335" s="9">
        <f t="shared" si="79"/>
        <v>0.16599146731328987</v>
      </c>
      <c r="F335" s="9">
        <f t="shared" si="80"/>
        <v>0.1148699537145436</v>
      </c>
      <c r="G335" s="9">
        <f t="shared" si="81"/>
        <v>1.0555474895836827</v>
      </c>
      <c r="H335" s="9">
        <f t="shared" si="82"/>
        <v>1.3905525711459625</v>
      </c>
      <c r="I335" s="9">
        <f t="shared" si="83"/>
        <v>6.0244060504183299</v>
      </c>
      <c r="J335" s="9">
        <f t="shared" si="84"/>
        <v>8.7054966739608837</v>
      </c>
      <c r="K335" s="11">
        <f t="shared" si="85"/>
        <v>0.72992700729927007</v>
      </c>
      <c r="L335" s="11">
        <f t="shared" si="86"/>
        <v>0.1736111111111111</v>
      </c>
      <c r="M335" s="11">
        <f t="shared" si="87"/>
        <v>0.12048192771084336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-0.19629552272349737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0.18977980046707507</v>
      </c>
      <c r="Q335" s="11">
        <f>2*'OddsRatio_working_3-way'!K335*'OddsRatio_working_3-way'!L335*'OddsRatio_working_3-way'!M335</f>
        <v>3.0535768377646835E-2</v>
      </c>
      <c r="R335" s="11">
        <f t="shared" si="88"/>
        <v>0</v>
      </c>
      <c r="S335" s="11">
        <f t="shared" si="89"/>
        <v>-0.96680656712888768</v>
      </c>
      <c r="T335" s="11">
        <f t="shared" si="90"/>
        <v>-0.15556018779225869</v>
      </c>
      <c r="U335" s="11">
        <f>'OddsRatio_working_3-way'!S335-'OddsRatio_working_3-way'!R335^2/3</f>
        <v>-0.96680656712888768</v>
      </c>
      <c r="V335" s="11">
        <f>'OddsRatio_working_3-way'!S335*'OddsRatio_working_3-way'!R335/3-2*'OddsRatio_working_3-way'!R335^3/27-'OddsRatio_working_3-way'!T335</f>
        <v>0.15556018779225869</v>
      </c>
      <c r="W335" s="11">
        <f>'OddsRatio_working_3-way'!V335^2+4*'OddsRatio_working_3-way'!U335^3/27</f>
        <v>-0.1096808117795678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0.18294793235066267</v>
      </c>
      <c r="Y335" s="11">
        <f>IF('OddsRatio_working_3-way'!W335&gt;=0,IF('OddsRatio_working_3-way'!V335+SQRT('OddsRatio_working_3-way'!W335)&gt;0,0,PI()),ACOS('OddsRatio_working_3-way'!V335/(2*'OddsRatio_working_3-way'!X335)))</f>
        <v>1.1316700501024783</v>
      </c>
      <c r="Z335" s="11">
        <f>'OddsRatio_working_3-way'!X335^(1/3)*COS('OddsRatio_working_3-way'!Y335/3)</f>
        <v>0.52777374479184136</v>
      </c>
      <c r="AA335" s="11">
        <f>'OddsRatio_working_3-way'!X335^(1/3)*COS(('OddsRatio_working_3-way'!Y335+2*PI())/3)</f>
        <v>-0.44497468952760738</v>
      </c>
      <c r="AB335" s="11">
        <f>'OddsRatio_working_3-way'!X335^(1/3)*COS(('OddsRatio_working_3-way'!Y335+4*PI())/3)</f>
        <v>-8.2799055264234089E-2</v>
      </c>
      <c r="AC335" s="11">
        <f>'OddsRatio_working_3-way'!X335^(1/3)*SIN('OddsRatio_working_3-way'!Y335/3)</f>
        <v>0.20910219993588208</v>
      </c>
      <c r="AD335" s="11">
        <f>'OddsRatio_working_3-way'!X335^(1/3)*SIN(('OddsRatio_working_3-way'!Y335+2*PI())/3)</f>
        <v>0.35251437047223866</v>
      </c>
      <c r="AE335" s="11">
        <f>'OddsRatio_working_3-way'!X335^(1/3)*SIN(('OddsRatio_working_3-way'!Y335+4*PI())/3)</f>
        <v>-0.56161657040812074</v>
      </c>
      <c r="AF335" s="11">
        <f>-'OddsRatio_working_3-way'!U335/(3*'OddsRatio_working_3-way'!X335^(1/3))*COS(('OddsRatio_working_3-way'!Y335)/3)</f>
        <v>0.52777374479184125</v>
      </c>
      <c r="AG335" s="11">
        <f>-'OddsRatio_working_3-way'!U335/(3*'OddsRatio_working_3-way'!X335^(1/3))*COS(('OddsRatio_working_3-way'!Y335+2*PI())/3)</f>
        <v>-0.44497468952760733</v>
      </c>
      <c r="AH335" s="11">
        <f>-'OddsRatio_working_3-way'!U335/(3*'OddsRatio_working_3-way'!X335^(1/3))*COS(('OddsRatio_working_3-way'!Y335+4*PI())/3)</f>
        <v>-8.2799055264234062E-2</v>
      </c>
      <c r="AI335" s="11">
        <f>'OddsRatio_working_3-way'!U335/(3*'OddsRatio_working_3-way'!X335^(1/3))*SIN(('OddsRatio_working_3-way'!Y335)/3)</f>
        <v>-0.20910219993588203</v>
      </c>
      <c r="AJ335" s="11">
        <f>'OddsRatio_working_3-way'!U335/(3*'OddsRatio_working_3-way'!X335^(1/3))*SIN(('OddsRatio_working_3-way'!Y335+2*PI())/3)</f>
        <v>-0.35251437047223855</v>
      </c>
      <c r="AK335" s="11">
        <f>'OddsRatio_working_3-way'!U335/(3*'OddsRatio_working_3-way'!X335^(1/3))*SIN(('OddsRatio_working_3-way'!Y335+4*PI())/3)</f>
        <v>0.56161657040812063</v>
      </c>
      <c r="AL335" s="11">
        <f>'OddsRatio_working_3-way'!Z335+'OddsRatio_working_3-way'!AF335</f>
        <v>1.0555474895836827</v>
      </c>
      <c r="AM335" s="11">
        <f>'OddsRatio_working_3-way'!AA335+'OddsRatio_working_3-way'!AG335</f>
        <v>-0.88994937905521465</v>
      </c>
      <c r="AN335" s="11">
        <f>'OddsRatio_working_3-way'!AB335+'OddsRatio_working_3-way'!AH335</f>
        <v>-0.16559811052846815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1.0555474895836827</v>
      </c>
      <c r="AS335" s="11">
        <f>IF(('OddsRatio_working_3-way'!X335=0),IF(Q335&gt;0,-Q335^(1/3),(-Q335)^(1/3)),'OddsRatio_working_3-way'!AM335-'OddsRatio_working_3-way'!R335/3)</f>
        <v>-0.88994937905521465</v>
      </c>
      <c r="AT335" s="11">
        <f>IF(('OddsRatio_working_3-way'!X335=0),IF(Q335&gt;0,-Q335^(1/3),(-Q335)^(1/3)),'OddsRatio_working_3-way'!AN335-'OddsRatio_working_3-way'!R335/3)</f>
        <v>-0.16559811052846815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2.33</v>
      </c>
      <c r="B336" s="4">
        <f>IF('True_Odds_Calculator_3-way'!B337="","",'True_Odds_Calculator_3-way'!B337)</f>
        <v>3.67</v>
      </c>
      <c r="C336" s="4">
        <f>IF('True_Odds_Calculator_3-way'!C337="","",'True_Odds_Calculator_3-way'!C337)</f>
        <v>3.11</v>
      </c>
      <c r="D336" s="9">
        <f t="shared" si="78"/>
        <v>0.42056313486525976</v>
      </c>
      <c r="E336" s="9">
        <f t="shared" si="79"/>
        <v>0.26554164164988037</v>
      </c>
      <c r="F336" s="9">
        <f t="shared" si="80"/>
        <v>0.31389522348485976</v>
      </c>
      <c r="G336" s="9">
        <f t="shared" si="81"/>
        <v>1.0359129932545357</v>
      </c>
      <c r="H336" s="9">
        <f t="shared" si="82"/>
        <v>2.3777642810285324</v>
      </c>
      <c r="I336" s="9">
        <f t="shared" si="83"/>
        <v>3.7658876919896098</v>
      </c>
      <c r="J336" s="9">
        <f t="shared" si="84"/>
        <v>3.1857764157670703</v>
      </c>
      <c r="K336" s="11">
        <f t="shared" si="85"/>
        <v>0.42918454935622319</v>
      </c>
      <c r="L336" s="11">
        <f t="shared" si="86"/>
        <v>0.27247956403269757</v>
      </c>
      <c r="M336" s="11">
        <f t="shared" si="87"/>
        <v>0.32154340836012862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-0.28174938926832171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0.22975175416968419</v>
      </c>
      <c r="Q336" s="11">
        <f>2*'OddsRatio_working_3-way'!K336*'OddsRatio_working_3-way'!L336*'OddsRatio_working_3-way'!M336</f>
        <v>7.5205156847687124E-2</v>
      </c>
      <c r="R336" s="11">
        <f t="shared" si="88"/>
        <v>0</v>
      </c>
      <c r="S336" s="11">
        <f t="shared" si="89"/>
        <v>-0.81544721273870091</v>
      </c>
      <c r="T336" s="11">
        <f t="shared" si="90"/>
        <v>-0.26692216456258616</v>
      </c>
      <c r="U336" s="11">
        <f>'OddsRatio_working_3-way'!S336-'OddsRatio_working_3-way'!R336^2/3</f>
        <v>-0.81544721273870091</v>
      </c>
      <c r="V336" s="11">
        <f>'OddsRatio_working_3-way'!S336*'OddsRatio_working_3-way'!R336/3-2*'OddsRatio_working_3-way'!R336^3/27-'OddsRatio_working_3-way'!T336</f>
        <v>0.26692216456258616</v>
      </c>
      <c r="W336" s="11">
        <f>'OddsRatio_working_3-way'!V336^2+4*'OddsRatio_working_3-way'!U336^3/27</f>
        <v>-9.0836712106546896E-3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0.14171371947118513</v>
      </c>
      <c r="Y336" s="11">
        <f>IF('OddsRatio_working_3-way'!W336&gt;=0,IF('OddsRatio_working_3-way'!V336+SQRT('OddsRatio_working_3-way'!W336)&gt;0,0,PI()),ACOS('OddsRatio_working_3-way'!V336/(2*'OddsRatio_working_3-way'!X336)))</f>
        <v>0.34295400147453337</v>
      </c>
      <c r="Z336" s="11">
        <f>'OddsRatio_working_3-way'!X336^(1/3)*COS('OddsRatio_working_3-way'!Y336/3)</f>
        <v>0.51795649662726784</v>
      </c>
      <c r="AA336" s="11">
        <f>'OddsRatio_working_3-way'!X336^(1/3)*COS(('OddsRatio_working_3-way'!Y336+2*PI())/3)</f>
        <v>-0.31048168398428122</v>
      </c>
      <c r="AB336" s="11">
        <f>'OddsRatio_working_3-way'!X336^(1/3)*COS(('OddsRatio_working_3-way'!Y336+4*PI())/3)</f>
        <v>-0.20747481264298659</v>
      </c>
      <c r="AC336" s="11">
        <f>'OddsRatio_working_3-way'!X336^(1/3)*SIN('OddsRatio_working_3-way'!Y336/3)</f>
        <v>5.9471044897277642E-2</v>
      </c>
      <c r="AD336" s="11">
        <f>'OddsRatio_working_3-way'!X336^(1/3)*SIN(('OddsRatio_working_3-way'!Y336+2*PI())/3)</f>
        <v>0.41882796168576414</v>
      </c>
      <c r="AE336" s="11">
        <f>'OddsRatio_working_3-way'!X336^(1/3)*SIN(('OddsRatio_working_3-way'!Y336+4*PI())/3)</f>
        <v>-0.4782990065830417</v>
      </c>
      <c r="AF336" s="11">
        <f>-'OddsRatio_working_3-way'!U336/(3*'OddsRatio_working_3-way'!X336^(1/3))*COS(('OddsRatio_working_3-way'!Y336)/3)</f>
        <v>0.51795649662726784</v>
      </c>
      <c r="AG336" s="11">
        <f>-'OddsRatio_working_3-way'!U336/(3*'OddsRatio_working_3-way'!X336^(1/3))*COS(('OddsRatio_working_3-way'!Y336+2*PI())/3)</f>
        <v>-0.31048168398428122</v>
      </c>
      <c r="AH336" s="11">
        <f>-'OddsRatio_working_3-way'!U336/(3*'OddsRatio_working_3-way'!X336^(1/3))*COS(('OddsRatio_working_3-way'!Y336+4*PI())/3)</f>
        <v>-0.20747481264298659</v>
      </c>
      <c r="AI336" s="11">
        <f>'OddsRatio_working_3-way'!U336/(3*'OddsRatio_working_3-way'!X336^(1/3))*SIN(('OddsRatio_working_3-way'!Y336)/3)</f>
        <v>-5.9471044897277642E-2</v>
      </c>
      <c r="AJ336" s="11">
        <f>'OddsRatio_working_3-way'!U336/(3*'OddsRatio_working_3-way'!X336^(1/3))*SIN(('OddsRatio_working_3-way'!Y336+2*PI())/3)</f>
        <v>-0.41882796168576414</v>
      </c>
      <c r="AK336" s="11">
        <f>'OddsRatio_working_3-way'!U336/(3*'OddsRatio_working_3-way'!X336^(1/3))*SIN(('OddsRatio_working_3-way'!Y336+4*PI())/3)</f>
        <v>0.4782990065830417</v>
      </c>
      <c r="AL336" s="11">
        <f>'OddsRatio_working_3-way'!Z336+'OddsRatio_working_3-way'!AF336</f>
        <v>1.0359129932545357</v>
      </c>
      <c r="AM336" s="11">
        <f>'OddsRatio_working_3-way'!AA336+'OddsRatio_working_3-way'!AG336</f>
        <v>-0.62096336796856244</v>
      </c>
      <c r="AN336" s="11">
        <f>'OddsRatio_working_3-way'!AB336+'OddsRatio_working_3-way'!AH336</f>
        <v>-0.41494962528597318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1.0359129932545357</v>
      </c>
      <c r="AS336" s="11">
        <f>IF(('OddsRatio_working_3-way'!X336=0),IF(Q336&gt;0,-Q336^(1/3),(-Q336)^(1/3)),'OddsRatio_working_3-way'!AM336-'OddsRatio_working_3-way'!R336/3)</f>
        <v>-0.62096336796856244</v>
      </c>
      <c r="AT336" s="11">
        <f>IF(('OddsRatio_working_3-way'!X336=0),IF(Q336&gt;0,-Q336^(1/3),(-Q336)^(1/3)),'OddsRatio_working_3-way'!AN336-'OddsRatio_working_3-way'!R336/3)</f>
        <v>-0.41494962528597318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2.52</v>
      </c>
      <c r="B337" s="4">
        <f>IF('True_Odds_Calculator_3-way'!B338="","",'True_Odds_Calculator_3-way'!B338)</f>
        <v>3.68</v>
      </c>
      <c r="C337" s="4">
        <f>IF('True_Odds_Calculator_3-way'!C338="","",'True_Odds_Calculator_3-way'!C338)</f>
        <v>2.83</v>
      </c>
      <c r="D337" s="9">
        <f t="shared" si="78"/>
        <v>0.38893051001138362</v>
      </c>
      <c r="E337" s="9">
        <f t="shared" si="79"/>
        <v>0.26523851593191627</v>
      </c>
      <c r="F337" s="9">
        <f t="shared" si="80"/>
        <v>0.34583097405669994</v>
      </c>
      <c r="G337" s="9">
        <f t="shared" si="81"/>
        <v>1.0336535472532962</v>
      </c>
      <c r="H337" s="9">
        <f t="shared" si="82"/>
        <v>2.57115339182501</v>
      </c>
      <c r="I337" s="9">
        <f t="shared" si="83"/>
        <v>3.770191506638835</v>
      </c>
      <c r="J337" s="9">
        <f t="shared" si="84"/>
        <v>2.8915859914735318</v>
      </c>
      <c r="K337" s="11">
        <f t="shared" si="85"/>
        <v>0.3968253968253968</v>
      </c>
      <c r="L337" s="11">
        <f t="shared" si="86"/>
        <v>0.27173913043478259</v>
      </c>
      <c r="M337" s="11">
        <f t="shared" si="87"/>
        <v>0.35335689045936397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-0.28404992354907854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0.22976428242214078</v>
      </c>
      <c r="Q337" s="11">
        <f>2*'OddsRatio_working_3-way'!K337*'OddsRatio_working_3-way'!L337*'OddsRatio_working_3-way'!M337</f>
        <v>7.6207058846481185E-2</v>
      </c>
      <c r="R337" s="11">
        <f t="shared" si="88"/>
        <v>0</v>
      </c>
      <c r="S337" s="11">
        <f t="shared" si="89"/>
        <v>-0.8088869715271787</v>
      </c>
      <c r="T337" s="11">
        <f t="shared" si="90"/>
        <v>-0.26828755274533289</v>
      </c>
      <c r="U337" s="11">
        <f>'OddsRatio_working_3-way'!S337-'OddsRatio_working_3-way'!R337^2/3</f>
        <v>-0.8088869715271787</v>
      </c>
      <c r="V337" s="11">
        <f>'OddsRatio_working_3-way'!S337*'OddsRatio_working_3-way'!R337/3-2*'OddsRatio_working_3-way'!R337^3/27-'OddsRatio_working_3-way'!T337</f>
        <v>0.26828755274533289</v>
      </c>
      <c r="W337" s="11">
        <f>'OddsRatio_working_3-way'!V337^2+4*'OddsRatio_working_3-way'!U337^3/27</f>
        <v>-6.4296757146278805E-3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0.14000704149497953</v>
      </c>
      <c r="Y337" s="11">
        <f>IF('OddsRatio_working_3-way'!W337&gt;=0,IF('OddsRatio_working_3-way'!V337+SQRT('OddsRatio_working_3-way'!W337)&gt;0,0,PI()),ACOS('OddsRatio_working_3-way'!V337/(2*'OddsRatio_working_3-way'!X337)))</f>
        <v>0.29042715849711453</v>
      </c>
      <c r="Z337" s="11">
        <f>'OddsRatio_working_3-way'!X337^(1/3)*COS('OddsRatio_working_3-way'!Y337/3)</f>
        <v>0.51682677362664808</v>
      </c>
      <c r="AA337" s="11">
        <f>'OddsRatio_working_3-way'!X337^(1/3)*COS(('OddsRatio_working_3-way'!Y337+2*PI())/3)</f>
        <v>-0.30187955099647718</v>
      </c>
      <c r="AB337" s="11">
        <f>'OddsRatio_working_3-way'!X337^(1/3)*COS(('OddsRatio_working_3-way'!Y337+4*PI())/3)</f>
        <v>-0.21494722263017096</v>
      </c>
      <c r="AC337" s="11">
        <f>'OddsRatio_working_3-way'!X337^(1/3)*SIN('OddsRatio_working_3-way'!Y337/3)</f>
        <v>5.0190403183567892E-2</v>
      </c>
      <c r="AD337" s="11">
        <f>'OddsRatio_working_3-way'!X337^(1/3)*SIN(('OddsRatio_working_3-way'!Y337+2*PI())/3)</f>
        <v>0.42248991372484257</v>
      </c>
      <c r="AE337" s="11">
        <f>'OddsRatio_working_3-way'!X337^(1/3)*SIN(('OddsRatio_working_3-way'!Y337+4*PI())/3)</f>
        <v>-0.47268031690841039</v>
      </c>
      <c r="AF337" s="11">
        <f>-'OddsRatio_working_3-way'!U337/(3*'OddsRatio_working_3-way'!X337^(1/3))*COS(('OddsRatio_working_3-way'!Y337)/3)</f>
        <v>0.51682677362664808</v>
      </c>
      <c r="AG337" s="11">
        <f>-'OddsRatio_working_3-way'!U337/(3*'OddsRatio_working_3-way'!X337^(1/3))*COS(('OddsRatio_working_3-way'!Y337+2*PI())/3)</f>
        <v>-0.30187955099647718</v>
      </c>
      <c r="AH337" s="11">
        <f>-'OddsRatio_working_3-way'!U337/(3*'OddsRatio_working_3-way'!X337^(1/3))*COS(('OddsRatio_working_3-way'!Y337+4*PI())/3)</f>
        <v>-0.21494722263017096</v>
      </c>
      <c r="AI337" s="11">
        <f>'OddsRatio_working_3-way'!U337/(3*'OddsRatio_working_3-way'!X337^(1/3))*SIN(('OddsRatio_working_3-way'!Y337)/3)</f>
        <v>-5.0190403183567892E-2</v>
      </c>
      <c r="AJ337" s="11">
        <f>'OddsRatio_working_3-way'!U337/(3*'OddsRatio_working_3-way'!X337^(1/3))*SIN(('OddsRatio_working_3-way'!Y337+2*PI())/3)</f>
        <v>-0.42248991372484257</v>
      </c>
      <c r="AK337" s="11">
        <f>'OddsRatio_working_3-way'!U337/(3*'OddsRatio_working_3-way'!X337^(1/3))*SIN(('OddsRatio_working_3-way'!Y337+4*PI())/3)</f>
        <v>0.47268031690841039</v>
      </c>
      <c r="AL337" s="11">
        <f>'OddsRatio_working_3-way'!Z337+'OddsRatio_working_3-way'!AF337</f>
        <v>1.0336535472532962</v>
      </c>
      <c r="AM337" s="11">
        <f>'OddsRatio_working_3-way'!AA337+'OddsRatio_working_3-way'!AG337</f>
        <v>-0.60375910199295435</v>
      </c>
      <c r="AN337" s="11">
        <f>'OddsRatio_working_3-way'!AB337+'OddsRatio_working_3-way'!AH337</f>
        <v>-0.42989444526034193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1.0336535472532962</v>
      </c>
      <c r="AS337" s="11">
        <f>IF(('OddsRatio_working_3-way'!X337=0),IF(Q337&gt;0,-Q337^(1/3),(-Q337)^(1/3)),'OddsRatio_working_3-way'!AM337-'OddsRatio_working_3-way'!R337/3)</f>
        <v>-0.60375910199295435</v>
      </c>
      <c r="AT337" s="11">
        <f>IF(('OddsRatio_working_3-way'!X337=0),IF(Q337&gt;0,-Q337^(1/3),(-Q337)^(1/3)),'OddsRatio_working_3-way'!AN337-'OddsRatio_working_3-way'!R337/3)</f>
        <v>-0.42989444526034193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1.83</v>
      </c>
      <c r="B338" s="4">
        <f>IF('True_Odds_Calculator_3-way'!B339="","",'True_Odds_Calculator_3-way'!B339)</f>
        <v>3.89</v>
      </c>
      <c r="C338" s="4">
        <f>IF('True_Odds_Calculator_3-way'!C339="","",'True_Odds_Calculator_3-way'!C339)</f>
        <v>4.5199999999999996</v>
      </c>
      <c r="D338" s="9">
        <f t="shared" si="78"/>
        <v>0.53633375142574768</v>
      </c>
      <c r="E338" s="9">
        <f t="shared" si="79"/>
        <v>0.24936638222780932</v>
      </c>
      <c r="F338" s="9">
        <f t="shared" si="80"/>
        <v>0.21429986634644307</v>
      </c>
      <c r="G338" s="9">
        <f t="shared" si="81"/>
        <v>1.0415791155074259</v>
      </c>
      <c r="H338" s="9">
        <f t="shared" si="82"/>
        <v>1.8645106658711637</v>
      </c>
      <c r="I338" s="9">
        <f t="shared" si="83"/>
        <v>4.0101636438164601</v>
      </c>
      <c r="J338" s="9">
        <f t="shared" si="84"/>
        <v>4.6663584865861392</v>
      </c>
      <c r="K338" s="11">
        <f t="shared" si="85"/>
        <v>0.54644808743169393</v>
      </c>
      <c r="L338" s="11">
        <f t="shared" si="86"/>
        <v>0.25706940874035988</v>
      </c>
      <c r="M338" s="11">
        <f t="shared" si="87"/>
        <v>0.22123893805309736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-0.26240945106438474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0.22500876726149782</v>
      </c>
      <c r="Q338" s="11">
        <f>2*'OddsRatio_working_3-way'!K338*'OddsRatio_working_3-way'!L338*'OddsRatio_working_3-way'!M338</f>
        <v>6.2157118028038069E-2</v>
      </c>
      <c r="R338" s="11">
        <f t="shared" si="88"/>
        <v>0</v>
      </c>
      <c r="S338" s="11">
        <f t="shared" si="89"/>
        <v>-0.85747203977912256</v>
      </c>
      <c r="T338" s="11">
        <f t="shared" si="90"/>
        <v>-0.23687072922075209</v>
      </c>
      <c r="U338" s="11">
        <f>'OddsRatio_working_3-way'!S338-'OddsRatio_working_3-way'!R338^2/3</f>
        <v>-0.85747203977912256</v>
      </c>
      <c r="V338" s="11">
        <f>'OddsRatio_working_3-way'!S338*'OddsRatio_working_3-way'!R338/3-2*'OddsRatio_working_3-way'!R338^3/27-'OddsRatio_working_3-way'!T338</f>
        <v>0.23687072922075209</v>
      </c>
      <c r="W338" s="11">
        <f>'OddsRatio_working_3-way'!V338^2+4*'OddsRatio_working_3-way'!U338^3/27</f>
        <v>-3.7294247773333428E-2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0.15280869587077192</v>
      </c>
      <c r="Y338" s="11">
        <f>IF('OddsRatio_working_3-way'!W338&gt;=0,IF('OddsRatio_working_3-way'!V338+SQRT('OddsRatio_working_3-way'!W338)&gt;0,0,PI()),ACOS('OddsRatio_working_3-way'!V338/(2*'OddsRatio_working_3-way'!X338)))</f>
        <v>0.68399190947013744</v>
      </c>
      <c r="Z338" s="11">
        <f>'OddsRatio_working_3-way'!X338^(1/3)*COS('OddsRatio_working_3-way'!Y338/3)</f>
        <v>0.52078955775371305</v>
      </c>
      <c r="AA338" s="11">
        <f>'OddsRatio_working_3-way'!X338^(1/3)*COS(('OddsRatio_working_3-way'!Y338+2*PI())/3)</f>
        <v>-0.36504508869866098</v>
      </c>
      <c r="AB338" s="11">
        <f>'OddsRatio_working_3-way'!X338^(1/3)*COS(('OddsRatio_working_3-way'!Y338+4*PI())/3)</f>
        <v>-0.15574446905505221</v>
      </c>
      <c r="AC338" s="11">
        <f>'OddsRatio_working_3-way'!X338^(1/3)*SIN('OddsRatio_working_3-way'!Y338/3)</f>
        <v>0.12083976909279322</v>
      </c>
      <c r="AD338" s="11">
        <f>'OddsRatio_working_3-way'!X338^(1/3)*SIN(('OddsRatio_working_3-way'!Y338+2*PI())/3)</f>
        <v>0.39059710249398205</v>
      </c>
      <c r="AE338" s="11">
        <f>'OddsRatio_working_3-way'!X338^(1/3)*SIN(('OddsRatio_working_3-way'!Y338+4*PI())/3)</f>
        <v>-0.51143687158677509</v>
      </c>
      <c r="AF338" s="11">
        <f>-'OddsRatio_working_3-way'!U338/(3*'OddsRatio_working_3-way'!X338^(1/3))*COS(('OddsRatio_working_3-way'!Y338)/3)</f>
        <v>0.52078955775371294</v>
      </c>
      <c r="AG338" s="11">
        <f>-'OddsRatio_working_3-way'!U338/(3*'OddsRatio_working_3-way'!X338^(1/3))*COS(('OddsRatio_working_3-way'!Y338+2*PI())/3)</f>
        <v>-0.36504508869866092</v>
      </c>
      <c r="AH338" s="11">
        <f>-'OddsRatio_working_3-way'!U338/(3*'OddsRatio_working_3-way'!X338^(1/3))*COS(('OddsRatio_working_3-way'!Y338+4*PI())/3)</f>
        <v>-0.15574446905505218</v>
      </c>
      <c r="AI338" s="11">
        <f>'OddsRatio_working_3-way'!U338/(3*'OddsRatio_working_3-way'!X338^(1/3))*SIN(('OddsRatio_working_3-way'!Y338)/3)</f>
        <v>-0.1208397690927932</v>
      </c>
      <c r="AJ338" s="11">
        <f>'OddsRatio_working_3-way'!U338/(3*'OddsRatio_working_3-way'!X338^(1/3))*SIN(('OddsRatio_working_3-way'!Y338+2*PI())/3)</f>
        <v>-0.39059710249398194</v>
      </c>
      <c r="AK338" s="11">
        <f>'OddsRatio_working_3-way'!U338/(3*'OddsRatio_working_3-way'!X338^(1/3))*SIN(('OddsRatio_working_3-way'!Y338+4*PI())/3)</f>
        <v>0.51143687158677498</v>
      </c>
      <c r="AL338" s="11">
        <f>'OddsRatio_working_3-way'!Z338+'OddsRatio_working_3-way'!AF338</f>
        <v>1.0415791155074259</v>
      </c>
      <c r="AM338" s="11">
        <f>'OddsRatio_working_3-way'!AA338+'OddsRatio_working_3-way'!AG338</f>
        <v>-0.73009017739732185</v>
      </c>
      <c r="AN338" s="11">
        <f>'OddsRatio_working_3-way'!AB338+'OddsRatio_working_3-way'!AH338</f>
        <v>-0.31148893811010436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1.0415791155074259</v>
      </c>
      <c r="AS338" s="11">
        <f>IF(('OddsRatio_working_3-way'!X338=0),IF(Q338&gt;0,-Q338^(1/3),(-Q338)^(1/3)),'OddsRatio_working_3-way'!AM338-'OddsRatio_working_3-way'!R338/3)</f>
        <v>-0.73009017739732185</v>
      </c>
      <c r="AT338" s="11">
        <f>IF(('OddsRatio_working_3-way'!X338=0),IF(Q338&gt;0,-Q338^(1/3),(-Q338)^(1/3)),'OddsRatio_working_3-way'!AN338-'OddsRatio_working_3-way'!R338/3)</f>
        <v>-0.31148893811010436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3.32</v>
      </c>
      <c r="B339" s="4">
        <f>IF('True_Odds_Calculator_3-way'!B340="","",'True_Odds_Calculator_3-way'!B340)</f>
        <v>3.9</v>
      </c>
      <c r="C339" s="4">
        <f>IF('True_Odds_Calculator_3-way'!C340="","",'True_Odds_Calculator_3-way'!C340)</f>
        <v>2.15</v>
      </c>
      <c r="D339" s="9">
        <f t="shared" si="78"/>
        <v>0.29385604537164056</v>
      </c>
      <c r="E339" s="9">
        <f t="shared" si="79"/>
        <v>0.24976375410925669</v>
      </c>
      <c r="F339" s="9">
        <f t="shared" si="80"/>
        <v>0.45638020051910272</v>
      </c>
      <c r="G339" s="9">
        <f t="shared" si="81"/>
        <v>1.0357874171056145</v>
      </c>
      <c r="H339" s="9">
        <f t="shared" si="82"/>
        <v>3.4030268076850256</v>
      </c>
      <c r="I339" s="9">
        <f t="shared" si="83"/>
        <v>4.003783509606281</v>
      </c>
      <c r="J339" s="9">
        <f t="shared" si="84"/>
        <v>2.1911555296714562</v>
      </c>
      <c r="K339" s="11">
        <f t="shared" si="85"/>
        <v>0.30120481927710846</v>
      </c>
      <c r="L339" s="11">
        <f t="shared" si="86"/>
        <v>0.25641025641025644</v>
      </c>
      <c r="M339" s="11">
        <f t="shared" si="87"/>
        <v>0.46511627906976744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-0.27793463657851436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0.22882226580741571</v>
      </c>
      <c r="Q339" s="11">
        <f>2*'OddsRatio_working_3-way'!K339*'OddsRatio_working_3-way'!L339*'OddsRatio_working_3-way'!M339</f>
        <v>7.1843725528231012E-2</v>
      </c>
      <c r="R339" s="11">
        <f t="shared" si="88"/>
        <v>0</v>
      </c>
      <c r="S339" s="11">
        <f t="shared" si="89"/>
        <v>-0.82329524892726069</v>
      </c>
      <c r="T339" s="11">
        <f t="shared" si="90"/>
        <v>-0.25849144393320594</v>
      </c>
      <c r="U339" s="11">
        <f>'OddsRatio_working_3-way'!S339-'OddsRatio_working_3-way'!R339^2/3</f>
        <v>-0.82329524892726069</v>
      </c>
      <c r="V339" s="11">
        <f>'OddsRatio_working_3-way'!S339*'OddsRatio_working_3-way'!R339/3-2*'OddsRatio_working_3-way'!R339^3/27-'OddsRatio_working_3-way'!T339</f>
        <v>0.25849144393320594</v>
      </c>
      <c r="W339" s="11">
        <f>'OddsRatio_working_3-way'!V339^2+4*'OddsRatio_working_3-way'!U339^3/27</f>
        <v>-1.585505107779854E-2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0.14376445811158636</v>
      </c>
      <c r="Y339" s="11">
        <f>IF('OddsRatio_working_3-way'!W339&gt;=0,IF('OddsRatio_working_3-way'!V339+SQRT('OddsRatio_working_3-way'!W339)&gt;0,0,PI()),ACOS('OddsRatio_working_3-way'!V339/(2*'OddsRatio_working_3-way'!X339)))</f>
        <v>0.45329214949342855</v>
      </c>
      <c r="Z339" s="11">
        <f>'OddsRatio_working_3-way'!X339^(1/3)*COS('OddsRatio_working_3-way'!Y339/3)</f>
        <v>0.51789370855280725</v>
      </c>
      <c r="AA339" s="11">
        <f>'OddsRatio_working_3-way'!X339^(1/3)*COS(('OddsRatio_working_3-way'!Y339+2*PI())/3)</f>
        <v>-0.32723588862951303</v>
      </c>
      <c r="AB339" s="11">
        <f>'OddsRatio_working_3-way'!X339^(1/3)*COS(('OddsRatio_working_3-way'!Y339+4*PI())/3)</f>
        <v>-0.19065781992329431</v>
      </c>
      <c r="AC339" s="11">
        <f>'OddsRatio_working_3-way'!X339^(1/3)*SIN('OddsRatio_working_3-way'!Y339/3)</f>
        <v>7.8853384732934753E-2</v>
      </c>
      <c r="AD339" s="11">
        <f>'OddsRatio_working_3-way'!X339^(1/3)*SIN(('OddsRatio_working_3-way'!Y339+2*PI())/3)</f>
        <v>0.40908241570039788</v>
      </c>
      <c r="AE339" s="11">
        <f>'OddsRatio_working_3-way'!X339^(1/3)*SIN(('OddsRatio_working_3-way'!Y339+4*PI())/3)</f>
        <v>-0.48793580043333251</v>
      </c>
      <c r="AF339" s="11">
        <f>-'OddsRatio_working_3-way'!U339/(3*'OddsRatio_working_3-way'!X339^(1/3))*COS(('OddsRatio_working_3-way'!Y339)/3)</f>
        <v>0.51789370855280736</v>
      </c>
      <c r="AG339" s="11">
        <f>-'OddsRatio_working_3-way'!U339/(3*'OddsRatio_working_3-way'!X339^(1/3))*COS(('OddsRatio_working_3-way'!Y339+2*PI())/3)</f>
        <v>-0.32723588862951308</v>
      </c>
      <c r="AH339" s="11">
        <f>-'OddsRatio_working_3-way'!U339/(3*'OddsRatio_working_3-way'!X339^(1/3))*COS(('OddsRatio_working_3-way'!Y339+4*PI())/3)</f>
        <v>-0.19065781992329434</v>
      </c>
      <c r="AI339" s="11">
        <f>'OddsRatio_working_3-way'!U339/(3*'OddsRatio_working_3-way'!X339^(1/3))*SIN(('OddsRatio_working_3-way'!Y339)/3)</f>
        <v>-7.8853384732934767E-2</v>
      </c>
      <c r="AJ339" s="11">
        <f>'OddsRatio_working_3-way'!U339/(3*'OddsRatio_working_3-way'!X339^(1/3))*SIN(('OddsRatio_working_3-way'!Y339+2*PI())/3)</f>
        <v>-0.40908241570039799</v>
      </c>
      <c r="AK339" s="11">
        <f>'OddsRatio_working_3-way'!U339/(3*'OddsRatio_working_3-way'!X339^(1/3))*SIN(('OddsRatio_working_3-way'!Y339+4*PI())/3)</f>
        <v>0.48793580043333262</v>
      </c>
      <c r="AL339" s="11">
        <f>'OddsRatio_working_3-way'!Z339+'OddsRatio_working_3-way'!AF339</f>
        <v>1.0357874171056145</v>
      </c>
      <c r="AM339" s="11">
        <f>'OddsRatio_working_3-way'!AA339+'OddsRatio_working_3-way'!AG339</f>
        <v>-0.65447177725902606</v>
      </c>
      <c r="AN339" s="11">
        <f>'OddsRatio_working_3-way'!AB339+'OddsRatio_working_3-way'!AH339</f>
        <v>-0.38131563984658867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1.0357874171056145</v>
      </c>
      <c r="AS339" s="11">
        <f>IF(('OddsRatio_working_3-way'!X339=0),IF(Q339&gt;0,-Q339^(1/3),(-Q339)^(1/3)),'OddsRatio_working_3-way'!AM339-'OddsRatio_working_3-way'!R339/3)</f>
        <v>-0.65447177725902606</v>
      </c>
      <c r="AT339" s="11">
        <f>IF(('OddsRatio_working_3-way'!X339=0),IF(Q339&gt;0,-Q339^(1/3),(-Q339)^(1/3)),'OddsRatio_working_3-way'!AN339-'OddsRatio_working_3-way'!R339/3)</f>
        <v>-0.38131563984658867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2.44</v>
      </c>
      <c r="B340" s="4">
        <f>IF('True_Odds_Calculator_3-way'!B341="","",'True_Odds_Calculator_3-way'!B341)</f>
        <v>3.12</v>
      </c>
      <c r="C340" s="4">
        <f>IF('True_Odds_Calculator_3-way'!C341="","",'True_Odds_Calculator_3-way'!C341)</f>
        <v>3.36</v>
      </c>
      <c r="D340" s="9">
        <f t="shared" si="78"/>
        <v>0.39969276388346203</v>
      </c>
      <c r="E340" s="9">
        <f t="shared" si="79"/>
        <v>0.31141370090240045</v>
      </c>
      <c r="F340" s="9">
        <f t="shared" si="80"/>
        <v>0.2888935352141373</v>
      </c>
      <c r="G340" s="9">
        <f t="shared" si="81"/>
        <v>1.0430011817839122</v>
      </c>
      <c r="H340" s="9">
        <f t="shared" si="82"/>
        <v>2.501921701768834</v>
      </c>
      <c r="I340" s="9">
        <f t="shared" si="83"/>
        <v>3.211162505381894</v>
      </c>
      <c r="J340" s="9">
        <f t="shared" si="84"/>
        <v>3.4614827890100326</v>
      </c>
      <c r="K340" s="11">
        <f t="shared" si="85"/>
        <v>0.4098360655737705</v>
      </c>
      <c r="L340" s="11">
        <f t="shared" si="86"/>
        <v>0.32051282051282048</v>
      </c>
      <c r="M340" s="11">
        <f t="shared" si="87"/>
        <v>0.29761904761904762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-0.28166096198883073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0.2314397806201085</v>
      </c>
      <c r="Q340" s="11">
        <f>2*'OddsRatio_working_3-way'!K340*'OddsRatio_working_3-way'!L340*'OddsRatio_working_3-way'!M340</f>
        <v>7.8189115074360965E-2</v>
      </c>
      <c r="R340" s="11">
        <f t="shared" si="88"/>
        <v>0</v>
      </c>
      <c r="S340" s="11">
        <f t="shared" si="89"/>
        <v>-0.82169633656681984</v>
      </c>
      <c r="T340" s="11">
        <f t="shared" si="90"/>
        <v>-0.27760011370500665</v>
      </c>
      <c r="U340" s="11">
        <f>'OddsRatio_working_3-way'!S340-'OddsRatio_working_3-way'!R340^2/3</f>
        <v>-0.82169633656681984</v>
      </c>
      <c r="V340" s="11">
        <f>'OddsRatio_working_3-way'!S340*'OddsRatio_working_3-way'!R340/3-2*'OddsRatio_working_3-way'!R340^3/27-'OddsRatio_working_3-way'!T340</f>
        <v>0.27760011370500665</v>
      </c>
      <c r="W340" s="11">
        <f>'OddsRatio_working_3-way'!V340^2+4*'OddsRatio_working_3-way'!U340^3/27</f>
        <v>-5.1303152111089045E-3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0.1433458565324976</v>
      </c>
      <c r="Y340" s="11">
        <f>IF('OddsRatio_working_3-way'!W340&gt;=0,IF('OddsRatio_working_3-way'!V340+SQRT('OddsRatio_working_3-way'!W340)&gt;0,0,PI()),ACOS('OddsRatio_working_3-way'!V340/(2*'OddsRatio_working_3-way'!X340)))</f>
        <v>0.25251198957833187</v>
      </c>
      <c r="Z340" s="11">
        <f>'OddsRatio_working_3-way'!X340^(1/3)*COS('OddsRatio_working_3-way'!Y340/3)</f>
        <v>0.52150059089195611</v>
      </c>
      <c r="AA340" s="11">
        <f>'OddsRatio_working_3-way'!X340^(1/3)*COS(('OddsRatio_working_3-way'!Y340+2*PI())/3)</f>
        <v>-0.29885455263871807</v>
      </c>
      <c r="AB340" s="11">
        <f>'OddsRatio_working_3-way'!X340^(1/3)*COS(('OddsRatio_working_3-way'!Y340+4*PI())/3)</f>
        <v>-0.22264603825323812</v>
      </c>
      <c r="AC340" s="11">
        <f>'OddsRatio_working_3-way'!X340^(1/3)*SIN('OddsRatio_working_3-way'!Y340/3)</f>
        <v>4.3999006294998443E-2</v>
      </c>
      <c r="AD340" s="11">
        <f>'OddsRatio_working_3-way'!X340^(1/3)*SIN(('OddsRatio_working_3-way'!Y340+2*PI())/3)</f>
        <v>0.42963325665353036</v>
      </c>
      <c r="AE340" s="11">
        <f>'OddsRatio_working_3-way'!X340^(1/3)*SIN(('OddsRatio_working_3-way'!Y340+4*PI())/3)</f>
        <v>-0.47363226294852873</v>
      </c>
      <c r="AF340" s="11">
        <f>-'OddsRatio_working_3-way'!U340/(3*'OddsRatio_working_3-way'!X340^(1/3))*COS(('OddsRatio_working_3-way'!Y340)/3)</f>
        <v>0.521500590891956</v>
      </c>
      <c r="AG340" s="11">
        <f>-'OddsRatio_working_3-way'!U340/(3*'OddsRatio_working_3-way'!X340^(1/3))*COS(('OddsRatio_working_3-way'!Y340+2*PI())/3)</f>
        <v>-0.29885455263871802</v>
      </c>
      <c r="AH340" s="11">
        <f>-'OddsRatio_working_3-way'!U340/(3*'OddsRatio_working_3-way'!X340^(1/3))*COS(('OddsRatio_working_3-way'!Y340+4*PI())/3)</f>
        <v>-0.22264603825323806</v>
      </c>
      <c r="AI340" s="11">
        <f>'OddsRatio_working_3-way'!U340/(3*'OddsRatio_working_3-way'!X340^(1/3))*SIN(('OddsRatio_working_3-way'!Y340)/3)</f>
        <v>-4.3999006294998429E-2</v>
      </c>
      <c r="AJ340" s="11">
        <f>'OddsRatio_working_3-way'!U340/(3*'OddsRatio_working_3-way'!X340^(1/3))*SIN(('OddsRatio_working_3-way'!Y340+2*PI())/3)</f>
        <v>-0.4296332566535303</v>
      </c>
      <c r="AK340" s="11">
        <f>'OddsRatio_working_3-way'!U340/(3*'OddsRatio_working_3-way'!X340^(1/3))*SIN(('OddsRatio_working_3-way'!Y340+4*PI())/3)</f>
        <v>0.47363226294852862</v>
      </c>
      <c r="AL340" s="11">
        <f>'OddsRatio_working_3-way'!Z340+'OddsRatio_working_3-way'!AF340</f>
        <v>1.0430011817839122</v>
      </c>
      <c r="AM340" s="11">
        <f>'OddsRatio_working_3-way'!AA340+'OddsRatio_working_3-way'!AG340</f>
        <v>-0.59770910527743615</v>
      </c>
      <c r="AN340" s="11">
        <f>'OddsRatio_working_3-way'!AB340+'OddsRatio_working_3-way'!AH340</f>
        <v>-0.44529207650647618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1.0430011817839122</v>
      </c>
      <c r="AS340" s="11">
        <f>IF(('OddsRatio_working_3-way'!X340=0),IF(Q340&gt;0,-Q340^(1/3),(-Q340)^(1/3)),'OddsRatio_working_3-way'!AM340-'OddsRatio_working_3-way'!R340/3)</f>
        <v>-0.59770910527743615</v>
      </c>
      <c r="AT340" s="11">
        <f>IF(('OddsRatio_working_3-way'!X340=0),IF(Q340&gt;0,-Q340^(1/3),(-Q340)^(1/3)),'OddsRatio_working_3-way'!AN340-'OddsRatio_working_3-way'!R340/3)</f>
        <v>-0.44529207650647618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2.16</v>
      </c>
      <c r="B341" s="4">
        <f>IF('True_Odds_Calculator_3-way'!B342="","",'True_Odds_Calculator_3-way'!B342)</f>
        <v>3.31</v>
      </c>
      <c r="C341" s="4">
        <f>IF('True_Odds_Calculator_3-way'!C342="","",'True_Odds_Calculator_3-way'!C342)</f>
        <v>3.81</v>
      </c>
      <c r="D341" s="9">
        <f t="shared" si="78"/>
        <v>0.45242670899587145</v>
      </c>
      <c r="E341" s="9">
        <f t="shared" si="79"/>
        <v>0.29324035301993351</v>
      </c>
      <c r="F341" s="9">
        <f t="shared" si="80"/>
        <v>0.25433293798419482</v>
      </c>
      <c r="G341" s="9">
        <f t="shared" si="81"/>
        <v>1.0433644414328951</v>
      </c>
      <c r="H341" s="9">
        <f t="shared" si="82"/>
        <v>2.2103027520621583</v>
      </c>
      <c r="I341" s="9">
        <f t="shared" si="83"/>
        <v>3.4101718597099877</v>
      </c>
      <c r="J341" s="9">
        <f t="shared" si="84"/>
        <v>3.9318540804264357</v>
      </c>
      <c r="K341" s="11">
        <f t="shared" si="85"/>
        <v>0.46296296296296291</v>
      </c>
      <c r="L341" s="11">
        <f t="shared" si="86"/>
        <v>0.30211480362537763</v>
      </c>
      <c r="M341" s="11">
        <f t="shared" si="87"/>
        <v>0.26246719160104987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-0.27642006733045565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0.23054352177109116</v>
      </c>
      <c r="Q341" s="11">
        <f>2*'OddsRatio_working_3-way'!K341*'OddsRatio_working_3-way'!L341*'OddsRatio_working_3-way'!M341</f>
        <v>7.3421503748755126E-2</v>
      </c>
      <c r="R341" s="11">
        <f t="shared" si="88"/>
        <v>0</v>
      </c>
      <c r="S341" s="11">
        <f t="shared" si="89"/>
        <v>-0.83403323064631252</v>
      </c>
      <c r="T341" s="11">
        <f t="shared" si="90"/>
        <v>-0.26561567854978096</v>
      </c>
      <c r="U341" s="11">
        <f>'OddsRatio_working_3-way'!S341-'OddsRatio_working_3-way'!R341^2/3</f>
        <v>-0.83403323064631252</v>
      </c>
      <c r="V341" s="11">
        <f>'OddsRatio_working_3-way'!S341*'OddsRatio_working_3-way'!R341/3-2*'OddsRatio_working_3-way'!R341^3/27-'OddsRatio_working_3-way'!T341</f>
        <v>0.26561567854978096</v>
      </c>
      <c r="W341" s="11">
        <f>'OddsRatio_working_3-way'!V341^2+4*'OddsRatio_working_3-way'!U341^3/27</f>
        <v>-1.5398392506941597E-2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0.14658622138386862</v>
      </c>
      <c r="Y341" s="11">
        <f>IF('OddsRatio_working_3-way'!W341&gt;=0,IF('OddsRatio_working_3-way'!V341+SQRT('OddsRatio_working_3-way'!W341)&gt;0,0,PI()),ACOS('OddsRatio_working_3-way'!V341/(2*'OddsRatio_working_3-way'!X341)))</f>
        <v>0.43704838355292797</v>
      </c>
      <c r="Z341" s="11">
        <f>'OddsRatio_working_3-way'!X341^(1/3)*COS('OddsRatio_working_3-way'!Y341/3)</f>
        <v>0.52168222071644754</v>
      </c>
      <c r="AA341" s="11">
        <f>'OddsRatio_working_3-way'!X341^(1/3)*COS(('OddsRatio_working_3-way'!Y341+2*PI())/3)</f>
        <v>-0.32712876458466994</v>
      </c>
      <c r="AB341" s="11">
        <f>'OddsRatio_working_3-way'!X341^(1/3)*COS(('OddsRatio_working_3-way'!Y341+4*PI())/3)</f>
        <v>-0.19455345613177771</v>
      </c>
      <c r="AC341" s="11">
        <f>'OddsRatio_working_3-way'!X341^(1/3)*SIN('OddsRatio_working_3-way'!Y341/3)</f>
        <v>7.6542390023175172E-2</v>
      </c>
      <c r="AD341" s="11">
        <f>'OddsRatio_working_3-way'!X341^(1/3)*SIN(('OddsRatio_working_3-way'!Y341+2*PI())/3)</f>
        <v>0.41351886083153666</v>
      </c>
      <c r="AE341" s="11">
        <f>'OddsRatio_working_3-way'!X341^(1/3)*SIN(('OddsRatio_working_3-way'!Y341+4*PI())/3)</f>
        <v>-0.49006125085471164</v>
      </c>
      <c r="AF341" s="11">
        <f>-'OddsRatio_working_3-way'!U341/(3*'OddsRatio_working_3-way'!X341^(1/3))*COS(('OddsRatio_working_3-way'!Y341)/3)</f>
        <v>0.52168222071644754</v>
      </c>
      <c r="AG341" s="11">
        <f>-'OddsRatio_working_3-way'!U341/(3*'OddsRatio_working_3-way'!X341^(1/3))*COS(('OddsRatio_working_3-way'!Y341+2*PI())/3)</f>
        <v>-0.32712876458466994</v>
      </c>
      <c r="AH341" s="11">
        <f>-'OddsRatio_working_3-way'!U341/(3*'OddsRatio_working_3-way'!X341^(1/3))*COS(('OddsRatio_working_3-way'!Y341+4*PI())/3)</f>
        <v>-0.19455345613177771</v>
      </c>
      <c r="AI341" s="11">
        <f>'OddsRatio_working_3-way'!U341/(3*'OddsRatio_working_3-way'!X341^(1/3))*SIN(('OddsRatio_working_3-way'!Y341)/3)</f>
        <v>-7.6542390023175172E-2</v>
      </c>
      <c r="AJ341" s="11">
        <f>'OddsRatio_working_3-way'!U341/(3*'OddsRatio_working_3-way'!X341^(1/3))*SIN(('OddsRatio_working_3-way'!Y341+2*PI())/3)</f>
        <v>-0.41351886083153666</v>
      </c>
      <c r="AK341" s="11">
        <f>'OddsRatio_working_3-way'!U341/(3*'OddsRatio_working_3-way'!X341^(1/3))*SIN(('OddsRatio_working_3-way'!Y341+4*PI())/3)</f>
        <v>0.49006125085471164</v>
      </c>
      <c r="AL341" s="11">
        <f>'OddsRatio_working_3-way'!Z341+'OddsRatio_working_3-way'!AF341</f>
        <v>1.0433644414328951</v>
      </c>
      <c r="AM341" s="11">
        <f>'OddsRatio_working_3-way'!AA341+'OddsRatio_working_3-way'!AG341</f>
        <v>-0.65425752916933988</v>
      </c>
      <c r="AN341" s="11">
        <f>'OddsRatio_working_3-way'!AB341+'OddsRatio_working_3-way'!AH341</f>
        <v>-0.38910691226355543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1.0433644414328951</v>
      </c>
      <c r="AS341" s="11">
        <f>IF(('OddsRatio_working_3-way'!X341=0),IF(Q341&gt;0,-Q341^(1/3),(-Q341)^(1/3)),'OddsRatio_working_3-way'!AM341-'OddsRatio_working_3-way'!R341/3)</f>
        <v>-0.65425752916933988</v>
      </c>
      <c r="AT341" s="11">
        <f>IF(('OddsRatio_working_3-way'!X341=0),IF(Q341&gt;0,-Q341^(1/3),(-Q341)^(1/3)),'OddsRatio_working_3-way'!AN341-'OddsRatio_working_3-way'!R341/3)</f>
        <v>-0.38910691226355543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1.1399999999999999</v>
      </c>
      <c r="B342" s="4">
        <f>IF('True_Odds_Calculator_3-way'!B343="","",'True_Odds_Calculator_3-way'!B343)</f>
        <v>9.98</v>
      </c>
      <c r="C342" s="4">
        <f>IF('True_Odds_Calculator_3-way'!C343="","",'True_Odds_Calculator_3-way'!C343)</f>
        <v>17.47</v>
      </c>
      <c r="D342" s="9">
        <f t="shared" si="78"/>
        <v>0.86144206058984629</v>
      </c>
      <c r="E342" s="9">
        <f t="shared" si="79"/>
        <v>8.8362600626128884E-2</v>
      </c>
      <c r="F342" s="9">
        <f t="shared" si="80"/>
        <v>5.0195338784024886E-2</v>
      </c>
      <c r="G342" s="9">
        <f t="shared" si="81"/>
        <v>1.1488869797438466</v>
      </c>
      <c r="H342" s="9">
        <f t="shared" si="82"/>
        <v>1.1608441771641385</v>
      </c>
      <c r="I342" s="9">
        <f t="shared" si="83"/>
        <v>11.317005078099742</v>
      </c>
      <c r="J342" s="9">
        <f t="shared" si="84"/>
        <v>19.922168556381155</v>
      </c>
      <c r="K342" s="11">
        <f t="shared" si="85"/>
        <v>0.87719298245614041</v>
      </c>
      <c r="L342" s="11">
        <f t="shared" si="86"/>
        <v>0.1002004008016032</v>
      </c>
      <c r="M342" s="11">
        <f t="shared" si="87"/>
        <v>5.7240984544934176E-2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-0.10417647876719305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0.12874844377393957</v>
      </c>
      <c r="Q342" s="11">
        <f>2*'OddsRatio_working_3-way'!K342*'OddsRatio_working_3-way'!L342*'OddsRatio_working_3-way'!M342</f>
        <v>1.0062402795931192E-2</v>
      </c>
      <c r="R342" s="11">
        <f t="shared" si="88"/>
        <v>0</v>
      </c>
      <c r="S342" s="11">
        <f t="shared" si="89"/>
        <v>-1.2358686461428436</v>
      </c>
      <c r="T342" s="11">
        <f t="shared" si="90"/>
        <v>-9.6589968436330123E-2</v>
      </c>
      <c r="U342" s="11">
        <f>'OddsRatio_working_3-way'!S342-'OddsRatio_working_3-way'!R342^2/3</f>
        <v>-1.2358686461428436</v>
      </c>
      <c r="V342" s="11">
        <f>'OddsRatio_working_3-way'!S342*'OddsRatio_working_3-way'!R342/3-2*'OddsRatio_working_3-way'!R342^3/27-'OddsRatio_working_3-way'!T342</f>
        <v>9.6589968436330123E-2</v>
      </c>
      <c r="W342" s="11">
        <f>'OddsRatio_working_3-way'!V342^2+4*'OddsRatio_working_3-way'!U342^3/27</f>
        <v>-0.27031931335872356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0.26440921663269173</v>
      </c>
      <c r="Y342" s="11">
        <f>IF('OddsRatio_working_3-way'!W342&gt;=0,IF('OddsRatio_working_3-way'!V342+SQRT('OddsRatio_working_3-way'!W342)&gt;0,0,PI()),ACOS('OddsRatio_working_3-way'!V342/(2*'OddsRatio_working_3-way'!X342)))</f>
        <v>1.3871127407529587</v>
      </c>
      <c r="Z342" s="11">
        <f>'OddsRatio_working_3-way'!X342^(1/3)*COS('OddsRatio_working_3-way'!Y342/3)</f>
        <v>0.5744434898719234</v>
      </c>
      <c r="AA342" s="11">
        <f>'OddsRatio_working_3-way'!X342^(1/3)*COS(('OddsRatio_working_3-way'!Y342+2*PI())/3)</f>
        <v>-0.53516966132877009</v>
      </c>
      <c r="AB342" s="11">
        <f>'OddsRatio_working_3-way'!X342^(1/3)*COS(('OddsRatio_working_3-way'!Y342+4*PI())/3)</f>
        <v>-3.9273828543153665E-2</v>
      </c>
      <c r="AC342" s="11">
        <f>'OddsRatio_working_3-way'!X342^(1/3)*SIN('OddsRatio_working_3-way'!Y342/3)</f>
        <v>0.28630559254878962</v>
      </c>
      <c r="AD342" s="11">
        <f>'OddsRatio_working_3-way'!X342^(1/3)*SIN(('OddsRatio_working_3-way'!Y342+2*PI())/3)</f>
        <v>0.35432985899327973</v>
      </c>
      <c r="AE342" s="11">
        <f>'OddsRatio_working_3-way'!X342^(1/3)*SIN(('OddsRatio_working_3-way'!Y342+4*PI())/3)</f>
        <v>-0.64063545154206925</v>
      </c>
      <c r="AF342" s="11">
        <f>-'OddsRatio_working_3-way'!U342/(3*'OddsRatio_working_3-way'!X342^(1/3))*COS(('OddsRatio_working_3-way'!Y342)/3)</f>
        <v>0.57444348987192317</v>
      </c>
      <c r="AG342" s="11">
        <f>-'OddsRatio_working_3-way'!U342/(3*'OddsRatio_working_3-way'!X342^(1/3))*COS(('OddsRatio_working_3-way'!Y342+2*PI())/3)</f>
        <v>-0.53516966132876997</v>
      </c>
      <c r="AH342" s="11">
        <f>-'OddsRatio_working_3-way'!U342/(3*'OddsRatio_working_3-way'!X342^(1/3))*COS(('OddsRatio_working_3-way'!Y342+4*PI())/3)</f>
        <v>-3.9273828543153651E-2</v>
      </c>
      <c r="AI342" s="11">
        <f>'OddsRatio_working_3-way'!U342/(3*'OddsRatio_working_3-way'!X342^(1/3))*SIN(('OddsRatio_working_3-way'!Y342)/3)</f>
        <v>-0.28630559254878951</v>
      </c>
      <c r="AJ342" s="11">
        <f>'OddsRatio_working_3-way'!U342/(3*'OddsRatio_working_3-way'!X342^(1/3))*SIN(('OddsRatio_working_3-way'!Y342+2*PI())/3)</f>
        <v>-0.35432985899327962</v>
      </c>
      <c r="AK342" s="11">
        <f>'OddsRatio_working_3-way'!U342/(3*'OddsRatio_working_3-way'!X342^(1/3))*SIN(('OddsRatio_working_3-way'!Y342+4*PI())/3)</f>
        <v>0.64063545154206902</v>
      </c>
      <c r="AL342" s="11">
        <f>'OddsRatio_working_3-way'!Z342+'OddsRatio_working_3-way'!AF342</f>
        <v>1.1488869797438466</v>
      </c>
      <c r="AM342" s="11">
        <f>'OddsRatio_working_3-way'!AA342+'OddsRatio_working_3-way'!AG342</f>
        <v>-1.0703393226575399</v>
      </c>
      <c r="AN342" s="11">
        <f>'OddsRatio_working_3-way'!AB342+'OddsRatio_working_3-way'!AH342</f>
        <v>-7.8547657086307315E-2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1.1488869797438466</v>
      </c>
      <c r="AS342" s="11">
        <f>IF(('OddsRatio_working_3-way'!X342=0),IF(Q342&gt;0,-Q342^(1/3),(-Q342)^(1/3)),'OddsRatio_working_3-way'!AM342-'OddsRatio_working_3-way'!R342/3)</f>
        <v>-1.0703393226575399</v>
      </c>
      <c r="AT342" s="11">
        <f>IF(('OddsRatio_working_3-way'!X342=0),IF(Q342&gt;0,-Q342^(1/3),(-Q342)^(1/3)),'OddsRatio_working_3-way'!AN342-'OddsRatio_working_3-way'!R342/3)</f>
        <v>-7.8547657086307315E-2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1.26</v>
      </c>
      <c r="B343" s="4">
        <f>IF('True_Odds_Calculator_3-way'!B344="","",'True_Odds_Calculator_3-way'!B344)</f>
        <v>6.5</v>
      </c>
      <c r="C343" s="4">
        <f>IF('True_Odds_Calculator_3-way'!C344="","",'True_Odds_Calculator_3-way'!C344)</f>
        <v>10.89</v>
      </c>
      <c r="D343" s="9">
        <f t="shared" si="78"/>
        <v>0.77591002033656775</v>
      </c>
      <c r="E343" s="9">
        <f t="shared" si="79"/>
        <v>0.14065832901504033</v>
      </c>
      <c r="F343" s="9">
        <f t="shared" si="80"/>
        <v>8.3431650648391864E-2</v>
      </c>
      <c r="G343" s="9">
        <f t="shared" si="81"/>
        <v>1.1108047512947257</v>
      </c>
      <c r="H343" s="9">
        <f t="shared" si="82"/>
        <v>1.2888092353366287</v>
      </c>
      <c r="I343" s="9">
        <f t="shared" si="83"/>
        <v>7.1094261321209915</v>
      </c>
      <c r="J343" s="9">
        <f t="shared" si="84"/>
        <v>11.985858990304838</v>
      </c>
      <c r="K343" s="11">
        <f t="shared" si="85"/>
        <v>0.79365079365079361</v>
      </c>
      <c r="L343" s="11">
        <f t="shared" si="86"/>
        <v>0.15384615384615385</v>
      </c>
      <c r="M343" s="11">
        <f t="shared" si="87"/>
        <v>9.1827364554637275E-2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-0.15856982523649188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0.17546987243956938</v>
      </c>
      <c r="Q343" s="11">
        <f>2*'OddsRatio_working_3-way'!K343*'OddsRatio_working_3-way'!L343*'OddsRatio_working_3-way'!M343</f>
        <v>2.2424264848507271E-2</v>
      </c>
      <c r="R343" s="11">
        <f t="shared" si="88"/>
        <v>0</v>
      </c>
      <c r="S343" s="11">
        <f t="shared" si="89"/>
        <v>-1.1065779518762329</v>
      </c>
      <c r="T343" s="11">
        <f t="shared" si="90"/>
        <v>-0.14141571269983808</v>
      </c>
      <c r="U343" s="11">
        <f>'OddsRatio_working_3-way'!S343-'OddsRatio_working_3-way'!R343^2/3</f>
        <v>-1.1065779518762329</v>
      </c>
      <c r="V343" s="11">
        <f>'OddsRatio_working_3-way'!S343*'OddsRatio_working_3-way'!R343/3-2*'OddsRatio_working_3-way'!R343^3/27-'OddsRatio_working_3-way'!T343</f>
        <v>0.14141571269983808</v>
      </c>
      <c r="W343" s="11">
        <f>'OddsRatio_working_3-way'!V343^2+4*'OddsRatio_working_3-way'!U343^3/27</f>
        <v>-0.18074545384945093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0.2240222408868448</v>
      </c>
      <c r="Y343" s="11">
        <f>IF('OddsRatio_working_3-way'!W343&gt;=0,IF('OddsRatio_working_3-way'!V343+SQRT('OddsRatio_working_3-way'!W343)&gt;0,0,PI()),ACOS('OddsRatio_working_3-way'!V343/(2*'OddsRatio_working_3-way'!X343)))</f>
        <v>1.2496771408568117</v>
      </c>
      <c r="Z343" s="11">
        <f>'OddsRatio_working_3-way'!X343^(1/3)*COS('OddsRatio_working_3-way'!Y343/3)</f>
        <v>0.55540237564736283</v>
      </c>
      <c r="AA343" s="11">
        <f>'OddsRatio_working_3-way'!X343^(1/3)*COS(('OddsRatio_working_3-way'!Y343+2*PI())/3)</f>
        <v>-0.49051716187874961</v>
      </c>
      <c r="AB343" s="11">
        <f>'OddsRatio_working_3-way'!X343^(1/3)*COS(('OddsRatio_working_3-way'!Y343+4*PI())/3)</f>
        <v>-6.4885213768613406E-2</v>
      </c>
      <c r="AC343" s="11">
        <f>'OddsRatio_working_3-way'!X343^(1/3)*SIN('OddsRatio_working_3-way'!Y343/3)</f>
        <v>0.245738719817092</v>
      </c>
      <c r="AD343" s="11">
        <f>'OddsRatio_working_3-way'!X343^(1/3)*SIN(('OddsRatio_working_3-way'!Y343+2*PI())/3)</f>
        <v>0.35812320672429793</v>
      </c>
      <c r="AE343" s="11">
        <f>'OddsRatio_working_3-way'!X343^(1/3)*SIN(('OddsRatio_working_3-way'!Y343+4*PI())/3)</f>
        <v>-0.60386192654138993</v>
      </c>
      <c r="AF343" s="11">
        <f>-'OddsRatio_working_3-way'!U343/(3*'OddsRatio_working_3-way'!X343^(1/3))*COS(('OddsRatio_working_3-way'!Y343)/3)</f>
        <v>0.55540237564736283</v>
      </c>
      <c r="AG343" s="11">
        <f>-'OddsRatio_working_3-way'!U343/(3*'OddsRatio_working_3-way'!X343^(1/3))*COS(('OddsRatio_working_3-way'!Y343+2*PI())/3)</f>
        <v>-0.49051716187874961</v>
      </c>
      <c r="AH343" s="11">
        <f>-'OddsRatio_working_3-way'!U343/(3*'OddsRatio_working_3-way'!X343^(1/3))*COS(('OddsRatio_working_3-way'!Y343+4*PI())/3)</f>
        <v>-6.4885213768613406E-2</v>
      </c>
      <c r="AI343" s="11">
        <f>'OddsRatio_working_3-way'!U343/(3*'OddsRatio_working_3-way'!X343^(1/3))*SIN(('OddsRatio_working_3-way'!Y343)/3)</f>
        <v>-0.245738719817092</v>
      </c>
      <c r="AJ343" s="11">
        <f>'OddsRatio_working_3-way'!U343/(3*'OddsRatio_working_3-way'!X343^(1/3))*SIN(('OddsRatio_working_3-way'!Y343+2*PI())/3)</f>
        <v>-0.35812320672429793</v>
      </c>
      <c r="AK343" s="11">
        <f>'OddsRatio_working_3-way'!U343/(3*'OddsRatio_working_3-way'!X343^(1/3))*SIN(('OddsRatio_working_3-way'!Y343+4*PI())/3)</f>
        <v>0.60386192654138993</v>
      </c>
      <c r="AL343" s="11">
        <f>'OddsRatio_working_3-way'!Z343+'OddsRatio_working_3-way'!AF343</f>
        <v>1.1108047512947257</v>
      </c>
      <c r="AM343" s="11">
        <f>'OddsRatio_working_3-way'!AA343+'OddsRatio_working_3-way'!AG343</f>
        <v>-0.98103432375749922</v>
      </c>
      <c r="AN343" s="11">
        <f>'OddsRatio_working_3-way'!AB343+'OddsRatio_working_3-way'!AH343</f>
        <v>-0.12977042753722681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1.1108047512947257</v>
      </c>
      <c r="AS343" s="11">
        <f>IF(('OddsRatio_working_3-way'!X343=0),IF(Q343&gt;0,-Q343^(1/3),(-Q343)^(1/3)),'OddsRatio_working_3-way'!AM343-'OddsRatio_working_3-way'!R343/3)</f>
        <v>-0.98103432375749922</v>
      </c>
      <c r="AT343" s="11">
        <f>IF(('OddsRatio_working_3-way'!X343=0),IF(Q343&gt;0,-Q343^(1/3),(-Q343)^(1/3)),'OddsRatio_working_3-way'!AN343-'OddsRatio_working_3-way'!R343/3)</f>
        <v>-0.12977042753722681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5.43</v>
      </c>
      <c r="B344" s="4">
        <f>IF('True_Odds_Calculator_3-way'!B345="","",'True_Odds_Calculator_3-way'!B345)</f>
        <v>4.45</v>
      </c>
      <c r="C344" s="4">
        <f>IF('True_Odds_Calculator_3-way'!C345="","",'True_Odds_Calculator_3-way'!C345)</f>
        <v>1.61</v>
      </c>
      <c r="D344" s="9">
        <f t="shared" si="78"/>
        <v>0.17619523678544796</v>
      </c>
      <c r="E344" s="9">
        <f t="shared" si="79"/>
        <v>0.2154611410795291</v>
      </c>
      <c r="F344" s="9">
        <f t="shared" si="80"/>
        <v>0.60834362213502313</v>
      </c>
      <c r="G344" s="9">
        <f t="shared" si="81"/>
        <v>1.055422646810815</v>
      </c>
      <c r="H344" s="9">
        <f t="shared" si="82"/>
        <v>5.6755223253719107</v>
      </c>
      <c r="I344" s="9">
        <f t="shared" si="83"/>
        <v>4.6412081314973124</v>
      </c>
      <c r="J344" s="9">
        <f t="shared" si="84"/>
        <v>1.6438078145545971</v>
      </c>
      <c r="K344" s="11">
        <f t="shared" si="85"/>
        <v>0.18416206261510129</v>
      </c>
      <c r="L344" s="11">
        <f t="shared" si="86"/>
        <v>0.2247191011235955</v>
      </c>
      <c r="M344" s="11">
        <f t="shared" si="87"/>
        <v>0.6211180124223602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-0.23964420953681631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0.21823377927311183</v>
      </c>
      <c r="Q344" s="11">
        <f>2*'OddsRatio_working_3-way'!K344*'OddsRatio_working_3-way'!L344*'OddsRatio_working_3-way'!M344</f>
        <v>5.1409606424761327E-2</v>
      </c>
      <c r="R344" s="11">
        <f t="shared" si="88"/>
        <v>0</v>
      </c>
      <c r="S344" s="11">
        <f t="shared" si="89"/>
        <v>-0.91065742708706998</v>
      </c>
      <c r="T344" s="11">
        <f t="shared" si="90"/>
        <v>-0.21452471780614135</v>
      </c>
      <c r="U344" s="11">
        <f>'OddsRatio_working_3-way'!S344-'OddsRatio_working_3-way'!R344^2/3</f>
        <v>-0.91065742708706998</v>
      </c>
      <c r="V344" s="11">
        <f>'OddsRatio_working_3-way'!S344*'OddsRatio_working_3-way'!R344/3-2*'OddsRatio_working_3-way'!R344^3/27-'OddsRatio_working_3-way'!T344</f>
        <v>0.21452471780614135</v>
      </c>
      <c r="W344" s="11">
        <f>'OddsRatio_working_3-way'!V344^2+4*'OddsRatio_working_3-way'!U344^3/27</f>
        <v>-6.5861430832547696E-2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0.16724404726503145</v>
      </c>
      <c r="Y344" s="11">
        <f>IF('OddsRatio_working_3-way'!W344&gt;=0,IF('OddsRatio_working_3-way'!V344+SQRT('OddsRatio_working_3-way'!W344)&gt;0,0,PI()),ACOS('OddsRatio_working_3-way'!V344/(2*'OddsRatio_working_3-way'!X344)))</f>
        <v>0.87453678495965426</v>
      </c>
      <c r="Z344" s="11">
        <f>'OddsRatio_working_3-way'!X344^(1/3)*COS('OddsRatio_working_3-way'!Y344/3)</f>
        <v>0.5277113234054075</v>
      </c>
      <c r="AA344" s="11">
        <f>'OddsRatio_working_3-way'!X344^(1/3)*COS(('OddsRatio_working_3-way'!Y344+2*PI())/3)</f>
        <v>-0.4009867162966671</v>
      </c>
      <c r="AB344" s="11">
        <f>'OddsRatio_working_3-way'!X344^(1/3)*COS(('OddsRatio_working_3-way'!Y344+4*PI())/3)</f>
        <v>-0.12672460710874053</v>
      </c>
      <c r="AC344" s="11">
        <f>'OddsRatio_working_3-way'!X344^(1/3)*SIN('OddsRatio_working_3-way'!Y344/3)</f>
        <v>0.15834530256816409</v>
      </c>
      <c r="AD344" s="11">
        <f>'OddsRatio_working_3-way'!X344^(1/3)*SIN(('OddsRatio_working_3-way'!Y344+2*PI())/3)</f>
        <v>0.37783876064970651</v>
      </c>
      <c r="AE344" s="11">
        <f>'OddsRatio_working_3-way'!X344^(1/3)*SIN(('OddsRatio_working_3-way'!Y344+4*PI())/3)</f>
        <v>-0.53618406321787049</v>
      </c>
      <c r="AF344" s="11">
        <f>-'OddsRatio_working_3-way'!U344/(3*'OddsRatio_working_3-way'!X344^(1/3))*COS(('OddsRatio_working_3-way'!Y344)/3)</f>
        <v>0.5277113234054075</v>
      </c>
      <c r="AG344" s="11">
        <f>-'OddsRatio_working_3-way'!U344/(3*'OddsRatio_working_3-way'!X344^(1/3))*COS(('OddsRatio_working_3-way'!Y344+2*PI())/3)</f>
        <v>-0.4009867162966671</v>
      </c>
      <c r="AH344" s="11">
        <f>-'OddsRatio_working_3-way'!U344/(3*'OddsRatio_working_3-way'!X344^(1/3))*COS(('OddsRatio_working_3-way'!Y344+4*PI())/3)</f>
        <v>-0.12672460710874053</v>
      </c>
      <c r="AI344" s="11">
        <f>'OddsRatio_working_3-way'!U344/(3*'OddsRatio_working_3-way'!X344^(1/3))*SIN(('OddsRatio_working_3-way'!Y344)/3)</f>
        <v>-0.15834530256816409</v>
      </c>
      <c r="AJ344" s="11">
        <f>'OddsRatio_working_3-way'!U344/(3*'OddsRatio_working_3-way'!X344^(1/3))*SIN(('OddsRatio_working_3-way'!Y344+2*PI())/3)</f>
        <v>-0.37783876064970651</v>
      </c>
      <c r="AK344" s="11">
        <f>'OddsRatio_working_3-way'!U344/(3*'OddsRatio_working_3-way'!X344^(1/3))*SIN(('OddsRatio_working_3-way'!Y344+4*PI())/3)</f>
        <v>0.53618406321787049</v>
      </c>
      <c r="AL344" s="11">
        <f>'OddsRatio_working_3-way'!Z344+'OddsRatio_working_3-way'!AF344</f>
        <v>1.055422646810815</v>
      </c>
      <c r="AM344" s="11">
        <f>'OddsRatio_working_3-way'!AA344+'OddsRatio_working_3-way'!AG344</f>
        <v>-0.8019734325933342</v>
      </c>
      <c r="AN344" s="11">
        <f>'OddsRatio_working_3-way'!AB344+'OddsRatio_working_3-way'!AH344</f>
        <v>-0.25344921421748107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1.055422646810815</v>
      </c>
      <c r="AS344" s="11">
        <f>IF(('OddsRatio_working_3-way'!X344=0),IF(Q344&gt;0,-Q344^(1/3),(-Q344)^(1/3)),'OddsRatio_working_3-way'!AM344-'OddsRatio_working_3-way'!R344/3)</f>
        <v>-0.8019734325933342</v>
      </c>
      <c r="AT344" s="11">
        <f>IF(('OddsRatio_working_3-way'!X344=0),IF(Q344&gt;0,-Q344^(1/3),(-Q344)^(1/3)),'OddsRatio_working_3-way'!AN344-'OddsRatio_working_3-way'!R344/3)</f>
        <v>-0.25344921421748107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1.67</v>
      </c>
      <c r="B345" s="4">
        <f>IF('True_Odds_Calculator_3-way'!B346="","",'True_Odds_Calculator_3-way'!B346)</f>
        <v>4.33</v>
      </c>
      <c r="C345" s="4">
        <f>IF('True_Odds_Calculator_3-way'!C346="","",'True_Odds_Calculator_3-way'!C346)</f>
        <v>4.99</v>
      </c>
      <c r="D345" s="9">
        <f t="shared" si="78"/>
        <v>0.58612634270700659</v>
      </c>
      <c r="E345" s="9">
        <f t="shared" si="79"/>
        <v>0.22175378534997203</v>
      </c>
      <c r="F345" s="9">
        <f t="shared" si="80"/>
        <v>0.19211987194302155</v>
      </c>
      <c r="G345" s="9">
        <f t="shared" si="81"/>
        <v>1.0539056710943528</v>
      </c>
      <c r="H345" s="9">
        <f t="shared" si="82"/>
        <v>1.7061167996332165</v>
      </c>
      <c r="I345" s="9">
        <f t="shared" si="83"/>
        <v>4.5095058847441951</v>
      </c>
      <c r="J345" s="9">
        <f t="shared" si="84"/>
        <v>5.2050836276664683</v>
      </c>
      <c r="K345" s="11">
        <f t="shared" si="85"/>
        <v>0.5988023952095809</v>
      </c>
      <c r="L345" s="11">
        <f t="shared" si="86"/>
        <v>0.23094688221709006</v>
      </c>
      <c r="M345" s="11">
        <f t="shared" si="87"/>
        <v>0.20040080160320639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-0.24671015081288983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0.22143275640077154</v>
      </c>
      <c r="Q345" s="11">
        <f>2*'OddsRatio_working_3-way'!K345*'OddsRatio_working_3-way'!L345*'OddsRatio_working_3-way'!M345</f>
        <v>5.5427473441995376E-2</v>
      </c>
      <c r="R345" s="11">
        <f t="shared" si="88"/>
        <v>0</v>
      </c>
      <c r="S345" s="11">
        <f t="shared" si="89"/>
        <v>-0.89754213870474586</v>
      </c>
      <c r="T345" s="11">
        <f t="shared" si="90"/>
        <v>-0.22466636763573111</v>
      </c>
      <c r="U345" s="11">
        <f>'OddsRatio_working_3-way'!S345-'OddsRatio_working_3-way'!R345^2/3</f>
        <v>-0.89754213870474586</v>
      </c>
      <c r="V345" s="11">
        <f>'OddsRatio_working_3-way'!S345*'OddsRatio_working_3-way'!R345/3-2*'OddsRatio_working_3-way'!R345^3/27-'OddsRatio_working_3-way'!T345</f>
        <v>0.22466636763573111</v>
      </c>
      <c r="W345" s="11">
        <f>'OddsRatio_working_3-way'!V345^2+4*'OddsRatio_working_3-way'!U345^3/27</f>
        <v>-5.6642607420208983E-2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0.16364411398431236</v>
      </c>
      <c r="Y345" s="11">
        <f>IF('OddsRatio_working_3-way'!W345&gt;=0,IF('OddsRatio_working_3-way'!V345+SQRT('OddsRatio_working_3-way'!W345)&gt;0,0,PI()),ACOS('OddsRatio_working_3-way'!V345/(2*'OddsRatio_working_3-way'!X345)))</f>
        <v>0.81420316156817574</v>
      </c>
      <c r="Z345" s="11">
        <f>'OddsRatio_working_3-way'!X345^(1/3)*COS('OddsRatio_working_3-way'!Y345/3)</f>
        <v>0.52695283554717642</v>
      </c>
      <c r="AA345" s="11">
        <f>'OddsRatio_working_3-way'!X345^(1/3)*COS(('OddsRatio_working_3-way'!Y345+2*PI())/3)</f>
        <v>-0.39046486806643677</v>
      </c>
      <c r="AB345" s="11">
        <f>'OddsRatio_working_3-way'!X345^(1/3)*COS(('OddsRatio_working_3-way'!Y345+4*PI())/3)</f>
        <v>-0.13648796748073955</v>
      </c>
      <c r="AC345" s="11">
        <f>'OddsRatio_working_3-way'!X345^(1/3)*SIN('OddsRatio_working_3-way'!Y345/3)</f>
        <v>0.1466336319210991</v>
      </c>
      <c r="AD345" s="11">
        <f>'OddsRatio_working_3-way'!X345^(1/3)*SIN(('OddsRatio_working_3-way'!Y345+2*PI())/3)</f>
        <v>0.38303772621954885</v>
      </c>
      <c r="AE345" s="11">
        <f>'OddsRatio_working_3-way'!X345^(1/3)*SIN(('OddsRatio_working_3-way'!Y345+4*PI())/3)</f>
        <v>-0.52967135814064792</v>
      </c>
      <c r="AF345" s="11">
        <f>-'OddsRatio_working_3-way'!U345/(3*'OddsRatio_working_3-way'!X345^(1/3))*COS(('OddsRatio_working_3-way'!Y345)/3)</f>
        <v>0.52695283554717642</v>
      </c>
      <c r="AG345" s="11">
        <f>-'OddsRatio_working_3-way'!U345/(3*'OddsRatio_working_3-way'!X345^(1/3))*COS(('OddsRatio_working_3-way'!Y345+2*PI())/3)</f>
        <v>-0.39046486806643677</v>
      </c>
      <c r="AH345" s="11">
        <f>-'OddsRatio_working_3-way'!U345/(3*'OddsRatio_working_3-way'!X345^(1/3))*COS(('OddsRatio_working_3-way'!Y345+4*PI())/3)</f>
        <v>-0.13648796748073955</v>
      </c>
      <c r="AI345" s="11">
        <f>'OddsRatio_working_3-way'!U345/(3*'OddsRatio_working_3-way'!X345^(1/3))*SIN(('OddsRatio_working_3-way'!Y345)/3)</f>
        <v>-0.1466336319210991</v>
      </c>
      <c r="AJ345" s="11">
        <f>'OddsRatio_working_3-way'!U345/(3*'OddsRatio_working_3-way'!X345^(1/3))*SIN(('OddsRatio_working_3-way'!Y345+2*PI())/3)</f>
        <v>-0.38303772621954885</v>
      </c>
      <c r="AK345" s="11">
        <f>'OddsRatio_working_3-way'!U345/(3*'OddsRatio_working_3-way'!X345^(1/3))*SIN(('OddsRatio_working_3-way'!Y345+4*PI())/3)</f>
        <v>0.52967135814064792</v>
      </c>
      <c r="AL345" s="11">
        <f>'OddsRatio_working_3-way'!Z345+'OddsRatio_working_3-way'!AF345</f>
        <v>1.0539056710943528</v>
      </c>
      <c r="AM345" s="11">
        <f>'OddsRatio_working_3-way'!AA345+'OddsRatio_working_3-way'!AG345</f>
        <v>-0.78092973613287353</v>
      </c>
      <c r="AN345" s="11">
        <f>'OddsRatio_working_3-way'!AB345+'OddsRatio_working_3-way'!AH345</f>
        <v>-0.27297593496147909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1.0539056710943528</v>
      </c>
      <c r="AS345" s="11">
        <f>IF(('OddsRatio_working_3-way'!X345=0),IF(Q345&gt;0,-Q345^(1/3),(-Q345)^(1/3)),'OddsRatio_working_3-way'!AM345-'OddsRatio_working_3-way'!R345/3)</f>
        <v>-0.78092973613287353</v>
      </c>
      <c r="AT345" s="11">
        <f>IF(('OddsRatio_working_3-way'!X345=0),IF(Q345&gt;0,-Q345^(1/3),(-Q345)^(1/3)),'OddsRatio_working_3-way'!AN345-'OddsRatio_working_3-way'!R345/3)</f>
        <v>-0.27297593496147909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5.45</v>
      </c>
      <c r="B346" s="4">
        <f>IF('True_Odds_Calculator_3-way'!B347="","",'True_Odds_Calculator_3-way'!B347)</f>
        <v>4.2300000000000004</v>
      </c>
      <c r="C346" s="4">
        <f>IF('True_Odds_Calculator_3-way'!C347="","",'True_Odds_Calculator_3-way'!C347)</f>
        <v>1.64</v>
      </c>
      <c r="D346" s="9">
        <f t="shared" si="78"/>
        <v>0.17574951168248679</v>
      </c>
      <c r="E346" s="9">
        <f t="shared" si="79"/>
        <v>0.22705901067579659</v>
      </c>
      <c r="F346" s="9">
        <f t="shared" si="80"/>
        <v>0.59719147764171665</v>
      </c>
      <c r="G346" s="9">
        <f t="shared" si="81"/>
        <v>1.0539137609100602</v>
      </c>
      <c r="H346" s="9">
        <f t="shared" si="82"/>
        <v>5.6899162360497684</v>
      </c>
      <c r="I346" s="9">
        <f t="shared" si="83"/>
        <v>4.4041414477394936</v>
      </c>
      <c r="J346" s="9">
        <f t="shared" si="84"/>
        <v>1.6745048069824386</v>
      </c>
      <c r="K346" s="11">
        <f t="shared" si="85"/>
        <v>0.18348623853211007</v>
      </c>
      <c r="L346" s="11">
        <f t="shared" si="86"/>
        <v>0.23640661938534277</v>
      </c>
      <c r="M346" s="11">
        <f t="shared" si="87"/>
        <v>0.6097560975609756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-0.2433110257317681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0.22006076004542979</v>
      </c>
      <c r="Q346" s="11">
        <f>2*'OddsRatio_working_3-way'!K346*'OddsRatio_working_3-way'!L346*'OddsRatio_working_3-way'!M346</f>
        <v>5.289922116476678E-2</v>
      </c>
      <c r="R346" s="11">
        <f t="shared" si="88"/>
        <v>0</v>
      </c>
      <c r="S346" s="11">
        <f t="shared" si="89"/>
        <v>-0.90444220266462583</v>
      </c>
      <c r="T346" s="11">
        <f t="shared" si="90"/>
        <v>-0.21741399102515044</v>
      </c>
      <c r="U346" s="11">
        <f>'OddsRatio_working_3-way'!S346-'OddsRatio_working_3-way'!R346^2/3</f>
        <v>-0.90444220266462583</v>
      </c>
      <c r="V346" s="11">
        <f>'OddsRatio_working_3-way'!S346*'OddsRatio_working_3-way'!R346/3-2*'OddsRatio_working_3-way'!R346^3/27-'OddsRatio_working_3-way'!T346</f>
        <v>0.21741399102515044</v>
      </c>
      <c r="W346" s="11">
        <f>'OddsRatio_working_3-way'!V346^2+4*'OddsRatio_working_3-way'!U346^3/27</f>
        <v>-6.2338255718062986E-2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0.16553481447383447</v>
      </c>
      <c r="Y346" s="11">
        <f>IF('OddsRatio_working_3-way'!W346&gt;=0,IF('OddsRatio_working_3-way'!V346+SQRT('OddsRatio_working_3-way'!W346)&gt;0,0,PI()),ACOS('OddsRatio_working_3-way'!V346/(2*'OddsRatio_working_3-way'!X346)))</f>
        <v>0.85435945900601462</v>
      </c>
      <c r="Z346" s="11">
        <f>'OddsRatio_working_3-way'!X346^(1/3)*COS('OddsRatio_working_3-way'!Y346/3)</f>
        <v>0.52695688045503009</v>
      </c>
      <c r="AA346" s="11">
        <f>'OddsRatio_working_3-way'!X346^(1/3)*COS(('OddsRatio_working_3-way'!Y346+2*PI())/3)</f>
        <v>-0.39707441798127741</v>
      </c>
      <c r="AB346" s="11">
        <f>'OddsRatio_working_3-way'!X346^(1/3)*COS(('OddsRatio_working_3-way'!Y346+4*PI())/3)</f>
        <v>-0.12988246247375262</v>
      </c>
      <c r="AC346" s="11">
        <f>'OddsRatio_working_3-way'!X346^(1/3)*SIN('OddsRatio_working_3-way'!Y346/3)</f>
        <v>0.154263347437572</v>
      </c>
      <c r="AD346" s="11">
        <f>'OddsRatio_working_3-way'!X346^(1/3)*SIN(('OddsRatio_working_3-way'!Y346+2*PI())/3)</f>
        <v>0.37922637145426968</v>
      </c>
      <c r="AE346" s="11">
        <f>'OddsRatio_working_3-way'!X346^(1/3)*SIN(('OddsRatio_working_3-way'!Y346+4*PI())/3)</f>
        <v>-0.5334897188918416</v>
      </c>
      <c r="AF346" s="11">
        <f>-'OddsRatio_working_3-way'!U346/(3*'OddsRatio_working_3-way'!X346^(1/3))*COS(('OddsRatio_working_3-way'!Y346)/3)</f>
        <v>0.52695688045503009</v>
      </c>
      <c r="AG346" s="11">
        <f>-'OddsRatio_working_3-way'!U346/(3*'OddsRatio_working_3-way'!X346^(1/3))*COS(('OddsRatio_working_3-way'!Y346+2*PI())/3)</f>
        <v>-0.39707441798127741</v>
      </c>
      <c r="AH346" s="11">
        <f>-'OddsRatio_working_3-way'!U346/(3*'OddsRatio_working_3-way'!X346^(1/3))*COS(('OddsRatio_working_3-way'!Y346+4*PI())/3)</f>
        <v>-0.12988246247375262</v>
      </c>
      <c r="AI346" s="11">
        <f>'OddsRatio_working_3-way'!U346/(3*'OddsRatio_working_3-way'!X346^(1/3))*SIN(('OddsRatio_working_3-way'!Y346)/3)</f>
        <v>-0.154263347437572</v>
      </c>
      <c r="AJ346" s="11">
        <f>'OddsRatio_working_3-way'!U346/(3*'OddsRatio_working_3-way'!X346^(1/3))*SIN(('OddsRatio_working_3-way'!Y346+2*PI())/3)</f>
        <v>-0.37922637145426968</v>
      </c>
      <c r="AK346" s="11">
        <f>'OddsRatio_working_3-way'!U346/(3*'OddsRatio_working_3-way'!X346^(1/3))*SIN(('OddsRatio_working_3-way'!Y346+4*PI())/3)</f>
        <v>0.5334897188918416</v>
      </c>
      <c r="AL346" s="11">
        <f>'OddsRatio_working_3-way'!Z346+'OddsRatio_working_3-way'!AF346</f>
        <v>1.0539137609100602</v>
      </c>
      <c r="AM346" s="11">
        <f>'OddsRatio_working_3-way'!AA346+'OddsRatio_working_3-way'!AG346</f>
        <v>-0.79414883596255481</v>
      </c>
      <c r="AN346" s="11">
        <f>'OddsRatio_working_3-way'!AB346+'OddsRatio_working_3-way'!AH346</f>
        <v>-0.25976492494750525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1.0539137609100602</v>
      </c>
      <c r="AS346" s="11">
        <f>IF(('OddsRatio_working_3-way'!X346=0),IF(Q346&gt;0,-Q346^(1/3),(-Q346)^(1/3)),'OddsRatio_working_3-way'!AM346-'OddsRatio_working_3-way'!R346/3)</f>
        <v>-0.79414883596255481</v>
      </c>
      <c r="AT346" s="11">
        <f>IF(('OddsRatio_working_3-way'!X346=0),IF(Q346&gt;0,-Q346^(1/3),(-Q346)^(1/3)),'OddsRatio_working_3-way'!AN346-'OddsRatio_working_3-way'!R346/3)</f>
        <v>-0.25976492494750525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IF('True_Odds_Calculator_3-way'!A348="","",'True_Odds_Calculator_3-way'!A348)</f>
        <v>4.16</v>
      </c>
      <c r="B347" s="4">
        <f>IF('True_Odds_Calculator_3-way'!B348="","",'True_Odds_Calculator_3-way'!B348)</f>
        <v>4.37</v>
      </c>
      <c r="C347" s="4">
        <f>IF('True_Odds_Calculator_3-way'!C348="","",'True_Odds_Calculator_3-way'!C348)</f>
        <v>1.78</v>
      </c>
      <c r="D347" s="9">
        <f t="shared" si="78"/>
        <v>0.23108879472371702</v>
      </c>
      <c r="E347" s="9">
        <f t="shared" si="79"/>
        <v>0.21985455049721678</v>
      </c>
      <c r="F347" s="9">
        <f t="shared" si="80"/>
        <v>0.54905665477906618</v>
      </c>
      <c r="G347" s="9">
        <f t="shared" si="81"/>
        <v>1.0529559906811907</v>
      </c>
      <c r="H347" s="9">
        <f t="shared" si="82"/>
        <v>4.3273409305525634</v>
      </c>
      <c r="I347" s="9">
        <f t="shared" si="83"/>
        <v>4.5484616885956122</v>
      </c>
      <c r="J347" s="9">
        <f t="shared" si="84"/>
        <v>1.8213056727313286</v>
      </c>
      <c r="K347" s="11">
        <f t="shared" si="85"/>
        <v>0.24038461538461536</v>
      </c>
      <c r="L347" s="11">
        <f t="shared" si="86"/>
        <v>0.22883295194508008</v>
      </c>
      <c r="M347" s="11">
        <f t="shared" si="87"/>
        <v>0.5617977528089888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-0.25669464942277531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0.22590331659444357</v>
      </c>
      <c r="Q347" s="11">
        <f>2*'OddsRatio_working_3-way'!K347*'OddsRatio_working_3-way'!L347*'OddsRatio_working_3-way'!M347</f>
        <v>6.1806652967016013E-2</v>
      </c>
      <c r="R347" s="11">
        <f t="shared" si="88"/>
        <v>0</v>
      </c>
      <c r="S347" s="11">
        <f t="shared" si="89"/>
        <v>-0.88004684594099769</v>
      </c>
      <c r="T347" s="11">
        <f t="shared" si="90"/>
        <v>-0.2407788908183304</v>
      </c>
      <c r="U347" s="11">
        <f>'OddsRatio_working_3-way'!S347-'OddsRatio_working_3-way'!R347^2/3</f>
        <v>-0.88004684594099769</v>
      </c>
      <c r="V347" s="11">
        <f>'OddsRatio_working_3-way'!S347*'OddsRatio_working_3-way'!R347/3-2*'OddsRatio_working_3-way'!R347^3/27-'OddsRatio_working_3-way'!T347</f>
        <v>0.2407788908183304</v>
      </c>
      <c r="W347" s="11">
        <f>'OddsRatio_working_3-way'!V347^2+4*'OddsRatio_working_3-way'!U347^3/27</f>
        <v>-4.3000464741304895E-2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0.15888277046694707</v>
      </c>
      <c r="Y347" s="11">
        <f>IF('OddsRatio_working_3-way'!W347&gt;=0,IF('OddsRatio_working_3-way'!V347+SQRT('OddsRatio_working_3-way'!W347)&gt;0,0,PI()),ACOS('OddsRatio_working_3-way'!V347/(2*'OddsRatio_working_3-way'!X347)))</f>
        <v>0.71097651600521683</v>
      </c>
      <c r="Z347" s="11">
        <f>'OddsRatio_working_3-way'!X347^(1/3)*COS('OddsRatio_working_3-way'!Y347/3)</f>
        <v>0.52647799534059536</v>
      </c>
      <c r="AA347" s="11">
        <f>'OddsRatio_working_3-way'!X347^(1/3)*COS(('OddsRatio_working_3-way'!Y347+2*PI())/3)</f>
        <v>-0.37336348087844001</v>
      </c>
      <c r="AB347" s="11">
        <f>'OddsRatio_working_3-way'!X347^(1/3)*COS(('OddsRatio_working_3-way'!Y347+4*PI())/3)</f>
        <v>-0.15311451446215502</v>
      </c>
      <c r="AC347" s="11">
        <f>'OddsRatio_working_3-way'!X347^(1/3)*SIN('OddsRatio_working_3-way'!Y347/3)</f>
        <v>0.1271608000491789</v>
      </c>
      <c r="AD347" s="11">
        <f>'OddsRatio_working_3-way'!X347^(1/3)*SIN(('OddsRatio_working_3-way'!Y347+2*PI())/3)</f>
        <v>0.39236291847387156</v>
      </c>
      <c r="AE347" s="11">
        <f>'OddsRatio_working_3-way'!X347^(1/3)*SIN(('OddsRatio_working_3-way'!Y347+4*PI())/3)</f>
        <v>-0.51952371852305046</v>
      </c>
      <c r="AF347" s="11">
        <f>-'OddsRatio_working_3-way'!U347/(3*'OddsRatio_working_3-way'!X347^(1/3))*COS(('OddsRatio_working_3-way'!Y347)/3)</f>
        <v>0.52647799534059536</v>
      </c>
      <c r="AG347" s="11">
        <f>-'OddsRatio_working_3-way'!U347/(3*'OddsRatio_working_3-way'!X347^(1/3))*COS(('OddsRatio_working_3-way'!Y347+2*PI())/3)</f>
        <v>-0.37336348087844001</v>
      </c>
      <c r="AH347" s="11">
        <f>-'OddsRatio_working_3-way'!U347/(3*'OddsRatio_working_3-way'!X347^(1/3))*COS(('OddsRatio_working_3-way'!Y347+4*PI())/3)</f>
        <v>-0.15311451446215502</v>
      </c>
      <c r="AI347" s="11">
        <f>'OddsRatio_working_3-way'!U347/(3*'OddsRatio_working_3-way'!X347^(1/3))*SIN(('OddsRatio_working_3-way'!Y347)/3)</f>
        <v>-0.1271608000491789</v>
      </c>
      <c r="AJ347" s="11">
        <f>'OddsRatio_working_3-way'!U347/(3*'OddsRatio_working_3-way'!X347^(1/3))*SIN(('OddsRatio_working_3-way'!Y347+2*PI())/3)</f>
        <v>-0.39236291847387156</v>
      </c>
      <c r="AK347" s="11">
        <f>'OddsRatio_working_3-way'!U347/(3*'OddsRatio_working_3-way'!X347^(1/3))*SIN(('OddsRatio_working_3-way'!Y347+4*PI())/3)</f>
        <v>0.51952371852305046</v>
      </c>
      <c r="AL347" s="11">
        <f>'OddsRatio_working_3-way'!Z347+'OddsRatio_working_3-way'!AF347</f>
        <v>1.0529559906811907</v>
      </c>
      <c r="AM347" s="11">
        <f>'OddsRatio_working_3-way'!AA347+'OddsRatio_working_3-way'!AG347</f>
        <v>-0.74672696175688003</v>
      </c>
      <c r="AN347" s="11">
        <f>'OddsRatio_working_3-way'!AB347+'OddsRatio_working_3-way'!AH347</f>
        <v>-0.30622902892431003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1.0529559906811907</v>
      </c>
      <c r="AS347" s="11">
        <f>IF(('OddsRatio_working_3-way'!X347=0),IF(Q347&gt;0,-Q347^(1/3),(-Q347)^(1/3)),'OddsRatio_working_3-way'!AM347-'OddsRatio_working_3-way'!R347/3)</f>
        <v>-0.74672696175688003</v>
      </c>
      <c r="AT347" s="11">
        <f>IF(('OddsRatio_working_3-way'!X347=0),IF(Q347&gt;0,-Q347^(1/3),(-Q347)^(1/3)),'OddsRatio_working_3-way'!AN347-'OddsRatio_working_3-way'!R347/3)</f>
        <v>-0.30622902892431003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1.3</v>
      </c>
      <c r="B348" s="4">
        <f>IF('True_Odds_Calculator_3-way'!B349="","",'True_Odds_Calculator_3-way'!B349)</f>
        <v>5.79</v>
      </c>
      <c r="C348" s="4">
        <f>IF('True_Odds_Calculator_3-way'!C349="","",'True_Odds_Calculator_3-way'!C349)</f>
        <v>10.8</v>
      </c>
      <c r="D348" s="9">
        <f t="shared" si="78"/>
        <v>0.75361462159320658</v>
      </c>
      <c r="E348" s="9">
        <f t="shared" si="79"/>
        <v>0.16076879287916063</v>
      </c>
      <c r="F348" s="9">
        <f t="shared" si="80"/>
        <v>8.561658552763278E-2</v>
      </c>
      <c r="G348" s="9">
        <f t="shared" si="81"/>
        <v>1.0897938696479166</v>
      </c>
      <c r="H348" s="9">
        <f t="shared" si="82"/>
        <v>1.3269381608943751</v>
      </c>
      <c r="I348" s="9">
        <f t="shared" si="83"/>
        <v>6.2201126356135203</v>
      </c>
      <c r="J348" s="9">
        <f t="shared" si="84"/>
        <v>11.679979922549583</v>
      </c>
      <c r="K348" s="11">
        <f t="shared" si="85"/>
        <v>0.76923076923076916</v>
      </c>
      <c r="L348" s="11">
        <f t="shared" si="86"/>
        <v>0.17271157167530224</v>
      </c>
      <c r="M348" s="11">
        <f t="shared" si="87"/>
        <v>9.2592592592592587E-2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-0.17323561105944529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0.18316775657017451</v>
      </c>
      <c r="Q348" s="11">
        <f>2*'OddsRatio_working_3-way'!K348*'OddsRatio_working_3-way'!L348*'OddsRatio_working_3-way'!M348</f>
        <v>2.4602787987934787E-2</v>
      </c>
      <c r="R348" s="11">
        <f t="shared" si="88"/>
        <v>0</v>
      </c>
      <c r="S348" s="11">
        <f t="shared" si="89"/>
        <v>-1.0573331629102576</v>
      </c>
      <c r="T348" s="11">
        <f t="shared" si="90"/>
        <v>-0.14201922940366118</v>
      </c>
      <c r="U348" s="11">
        <f>'OddsRatio_working_3-way'!S348-'OddsRatio_working_3-way'!R348^2/3</f>
        <v>-1.0573331629102576</v>
      </c>
      <c r="V348" s="11">
        <f>'OddsRatio_working_3-way'!S348*'OddsRatio_working_3-way'!R348/3-2*'OddsRatio_working_3-way'!R348^3/27-'OddsRatio_working_3-way'!T348</f>
        <v>0.14201922940366118</v>
      </c>
      <c r="W348" s="11">
        <f>'OddsRatio_working_3-way'!V348^2+4*'OddsRatio_working_3-way'!U348^3/27</f>
        <v>-0.15494894185664188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0.20923575422059898</v>
      </c>
      <c r="Y348" s="11">
        <f>IF('OddsRatio_working_3-way'!W348&gt;=0,IF('OddsRatio_working_3-way'!V348+SQRT('OddsRatio_working_3-way'!W348)&gt;0,0,PI()),ACOS('OddsRatio_working_3-way'!V348/(2*'OddsRatio_working_3-way'!X348)))</f>
        <v>1.2245427706121541</v>
      </c>
      <c r="Z348" s="11">
        <f>'OddsRatio_working_3-way'!X348^(1/3)*COS('OddsRatio_working_3-way'!Y348/3)</f>
        <v>0.54489693482395829</v>
      </c>
      <c r="AA348" s="11">
        <f>'OddsRatio_working_3-way'!X348^(1/3)*COS(('OddsRatio_working_3-way'!Y348+2*PI())/3)</f>
        <v>-0.47652881566274929</v>
      </c>
      <c r="AB348" s="11">
        <f>'OddsRatio_working_3-way'!X348^(1/3)*COS(('OddsRatio_working_3-way'!Y348+4*PI())/3)</f>
        <v>-6.8368119161209148E-2</v>
      </c>
      <c r="AC348" s="11">
        <f>'OddsRatio_working_3-way'!X348^(1/3)*SIN('OddsRatio_working_3-way'!Y348/3)</f>
        <v>0.23565168799778941</v>
      </c>
      <c r="AD348" s="11">
        <f>'OddsRatio_working_3-way'!X348^(1/3)*SIN(('OddsRatio_working_3-way'!Y348+2*PI())/3)</f>
        <v>0.35406874400292671</v>
      </c>
      <c r="AE348" s="11">
        <f>'OddsRatio_working_3-way'!X348^(1/3)*SIN(('OddsRatio_working_3-way'!Y348+4*PI())/3)</f>
        <v>-0.58972043200071611</v>
      </c>
      <c r="AF348" s="11">
        <f>-'OddsRatio_working_3-way'!U348/(3*'OddsRatio_working_3-way'!X348^(1/3))*COS(('OddsRatio_working_3-way'!Y348)/3)</f>
        <v>0.54489693482395818</v>
      </c>
      <c r="AG348" s="11">
        <f>-'OddsRatio_working_3-way'!U348/(3*'OddsRatio_working_3-way'!X348^(1/3))*COS(('OddsRatio_working_3-way'!Y348+2*PI())/3)</f>
        <v>-0.47652881566274924</v>
      </c>
      <c r="AH348" s="11">
        <f>-'OddsRatio_working_3-way'!U348/(3*'OddsRatio_working_3-way'!X348^(1/3))*COS(('OddsRatio_working_3-way'!Y348+4*PI())/3)</f>
        <v>-6.8368119161209134E-2</v>
      </c>
      <c r="AI348" s="11">
        <f>'OddsRatio_working_3-way'!U348/(3*'OddsRatio_working_3-way'!X348^(1/3))*SIN(('OddsRatio_working_3-way'!Y348)/3)</f>
        <v>-0.23565168799778935</v>
      </c>
      <c r="AJ348" s="11">
        <f>'OddsRatio_working_3-way'!U348/(3*'OddsRatio_working_3-way'!X348^(1/3))*SIN(('OddsRatio_working_3-way'!Y348+2*PI())/3)</f>
        <v>-0.35406874400292665</v>
      </c>
      <c r="AK348" s="11">
        <f>'OddsRatio_working_3-way'!U348/(3*'OddsRatio_working_3-way'!X348^(1/3))*SIN(('OddsRatio_working_3-way'!Y348+4*PI())/3)</f>
        <v>0.589720432000716</v>
      </c>
      <c r="AL348" s="11">
        <f>'OddsRatio_working_3-way'!Z348+'OddsRatio_working_3-way'!AF348</f>
        <v>1.0897938696479166</v>
      </c>
      <c r="AM348" s="11">
        <f>'OddsRatio_working_3-way'!AA348+'OddsRatio_working_3-way'!AG348</f>
        <v>-0.95305763132549859</v>
      </c>
      <c r="AN348" s="11">
        <f>'OddsRatio_working_3-way'!AB348+'OddsRatio_working_3-way'!AH348</f>
        <v>-0.13673623832241827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1.0897938696479166</v>
      </c>
      <c r="AS348" s="11">
        <f>IF(('OddsRatio_working_3-way'!X348=0),IF(Q348&gt;0,-Q348^(1/3),(-Q348)^(1/3)),'OddsRatio_working_3-way'!AM348-'OddsRatio_working_3-way'!R348/3)</f>
        <v>-0.95305763132549859</v>
      </c>
      <c r="AT348" s="11">
        <f>IF(('OddsRatio_working_3-way'!X348=0),IF(Q348&gt;0,-Q348^(1/3),(-Q348)^(1/3)),'OddsRatio_working_3-way'!AN348-'OddsRatio_working_3-way'!R348/3)</f>
        <v>-0.13673623832241827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2.71</v>
      </c>
      <c r="B349" s="4">
        <f>IF('True_Odds_Calculator_3-way'!B350="","",'True_Odds_Calculator_3-way'!B350)</f>
        <v>3.2</v>
      </c>
      <c r="C349" s="4">
        <f>IF('True_Odds_Calculator_3-way'!C350="","",'True_Odds_Calculator_3-way'!C350)</f>
        <v>2.85</v>
      </c>
      <c r="D349" s="9">
        <f t="shared" si="78"/>
        <v>0.35782845395585672</v>
      </c>
      <c r="E349" s="9">
        <f t="shared" si="79"/>
        <v>0.30221638695035186</v>
      </c>
      <c r="F349" s="9">
        <f t="shared" si="80"/>
        <v>0.33995515909379131</v>
      </c>
      <c r="G349" s="9">
        <f t="shared" si="81"/>
        <v>1.0494942804677476</v>
      </c>
      <c r="H349" s="9">
        <f t="shared" si="82"/>
        <v>2.794635219599849</v>
      </c>
      <c r="I349" s="9">
        <f t="shared" si="83"/>
        <v>3.3088874170290445</v>
      </c>
      <c r="J349" s="9">
        <f t="shared" si="84"/>
        <v>2.9415644188653327</v>
      </c>
      <c r="K349" s="11">
        <f t="shared" si="85"/>
        <v>0.36900369003690037</v>
      </c>
      <c r="L349" s="11">
        <f t="shared" si="86"/>
        <v>0.3125</v>
      </c>
      <c r="M349" s="11">
        <f t="shared" si="87"/>
        <v>0.35087719298245612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-0.28159594095940943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0.23305496212856863</v>
      </c>
      <c r="Q349" s="11">
        <f>2*'OddsRatio_working_3-way'!K349*'OddsRatio_working_3-way'!L349*'OddsRatio_working_3-way'!M349</f>
        <v>8.0921861850197438E-2</v>
      </c>
      <c r="R349" s="11">
        <f t="shared" si="88"/>
        <v>0</v>
      </c>
      <c r="S349" s="11">
        <f t="shared" si="89"/>
        <v>-0.82762188025345962</v>
      </c>
      <c r="T349" s="11">
        <f t="shared" si="90"/>
        <v>-0.2873687084213401</v>
      </c>
      <c r="U349" s="11">
        <f>'OddsRatio_working_3-way'!S349-'OddsRatio_working_3-way'!R349^2/3</f>
        <v>-0.82762188025345962</v>
      </c>
      <c r="V349" s="11">
        <f>'OddsRatio_working_3-way'!S349*'OddsRatio_working_3-way'!R349/3-2*'OddsRatio_working_3-way'!R349^3/27-'OddsRatio_working_3-way'!T349</f>
        <v>0.2873687084213401</v>
      </c>
      <c r="W349" s="11">
        <f>'OddsRatio_working_3-way'!V349^2+4*'OddsRatio_working_3-way'!U349^3/27</f>
        <v>-1.4023674276235909E-3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0.14489922533210173</v>
      </c>
      <c r="Y349" s="11">
        <f>IF('OddsRatio_working_3-way'!W349&gt;=0,IF('OddsRatio_working_3-way'!V349+SQRT('OddsRatio_working_3-way'!W349)&gt;0,0,PI()),ACOS('OddsRatio_working_3-way'!V349/(2*'OddsRatio_working_3-way'!X349)))</f>
        <v>0.12958387834352458</v>
      </c>
      <c r="Z349" s="11">
        <f>'OddsRatio_working_3-way'!X349^(1/3)*COS('OddsRatio_working_3-way'!Y349/3)</f>
        <v>0.52474714023387381</v>
      </c>
      <c r="AA349" s="11">
        <f>'OddsRatio_working_3-way'!X349^(1/3)*COS(('OddsRatio_working_3-way'!Y349+2*PI())/3)</f>
        <v>-0.2820153413110853</v>
      </c>
      <c r="AB349" s="11">
        <f>'OddsRatio_working_3-way'!X349^(1/3)*COS(('OddsRatio_working_3-way'!Y349+4*PI())/3)</f>
        <v>-0.24273179892278862</v>
      </c>
      <c r="AC349" s="11">
        <f>'OddsRatio_working_3-way'!X349^(1/3)*SIN('OddsRatio_working_3-way'!Y349/3)</f>
        <v>2.2680363772605214E-2</v>
      </c>
      <c r="AD349" s="11">
        <f>'OddsRatio_working_3-way'!X349^(1/3)*SIN(('OddsRatio_working_3-way'!Y349+2*PI())/3)</f>
        <v>0.44310417211946745</v>
      </c>
      <c r="AE349" s="11">
        <f>'OddsRatio_working_3-way'!X349^(1/3)*SIN(('OddsRatio_working_3-way'!Y349+4*PI())/3)</f>
        <v>-0.46578453589207258</v>
      </c>
      <c r="AF349" s="11">
        <f>-'OddsRatio_working_3-way'!U349/(3*'OddsRatio_working_3-way'!X349^(1/3))*COS(('OddsRatio_working_3-way'!Y349)/3)</f>
        <v>0.52474714023387381</v>
      </c>
      <c r="AG349" s="11">
        <f>-'OddsRatio_working_3-way'!U349/(3*'OddsRatio_working_3-way'!X349^(1/3))*COS(('OddsRatio_working_3-way'!Y349+2*PI())/3)</f>
        <v>-0.2820153413110853</v>
      </c>
      <c r="AH349" s="11">
        <f>-'OddsRatio_working_3-way'!U349/(3*'OddsRatio_working_3-way'!X349^(1/3))*COS(('OddsRatio_working_3-way'!Y349+4*PI())/3)</f>
        <v>-0.24273179892278862</v>
      </c>
      <c r="AI349" s="11">
        <f>'OddsRatio_working_3-way'!U349/(3*'OddsRatio_working_3-way'!X349^(1/3))*SIN(('OddsRatio_working_3-way'!Y349)/3)</f>
        <v>-2.2680363772605214E-2</v>
      </c>
      <c r="AJ349" s="11">
        <f>'OddsRatio_working_3-way'!U349/(3*'OddsRatio_working_3-way'!X349^(1/3))*SIN(('OddsRatio_working_3-way'!Y349+2*PI())/3)</f>
        <v>-0.44310417211946745</v>
      </c>
      <c r="AK349" s="11">
        <f>'OddsRatio_working_3-way'!U349/(3*'OddsRatio_working_3-way'!X349^(1/3))*SIN(('OddsRatio_working_3-way'!Y349+4*PI())/3)</f>
        <v>0.46578453589207258</v>
      </c>
      <c r="AL349" s="11">
        <f>'OddsRatio_working_3-way'!Z349+'OddsRatio_working_3-way'!AF349</f>
        <v>1.0494942804677476</v>
      </c>
      <c r="AM349" s="11">
        <f>'OddsRatio_working_3-way'!AA349+'OddsRatio_working_3-way'!AG349</f>
        <v>-0.5640306826221706</v>
      </c>
      <c r="AN349" s="11">
        <f>'OddsRatio_working_3-way'!AB349+'OddsRatio_working_3-way'!AH349</f>
        <v>-0.48546359784557724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1.0494942804677476</v>
      </c>
      <c r="AS349" s="11">
        <f>IF(('OddsRatio_working_3-way'!X349=0),IF(Q349&gt;0,-Q349^(1/3),(-Q349)^(1/3)),'OddsRatio_working_3-way'!AM349-'OddsRatio_working_3-way'!R349/3)</f>
        <v>-0.5640306826221706</v>
      </c>
      <c r="AT349" s="11">
        <f>IF(('OddsRatio_working_3-way'!X349=0),IF(Q349&gt;0,-Q349^(1/3),(-Q349)^(1/3)),'OddsRatio_working_3-way'!AN349-'OddsRatio_working_3-way'!R349/3)</f>
        <v>-0.48546359784557724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4.42</v>
      </c>
      <c r="B350" s="4">
        <f>IF('True_Odds_Calculator_3-way'!B351="","",'True_Odds_Calculator_3-way'!B351)</f>
        <v>3.93</v>
      </c>
      <c r="C350" s="4">
        <f>IF('True_Odds_Calculator_3-way'!C351="","",'True_Odds_Calculator_3-way'!C351)</f>
        <v>1.84</v>
      </c>
      <c r="D350" s="9">
        <f t="shared" si="78"/>
        <v>0.21937637957366737</v>
      </c>
      <c r="E350" s="9">
        <f t="shared" si="79"/>
        <v>0.24700200656241186</v>
      </c>
      <c r="F350" s="9">
        <f t="shared" si="80"/>
        <v>0.53362161386392071</v>
      </c>
      <c r="G350" s="9">
        <f t="shared" si="81"/>
        <v>1.0404607872373375</v>
      </c>
      <c r="H350" s="9">
        <f t="shared" si="82"/>
        <v>4.5583758923516946</v>
      </c>
      <c r="I350" s="9">
        <f t="shared" si="83"/>
        <v>4.0485501066053988</v>
      </c>
      <c r="J350" s="9">
        <f t="shared" si="84"/>
        <v>1.8739870612793634</v>
      </c>
      <c r="K350" s="11">
        <f t="shared" si="85"/>
        <v>0.22624434389140272</v>
      </c>
      <c r="L350" s="11">
        <f t="shared" si="86"/>
        <v>0.2544529262086514</v>
      </c>
      <c r="M350" s="11">
        <f t="shared" si="87"/>
        <v>0.54347826086956519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-0.26335427326231875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0.22495530929571655</v>
      </c>
      <c r="Q350" s="11">
        <f>2*'OddsRatio_working_3-way'!K350*'OddsRatio_working_3-way'!L350*'OddsRatio_working_3-way'!M350</f>
        <v>6.2574494936221567E-2</v>
      </c>
      <c r="R350" s="11">
        <f t="shared" si="88"/>
        <v>0</v>
      </c>
      <c r="S350" s="11">
        <f t="shared" si="89"/>
        <v>-0.85419274389994726</v>
      </c>
      <c r="T350" s="11">
        <f t="shared" si="90"/>
        <v>-0.23760577020860837</v>
      </c>
      <c r="U350" s="11">
        <f>'OddsRatio_working_3-way'!S350-'OddsRatio_working_3-way'!R350^2/3</f>
        <v>-0.85419274389994726</v>
      </c>
      <c r="V350" s="11">
        <f>'OddsRatio_working_3-way'!S350*'OddsRatio_working_3-way'!R350/3-2*'OddsRatio_working_3-way'!R350^3/27-'OddsRatio_working_3-way'!T350</f>
        <v>0.23760577020860837</v>
      </c>
      <c r="W350" s="11">
        <f>'OddsRatio_working_3-way'!V350^2+4*'OddsRatio_working_3-way'!U350^3/27</f>
        <v>-3.5877968010448472E-2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0.15193293754719092</v>
      </c>
      <c r="Y350" s="11">
        <f>IF('OddsRatio_working_3-way'!W350&gt;=0,IF('OddsRatio_working_3-way'!V350+SQRT('OddsRatio_working_3-way'!W350)&gt;0,0,PI()),ACOS('OddsRatio_working_3-way'!V350/(2*'OddsRatio_working_3-way'!X350)))</f>
        <v>0.67301967091256254</v>
      </c>
      <c r="Z350" s="11">
        <f>'OddsRatio_working_3-way'!X350^(1/3)*COS('OddsRatio_working_3-way'!Y350/3)</f>
        <v>0.52023039361866874</v>
      </c>
      <c r="AA350" s="11">
        <f>'OddsRatio_working_3-way'!X350^(1/3)*COS(('OddsRatio_working_3-way'!Y350+2*PI())/3)</f>
        <v>-0.36291811088043718</v>
      </c>
      <c r="AB350" s="11">
        <f>'OddsRatio_working_3-way'!X350^(1/3)*COS(('OddsRatio_working_3-way'!Y350+4*PI())/3)</f>
        <v>-0.15731228273823145</v>
      </c>
      <c r="AC350" s="11">
        <f>'OddsRatio_working_3-way'!X350^(1/3)*SIN('OddsRatio_working_3-way'!Y350/3)</f>
        <v>0.11870658022485835</v>
      </c>
      <c r="AD350" s="11">
        <f>'OddsRatio_working_3-way'!X350^(1/3)*SIN(('OddsRatio_working_3-way'!Y350+2*PI())/3)</f>
        <v>0.3911794465821159</v>
      </c>
      <c r="AE350" s="11">
        <f>'OddsRatio_working_3-way'!X350^(1/3)*SIN(('OddsRatio_working_3-way'!Y350+4*PI())/3)</f>
        <v>-0.50988602680697426</v>
      </c>
      <c r="AF350" s="11">
        <f>-'OddsRatio_working_3-way'!U350/(3*'OddsRatio_working_3-way'!X350^(1/3))*COS(('OddsRatio_working_3-way'!Y350)/3)</f>
        <v>0.52023039361866885</v>
      </c>
      <c r="AG350" s="11">
        <f>-'OddsRatio_working_3-way'!U350/(3*'OddsRatio_working_3-way'!X350^(1/3))*COS(('OddsRatio_working_3-way'!Y350+2*PI())/3)</f>
        <v>-0.36291811088043729</v>
      </c>
      <c r="AH350" s="11">
        <f>-'OddsRatio_working_3-way'!U350/(3*'OddsRatio_working_3-way'!X350^(1/3))*COS(('OddsRatio_working_3-way'!Y350+4*PI())/3)</f>
        <v>-0.15731228273823147</v>
      </c>
      <c r="AI350" s="11">
        <f>'OddsRatio_working_3-way'!U350/(3*'OddsRatio_working_3-way'!X350^(1/3))*SIN(('OddsRatio_working_3-way'!Y350)/3)</f>
        <v>-0.11870658022485837</v>
      </c>
      <c r="AJ350" s="11">
        <f>'OddsRatio_working_3-way'!U350/(3*'OddsRatio_working_3-way'!X350^(1/3))*SIN(('OddsRatio_working_3-way'!Y350+2*PI())/3)</f>
        <v>-0.39117944658211595</v>
      </c>
      <c r="AK350" s="11">
        <f>'OddsRatio_working_3-way'!U350/(3*'OddsRatio_working_3-way'!X350^(1/3))*SIN(('OddsRatio_working_3-way'!Y350+4*PI())/3)</f>
        <v>0.50988602680697437</v>
      </c>
      <c r="AL350" s="11">
        <f>'OddsRatio_working_3-way'!Z350+'OddsRatio_working_3-way'!AF350</f>
        <v>1.0404607872373375</v>
      </c>
      <c r="AM350" s="11">
        <f>'OddsRatio_working_3-way'!AA350+'OddsRatio_working_3-way'!AG350</f>
        <v>-0.72583622176087448</v>
      </c>
      <c r="AN350" s="11">
        <f>'OddsRatio_working_3-way'!AB350+'OddsRatio_working_3-way'!AH350</f>
        <v>-0.31462456547646289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1.0404607872373375</v>
      </c>
      <c r="AS350" s="11">
        <f>IF(('OddsRatio_working_3-way'!X350=0),IF(Q350&gt;0,-Q350^(1/3),(-Q350)^(1/3)),'OddsRatio_working_3-way'!AM350-'OddsRatio_working_3-way'!R350/3)</f>
        <v>-0.72583622176087448</v>
      </c>
      <c r="AT350" s="11">
        <f>IF(('OddsRatio_working_3-way'!X350=0),IF(Q350&gt;0,-Q350^(1/3),(-Q350)^(1/3)),'OddsRatio_working_3-way'!AN350-'OddsRatio_working_3-way'!R350/3)</f>
        <v>-0.31462456547646289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3.47</v>
      </c>
      <c r="B351" s="4">
        <f>IF('True_Odds_Calculator_3-way'!B352="","",'True_Odds_Calculator_3-way'!B352)</f>
        <v>3.02</v>
      </c>
      <c r="C351" s="4">
        <f>IF('True_Odds_Calculator_3-way'!C352="","",'True_Odds_Calculator_3-way'!C352)</f>
        <v>2.4900000000000002</v>
      </c>
      <c r="D351" s="9">
        <f t="shared" si="78"/>
        <v>0.28176204779234226</v>
      </c>
      <c r="E351" s="9">
        <f t="shared" si="79"/>
        <v>0.3241822958679626</v>
      </c>
      <c r="F351" s="9">
        <f t="shared" si="80"/>
        <v>0.39405565633969519</v>
      </c>
      <c r="G351" s="9">
        <f t="shared" si="81"/>
        <v>1.0320218720506897</v>
      </c>
      <c r="H351" s="9">
        <f t="shared" si="82"/>
        <v>3.5490940239652033</v>
      </c>
      <c r="I351" s="9">
        <f t="shared" si="83"/>
        <v>3.0846841815423929</v>
      </c>
      <c r="J351" s="9">
        <f t="shared" si="84"/>
        <v>2.5377125893555279</v>
      </c>
      <c r="K351" s="11">
        <f t="shared" si="85"/>
        <v>0.28818443804034583</v>
      </c>
      <c r="L351" s="11">
        <f t="shared" si="86"/>
        <v>0.33112582781456956</v>
      </c>
      <c r="M351" s="11">
        <f t="shared" si="87"/>
        <v>0.40160642570281119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-0.28490418340729373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0.22917403913418813</v>
      </c>
      <c r="Q351" s="11">
        <f>2*'OddsRatio_working_3-way'!K351*'OddsRatio_working_3-way'!L351*'OddsRatio_working_3-way'!M351</f>
        <v>7.664683583083215E-2</v>
      </c>
      <c r="R351" s="11">
        <f t="shared" si="88"/>
        <v>0</v>
      </c>
      <c r="S351" s="11">
        <f t="shared" si="89"/>
        <v>-0.80438987028338993</v>
      </c>
      <c r="T351" s="11">
        <f t="shared" si="90"/>
        <v>-0.26902671246936116</v>
      </c>
      <c r="U351" s="11">
        <f>'OddsRatio_working_3-way'!S351-'OddsRatio_working_3-way'!R351^2/3</f>
        <v>-0.80438987028338993</v>
      </c>
      <c r="V351" s="11">
        <f>'OddsRatio_working_3-way'!S351*'OddsRatio_working_3-way'!R351/3-2*'OddsRatio_working_3-way'!R351^3/27-'OddsRatio_working_3-way'!T351</f>
        <v>0.26902671246936116</v>
      </c>
      <c r="W351" s="11">
        <f>'OddsRatio_working_3-way'!V351^2+4*'OddsRatio_working_3-way'!U351^3/27</f>
        <v>-4.7320184738951082E-3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0.13884108766496991</v>
      </c>
      <c r="Y351" s="11">
        <f>IF('OddsRatio_working_3-way'!W351&gt;=0,IF('OddsRatio_working_3-way'!V351+SQRT('OddsRatio_working_3-way'!W351)&gt;0,0,PI()),ACOS('OddsRatio_working_3-way'!V351/(2*'OddsRatio_working_3-way'!X351)))</f>
        <v>0.25033452041558957</v>
      </c>
      <c r="Z351" s="11">
        <f>'OddsRatio_working_3-way'!X351^(1/3)*COS('OddsRatio_working_3-way'!Y351/3)</f>
        <v>0.51601093602534487</v>
      </c>
      <c r="AA351" s="11">
        <f>'OddsRatio_working_3-way'!X351^(1/3)*COS(('OddsRatio_working_3-way'!Y351+2*PI())/3)</f>
        <v>-0.29538197129391947</v>
      </c>
      <c r="AB351" s="11">
        <f>'OddsRatio_working_3-way'!X351^(1/3)*COS(('OddsRatio_working_3-way'!Y351+4*PI())/3)</f>
        <v>-0.22062896473142532</v>
      </c>
      <c r="AC351" s="11">
        <f>'OddsRatio_working_3-way'!X351^(1/3)*SIN('OddsRatio_working_3-way'!Y351/3)</f>
        <v>4.3158668461589889E-2</v>
      </c>
      <c r="AD351" s="11">
        <f>'OddsRatio_working_3-way'!X351^(1/3)*SIN(('OddsRatio_working_3-way'!Y351+2*PI())/3)</f>
        <v>0.42529924499774052</v>
      </c>
      <c r="AE351" s="11">
        <f>'OddsRatio_working_3-way'!X351^(1/3)*SIN(('OddsRatio_working_3-way'!Y351+4*PI())/3)</f>
        <v>-0.46845791345933036</v>
      </c>
      <c r="AF351" s="11">
        <f>-'OddsRatio_working_3-way'!U351/(3*'OddsRatio_working_3-way'!X351^(1/3))*COS(('OddsRatio_working_3-way'!Y351)/3)</f>
        <v>0.51601093602534487</v>
      </c>
      <c r="AG351" s="11">
        <f>-'OddsRatio_working_3-way'!U351/(3*'OddsRatio_working_3-way'!X351^(1/3))*COS(('OddsRatio_working_3-way'!Y351+2*PI())/3)</f>
        <v>-0.29538197129391947</v>
      </c>
      <c r="AH351" s="11">
        <f>-'OddsRatio_working_3-way'!U351/(3*'OddsRatio_working_3-way'!X351^(1/3))*COS(('OddsRatio_working_3-way'!Y351+4*PI())/3)</f>
        <v>-0.22062896473142532</v>
      </c>
      <c r="AI351" s="11">
        <f>'OddsRatio_working_3-way'!U351/(3*'OddsRatio_working_3-way'!X351^(1/3))*SIN(('OddsRatio_working_3-way'!Y351)/3)</f>
        <v>-4.3158668461589889E-2</v>
      </c>
      <c r="AJ351" s="11">
        <f>'OddsRatio_working_3-way'!U351/(3*'OddsRatio_working_3-way'!X351^(1/3))*SIN(('OddsRatio_working_3-way'!Y351+2*PI())/3)</f>
        <v>-0.42529924499774052</v>
      </c>
      <c r="AK351" s="11">
        <f>'OddsRatio_working_3-way'!U351/(3*'OddsRatio_working_3-way'!X351^(1/3))*SIN(('OddsRatio_working_3-way'!Y351+4*PI())/3)</f>
        <v>0.46845791345933036</v>
      </c>
      <c r="AL351" s="11">
        <f>'OddsRatio_working_3-way'!Z351+'OddsRatio_working_3-way'!AF351</f>
        <v>1.0320218720506897</v>
      </c>
      <c r="AM351" s="11">
        <f>'OddsRatio_working_3-way'!AA351+'OddsRatio_working_3-way'!AG351</f>
        <v>-0.59076394258783893</v>
      </c>
      <c r="AN351" s="11">
        <f>'OddsRatio_working_3-way'!AB351+'OddsRatio_working_3-way'!AH351</f>
        <v>-0.44125792946285064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1.0320218720506897</v>
      </c>
      <c r="AS351" s="11">
        <f>IF(('OddsRatio_working_3-way'!X351=0),IF(Q351&gt;0,-Q351^(1/3),(-Q351)^(1/3)),'OddsRatio_working_3-way'!AM351-'OddsRatio_working_3-way'!R351/3)</f>
        <v>-0.59076394258783893</v>
      </c>
      <c r="AT351" s="11">
        <f>IF(('OddsRatio_working_3-way'!X351=0),IF(Q351&gt;0,-Q351^(1/3),(-Q351)^(1/3)),'OddsRatio_working_3-way'!AN351-'OddsRatio_working_3-way'!R351/3)</f>
        <v>-0.44125792946285064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2.19</v>
      </c>
      <c r="B352" s="4">
        <f>IF('True_Odds_Calculator_3-way'!B353="","",'True_Odds_Calculator_3-way'!B353)</f>
        <v>3.19</v>
      </c>
      <c r="C352" s="4">
        <f>IF('True_Odds_Calculator_3-way'!C353="","",'True_Odds_Calculator_3-way'!C353)</f>
        <v>3.98</v>
      </c>
      <c r="D352" s="9">
        <f t="shared" si="78"/>
        <v>0.44845838670210381</v>
      </c>
      <c r="E352" s="9">
        <f t="shared" si="79"/>
        <v>0.30643280418945595</v>
      </c>
      <c r="F352" s="9">
        <f t="shared" si="80"/>
        <v>0.24510880910844027</v>
      </c>
      <c r="G352" s="9">
        <f t="shared" si="81"/>
        <v>1.0334968885686853</v>
      </c>
      <c r="H352" s="9">
        <f t="shared" si="82"/>
        <v>2.2298612973967353</v>
      </c>
      <c r="I352" s="9">
        <f t="shared" si="83"/>
        <v>3.263358185965421</v>
      </c>
      <c r="J352" s="9">
        <f t="shared" si="84"/>
        <v>4.079820727934683</v>
      </c>
      <c r="K352" s="11">
        <f t="shared" si="85"/>
        <v>0.45662100456621008</v>
      </c>
      <c r="L352" s="11">
        <f t="shared" si="86"/>
        <v>0.31347962382445144</v>
      </c>
      <c r="M352" s="11">
        <f t="shared" si="87"/>
        <v>0.25125628140703515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-0.27931192010207773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0.22873848781848866</v>
      </c>
      <c r="Q352" s="11">
        <f>2*'OddsRatio_working_3-way'!K352*'OddsRatio_working_3-way'!L352*'OddsRatio_working_3-way'!M352</f>
        <v>7.193034208128575E-2</v>
      </c>
      <c r="R352" s="11">
        <f t="shared" si="88"/>
        <v>0</v>
      </c>
      <c r="S352" s="11">
        <f t="shared" si="89"/>
        <v>-0.81893564633723315</v>
      </c>
      <c r="T352" s="11">
        <f t="shared" si="90"/>
        <v>-0.25752693281045069</v>
      </c>
      <c r="U352" s="11">
        <f>'OddsRatio_working_3-way'!S352-'OddsRatio_working_3-way'!R352^2/3</f>
        <v>-0.81893564633723315</v>
      </c>
      <c r="V352" s="11">
        <f>'OddsRatio_working_3-way'!S352*'OddsRatio_working_3-way'!R352/3-2*'OddsRatio_working_3-way'!R352^3/27-'OddsRatio_working_3-way'!T352</f>
        <v>0.25752693281045069</v>
      </c>
      <c r="W352" s="11">
        <f>'OddsRatio_working_3-way'!V352^2+4*'OddsRatio_working_3-way'!U352^3/27</f>
        <v>-1.5046363528140108E-2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0.14262405534384662</v>
      </c>
      <c r="Y352" s="11">
        <f>IF('OddsRatio_working_3-way'!W352&gt;=0,IF('OddsRatio_working_3-way'!V352+SQRT('OddsRatio_working_3-way'!W352)&gt;0,0,PI()),ACOS('OddsRatio_working_3-way'!V352/(2*'OddsRatio_working_3-way'!X352)))</f>
        <v>0.44451969363692601</v>
      </c>
      <c r="Z352" s="11">
        <f>'OddsRatio_working_3-way'!X352^(1/3)*COS('OddsRatio_working_3-way'!Y352/3)</f>
        <v>0.51674844428434263</v>
      </c>
      <c r="AA352" s="11">
        <f>'OddsRatio_working_3-way'!X352^(1/3)*COS(('OddsRatio_working_3-way'!Y352+2*PI())/3)</f>
        <v>-0.32517388966822985</v>
      </c>
      <c r="AB352" s="11">
        <f>'OddsRatio_working_3-way'!X352^(1/3)*COS(('OddsRatio_working_3-way'!Y352+4*PI())/3)</f>
        <v>-0.19157455461611297</v>
      </c>
      <c r="AC352" s="11">
        <f>'OddsRatio_working_3-way'!X352^(1/3)*SIN('OddsRatio_working_3-way'!Y352/3)</f>
        <v>7.7133612055894821E-2</v>
      </c>
      <c r="AD352" s="11">
        <f>'OddsRatio_working_3-way'!X352^(1/3)*SIN(('OddsRatio_working_3-way'!Y352+2*PI())/3)</f>
        <v>0.40895047408838103</v>
      </c>
      <c r="AE352" s="11">
        <f>'OddsRatio_working_3-way'!X352^(1/3)*SIN(('OddsRatio_working_3-way'!Y352+4*PI())/3)</f>
        <v>-0.48608408614427573</v>
      </c>
      <c r="AF352" s="11">
        <f>-'OddsRatio_working_3-way'!U352/(3*'OddsRatio_working_3-way'!X352^(1/3))*COS(('OddsRatio_working_3-way'!Y352)/3)</f>
        <v>0.51674844428434275</v>
      </c>
      <c r="AG352" s="11">
        <f>-'OddsRatio_working_3-way'!U352/(3*'OddsRatio_working_3-way'!X352^(1/3))*COS(('OddsRatio_working_3-way'!Y352+2*PI())/3)</f>
        <v>-0.32517388966822991</v>
      </c>
      <c r="AH352" s="11">
        <f>-'OddsRatio_working_3-way'!U352/(3*'OddsRatio_working_3-way'!X352^(1/3))*COS(('OddsRatio_working_3-way'!Y352+4*PI())/3)</f>
        <v>-0.191574554616113</v>
      </c>
      <c r="AI352" s="11">
        <f>'OddsRatio_working_3-way'!U352/(3*'OddsRatio_working_3-way'!X352^(1/3))*SIN(('OddsRatio_working_3-way'!Y352)/3)</f>
        <v>-7.7133612055894848E-2</v>
      </c>
      <c r="AJ352" s="11">
        <f>'OddsRatio_working_3-way'!U352/(3*'OddsRatio_working_3-way'!X352^(1/3))*SIN(('OddsRatio_working_3-way'!Y352+2*PI())/3)</f>
        <v>-0.40895047408838109</v>
      </c>
      <c r="AK352" s="11">
        <f>'OddsRatio_working_3-way'!U352/(3*'OddsRatio_working_3-way'!X352^(1/3))*SIN(('OddsRatio_working_3-way'!Y352+4*PI())/3)</f>
        <v>0.48608408614427584</v>
      </c>
      <c r="AL352" s="11">
        <f>'OddsRatio_working_3-way'!Z352+'OddsRatio_working_3-way'!AF352</f>
        <v>1.0334968885686853</v>
      </c>
      <c r="AM352" s="11">
        <f>'OddsRatio_working_3-way'!AA352+'OddsRatio_working_3-way'!AG352</f>
        <v>-0.65034777933645982</v>
      </c>
      <c r="AN352" s="11">
        <f>'OddsRatio_working_3-way'!AB352+'OddsRatio_working_3-way'!AH352</f>
        <v>-0.383149109232226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1.0334968885686853</v>
      </c>
      <c r="AS352" s="11">
        <f>IF(('OddsRatio_working_3-way'!X352=0),IF(Q352&gt;0,-Q352^(1/3),(-Q352)^(1/3)),'OddsRatio_working_3-way'!AM352-'OddsRatio_working_3-way'!R352/3)</f>
        <v>-0.65034777933645982</v>
      </c>
      <c r="AT352" s="11">
        <f>IF(('OddsRatio_working_3-way'!X352=0),IF(Q352&gt;0,-Q352^(1/3),(-Q352)^(1/3)),'OddsRatio_working_3-way'!AN352-'OddsRatio_working_3-way'!R352/3)</f>
        <v>-0.383149109232226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1.96</v>
      </c>
      <c r="B353" s="4">
        <f>IF('True_Odds_Calculator_3-way'!B354="","",'True_Odds_Calculator_3-way'!B354)</f>
        <v>3.22</v>
      </c>
      <c r="C353" s="4">
        <f>IF('True_Odds_Calculator_3-way'!C354="","",'True_Odds_Calculator_3-way'!C354)</f>
        <v>4.68</v>
      </c>
      <c r="D353" s="9">
        <f t="shared" si="78"/>
        <v>0.49647866414673653</v>
      </c>
      <c r="E353" s="9">
        <f t="shared" si="79"/>
        <v>0.29892655056482498</v>
      </c>
      <c r="F353" s="9">
        <f t="shared" si="80"/>
        <v>0.20459478528843869</v>
      </c>
      <c r="G353" s="9">
        <f t="shared" si="81"/>
        <v>1.056442963999753</v>
      </c>
      <c r="H353" s="9">
        <f t="shared" si="82"/>
        <v>2.0141852454397626</v>
      </c>
      <c r="I353" s="9">
        <f t="shared" si="83"/>
        <v>3.3453033800794514</v>
      </c>
      <c r="J353" s="9">
        <f t="shared" si="84"/>
        <v>4.8877101075190907</v>
      </c>
      <c r="K353" s="11">
        <f t="shared" si="85"/>
        <v>0.51020408163265307</v>
      </c>
      <c r="L353" s="11">
        <f t="shared" si="86"/>
        <v>0.3105590062111801</v>
      </c>
      <c r="M353" s="11">
        <f t="shared" si="87"/>
        <v>0.21367521367521369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-0.26553038797936757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0.23225566703827571</v>
      </c>
      <c r="Q353" s="11">
        <f>2*'OddsRatio_working_3-way'!K353*'OddsRatio_working_3-way'!L353*'OddsRatio_working_3-way'!M353</f>
        <v>6.7713022460138689E-2</v>
      </c>
      <c r="R353" s="11">
        <f t="shared" si="88"/>
        <v>0</v>
      </c>
      <c r="S353" s="11">
        <f t="shared" si="89"/>
        <v>-0.87468582713147924</v>
      </c>
      <c r="T353" s="11">
        <f t="shared" si="90"/>
        <v>-0.2550104452278365</v>
      </c>
      <c r="U353" s="11">
        <f>'OddsRatio_working_3-way'!S353-'OddsRatio_working_3-way'!R353^2/3</f>
        <v>-0.87468582713147924</v>
      </c>
      <c r="V353" s="11">
        <f>'OddsRatio_working_3-way'!S353*'OddsRatio_working_3-way'!R353/3-2*'OddsRatio_working_3-way'!R353^3/27-'OddsRatio_working_3-way'!T353</f>
        <v>0.2550104452278365</v>
      </c>
      <c r="W353" s="11">
        <f>'OddsRatio_working_3-way'!V353^2+4*'OddsRatio_working_3-way'!U353^3/27</f>
        <v>-3.4110490344872194E-2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0.15743317433134257</v>
      </c>
      <c r="Y353" s="11">
        <f>IF('OddsRatio_working_3-way'!W353&gt;=0,IF('OddsRatio_working_3-way'!V353+SQRT('OddsRatio_working_3-way'!W353)&gt;0,0,PI()),ACOS('OddsRatio_working_3-way'!V353/(2*'OddsRatio_working_3-way'!X353)))</f>
        <v>0.62681368918762304</v>
      </c>
      <c r="Z353" s="11">
        <f>'OddsRatio_working_3-way'!X353^(1/3)*COS('OddsRatio_working_3-way'!Y353/3)</f>
        <v>0.52822148199987662</v>
      </c>
      <c r="AA353" s="11">
        <f>'OddsRatio_working_3-way'!X353^(1/3)*COS(('OddsRatio_working_3-way'!Y353+2*PI())/3)</f>
        <v>-0.36110561843302941</v>
      </c>
      <c r="AB353" s="11">
        <f>'OddsRatio_working_3-way'!X353^(1/3)*COS(('OddsRatio_working_3-way'!Y353+4*PI())/3)</f>
        <v>-0.16711586356684729</v>
      </c>
      <c r="AC353" s="11">
        <f>'OddsRatio_working_3-way'!X353^(1/3)*SIN('OddsRatio_working_3-way'!Y353/3)</f>
        <v>0.11200003719201984</v>
      </c>
      <c r="AD353" s="11">
        <f>'OddsRatio_working_3-way'!X353^(1/3)*SIN(('OddsRatio_working_3-way'!Y353+2*PI())/3)</f>
        <v>0.40145320364054782</v>
      </c>
      <c r="AE353" s="11">
        <f>'OddsRatio_working_3-way'!X353^(1/3)*SIN(('OddsRatio_working_3-way'!Y353+4*PI())/3)</f>
        <v>-0.5134532408325676</v>
      </c>
      <c r="AF353" s="11">
        <f>-'OddsRatio_working_3-way'!U353/(3*'OddsRatio_working_3-way'!X353^(1/3))*COS(('OddsRatio_working_3-way'!Y353)/3)</f>
        <v>0.52822148199987651</v>
      </c>
      <c r="AG353" s="11">
        <f>-'OddsRatio_working_3-way'!U353/(3*'OddsRatio_working_3-way'!X353^(1/3))*COS(('OddsRatio_working_3-way'!Y353+2*PI())/3)</f>
        <v>-0.36110561843302935</v>
      </c>
      <c r="AH353" s="11">
        <f>-'OddsRatio_working_3-way'!U353/(3*'OddsRatio_working_3-way'!X353^(1/3))*COS(('OddsRatio_working_3-way'!Y353+4*PI())/3)</f>
        <v>-0.16711586356684727</v>
      </c>
      <c r="AI353" s="11">
        <f>'OddsRatio_working_3-way'!U353/(3*'OddsRatio_working_3-way'!X353^(1/3))*SIN(('OddsRatio_working_3-way'!Y353)/3)</f>
        <v>-0.11200003719201983</v>
      </c>
      <c r="AJ353" s="11">
        <f>'OddsRatio_working_3-way'!U353/(3*'OddsRatio_working_3-way'!X353^(1/3))*SIN(('OddsRatio_working_3-way'!Y353+2*PI())/3)</f>
        <v>-0.40145320364054771</v>
      </c>
      <c r="AK353" s="11">
        <f>'OddsRatio_working_3-way'!U353/(3*'OddsRatio_working_3-way'!X353^(1/3))*SIN(('OddsRatio_working_3-way'!Y353+4*PI())/3)</f>
        <v>0.51345324083256749</v>
      </c>
      <c r="AL353" s="11">
        <f>'OddsRatio_working_3-way'!Z353+'OddsRatio_working_3-way'!AF353</f>
        <v>1.056442963999753</v>
      </c>
      <c r="AM353" s="11">
        <f>'OddsRatio_working_3-way'!AA353+'OddsRatio_working_3-way'!AG353</f>
        <v>-0.7222112368660587</v>
      </c>
      <c r="AN353" s="11">
        <f>'OddsRatio_working_3-way'!AB353+'OddsRatio_working_3-way'!AH353</f>
        <v>-0.33423172713369453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1.056442963999753</v>
      </c>
      <c r="AS353" s="11">
        <f>IF(('OddsRatio_working_3-way'!X353=0),IF(Q353&gt;0,-Q353^(1/3),(-Q353)^(1/3)),'OddsRatio_working_3-way'!AM353-'OddsRatio_working_3-way'!R353/3)</f>
        <v>-0.7222112368660587</v>
      </c>
      <c r="AT353" s="11">
        <f>IF(('OddsRatio_working_3-way'!X353=0),IF(Q353&gt;0,-Q353^(1/3),(-Q353)^(1/3)),'OddsRatio_working_3-way'!AN353-'OddsRatio_working_3-way'!R353/3)</f>
        <v>-0.33423172713369453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2.64</v>
      </c>
      <c r="B354" s="4">
        <f>IF('True_Odds_Calculator_3-way'!B355="","",'True_Odds_Calculator_3-way'!B355)</f>
        <v>2.94</v>
      </c>
      <c r="C354" s="4">
        <f>IF('True_Odds_Calculator_3-way'!C355="","",'True_Odds_Calculator_3-way'!C355)</f>
        <v>3.19</v>
      </c>
      <c r="D354" s="9">
        <f t="shared" si="78"/>
        <v>0.36747295078211717</v>
      </c>
      <c r="E354" s="9">
        <f t="shared" si="79"/>
        <v>0.32936355599108924</v>
      </c>
      <c r="F354" s="9">
        <f t="shared" si="80"/>
        <v>0.30316349322679337</v>
      </c>
      <c r="G354" s="9">
        <f t="shared" si="81"/>
        <v>1.0495662995384327</v>
      </c>
      <c r="H354" s="9">
        <f t="shared" si="82"/>
        <v>2.7212887312430301</v>
      </c>
      <c r="I354" s="9">
        <f t="shared" si="83"/>
        <v>3.0361586211045597</v>
      </c>
      <c r="J354" s="9">
        <f t="shared" si="84"/>
        <v>3.2985501959891677</v>
      </c>
      <c r="K354" s="11">
        <f t="shared" si="85"/>
        <v>0.37878787878787878</v>
      </c>
      <c r="L354" s="11">
        <f t="shared" si="86"/>
        <v>0.3401360544217687</v>
      </c>
      <c r="M354" s="11">
        <f t="shared" si="87"/>
        <v>0.31347962382445144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-0.2814153304525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0.2330418250704861</v>
      </c>
      <c r="Q354" s="11">
        <f>2*'OddsRatio_working_3-way'!K354*'OddsRatio_working_3-way'!L354*'OddsRatio_working_3-way'!M354</f>
        <v>8.077706241611303E-2</v>
      </c>
      <c r="R354" s="11">
        <f t="shared" si="88"/>
        <v>0</v>
      </c>
      <c r="S354" s="11">
        <f t="shared" si="89"/>
        <v>-0.828106360430926</v>
      </c>
      <c r="T354" s="11">
        <f t="shared" si="90"/>
        <v>-0.28703859980274726</v>
      </c>
      <c r="U354" s="11">
        <f>'OddsRatio_working_3-way'!S354-'OddsRatio_working_3-way'!R354^2/3</f>
        <v>-0.828106360430926</v>
      </c>
      <c r="V354" s="11">
        <f>'OddsRatio_working_3-way'!S354*'OddsRatio_working_3-way'!R354/3-2*'OddsRatio_working_3-way'!R354^3/27-'OddsRatio_working_3-way'!T354</f>
        <v>0.28703859980274726</v>
      </c>
      <c r="W354" s="11">
        <f>'OddsRatio_working_3-way'!V354^2+4*'OddsRatio_working_3-way'!U354^3/27</f>
        <v>-1.7395588352166202E-3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0.14502647742045099</v>
      </c>
      <c r="Y354" s="11">
        <f>IF('OddsRatio_working_3-way'!W354&gt;=0,IF('OddsRatio_working_3-way'!V354+SQRT('OddsRatio_working_3-way'!W354)&gt;0,0,PI()),ACOS('OddsRatio_working_3-way'!V354/(2*'OddsRatio_working_3-way'!X354)))</f>
        <v>0.14429470202119088</v>
      </c>
      <c r="Z354" s="11">
        <f>'OddsRatio_working_3-way'!X354^(1/3)*COS('OddsRatio_working_3-way'!Y354/3)</f>
        <v>0.52478314976921647</v>
      </c>
      <c r="AA354" s="11">
        <f>'OddsRatio_working_3-way'!X354^(1/3)*COS(('OddsRatio_working_3-way'!Y354+2*PI())/3)</f>
        <v>-0.2842679181909431</v>
      </c>
      <c r="AB354" s="11">
        <f>'OddsRatio_working_3-way'!X354^(1/3)*COS(('OddsRatio_working_3-way'!Y354+4*PI())/3)</f>
        <v>-0.24051523157827348</v>
      </c>
      <c r="AC354" s="11">
        <f>'OddsRatio_working_3-way'!X354^(1/3)*SIN('OddsRatio_working_3-way'!Y354/3)</f>
        <v>2.5260625393594187E-2</v>
      </c>
      <c r="AD354" s="11">
        <f>'OddsRatio_working_3-way'!X354^(1/3)*SIN(('OddsRatio_working_3-way'!Y354+2*PI())/3)</f>
        <v>0.4418452264813581</v>
      </c>
      <c r="AE354" s="11">
        <f>'OddsRatio_working_3-way'!X354^(1/3)*SIN(('OddsRatio_working_3-way'!Y354+4*PI())/3)</f>
        <v>-0.46710585187495229</v>
      </c>
      <c r="AF354" s="11">
        <f>-'OddsRatio_working_3-way'!U354/(3*'OddsRatio_working_3-way'!X354^(1/3))*COS(('OddsRatio_working_3-way'!Y354)/3)</f>
        <v>0.52478314976921636</v>
      </c>
      <c r="AG354" s="11">
        <f>-'OddsRatio_working_3-way'!U354/(3*'OddsRatio_working_3-way'!X354^(1/3))*COS(('OddsRatio_working_3-way'!Y354+2*PI())/3)</f>
        <v>-0.28426791819094305</v>
      </c>
      <c r="AH354" s="11">
        <f>-'OddsRatio_working_3-way'!U354/(3*'OddsRatio_working_3-way'!X354^(1/3))*COS(('OddsRatio_working_3-way'!Y354+4*PI())/3)</f>
        <v>-0.24051523157827343</v>
      </c>
      <c r="AI354" s="11">
        <f>'OddsRatio_working_3-way'!U354/(3*'OddsRatio_working_3-way'!X354^(1/3))*SIN(('OddsRatio_working_3-way'!Y354)/3)</f>
        <v>-2.5260625393594183E-2</v>
      </c>
      <c r="AJ354" s="11">
        <f>'OddsRatio_working_3-way'!U354/(3*'OddsRatio_working_3-way'!X354^(1/3))*SIN(('OddsRatio_working_3-way'!Y354+2*PI())/3)</f>
        <v>-0.44184522648135804</v>
      </c>
      <c r="AK354" s="11">
        <f>'OddsRatio_working_3-way'!U354/(3*'OddsRatio_working_3-way'!X354^(1/3))*SIN(('OddsRatio_working_3-way'!Y354+4*PI())/3)</f>
        <v>0.46710585187495224</v>
      </c>
      <c r="AL354" s="11">
        <f>'OddsRatio_working_3-way'!Z354+'OddsRatio_working_3-way'!AF354</f>
        <v>1.0495662995384327</v>
      </c>
      <c r="AM354" s="11">
        <f>'OddsRatio_working_3-way'!AA354+'OddsRatio_working_3-way'!AG354</f>
        <v>-0.56853583638188621</v>
      </c>
      <c r="AN354" s="11">
        <f>'OddsRatio_working_3-way'!AB354+'OddsRatio_working_3-way'!AH354</f>
        <v>-0.48103046315654691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1.0495662995384327</v>
      </c>
      <c r="AS354" s="11">
        <f>IF(('OddsRatio_working_3-way'!X354=0),IF(Q354&gt;0,-Q354^(1/3),(-Q354)^(1/3)),'OddsRatio_working_3-way'!AM354-'OddsRatio_working_3-way'!R354/3)</f>
        <v>-0.56853583638188621</v>
      </c>
      <c r="AT354" s="11">
        <f>IF(('OddsRatio_working_3-way'!X354=0),IF(Q354&gt;0,-Q354^(1/3),(-Q354)^(1/3)),'OddsRatio_working_3-way'!AN354-'OddsRatio_working_3-way'!R354/3)</f>
        <v>-0.48103046315654691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2.88</v>
      </c>
      <c r="B355" s="4">
        <f>IF('True_Odds_Calculator_3-way'!B356="","",'True_Odds_Calculator_3-way'!B356)</f>
        <v>3.03</v>
      </c>
      <c r="C355" s="4">
        <f>IF('True_Odds_Calculator_3-way'!C356="","",'True_Odds_Calculator_3-way'!C356)</f>
        <v>2.8</v>
      </c>
      <c r="D355" s="9">
        <f t="shared" si="78"/>
        <v>0.33571062122908502</v>
      </c>
      <c r="E355" s="9">
        <f t="shared" si="79"/>
        <v>0.31881295678694782</v>
      </c>
      <c r="F355" s="9">
        <f t="shared" si="80"/>
        <v>0.34547642198396711</v>
      </c>
      <c r="G355" s="9">
        <f t="shared" si="81"/>
        <v>1.0525297440581407</v>
      </c>
      <c r="H355" s="9">
        <f t="shared" si="82"/>
        <v>2.9787559188293051</v>
      </c>
      <c r="I355" s="9">
        <f t="shared" si="83"/>
        <v>3.136635380438026</v>
      </c>
      <c r="J355" s="9">
        <f t="shared" si="84"/>
        <v>2.8945535393046535</v>
      </c>
      <c r="K355" s="11">
        <f t="shared" si="85"/>
        <v>0.34722222222222221</v>
      </c>
      <c r="L355" s="11">
        <f t="shared" si="86"/>
        <v>0.33003300330033003</v>
      </c>
      <c r="M355" s="11">
        <f t="shared" si="87"/>
        <v>0.35714285714285715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-0.28114686468646866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0.23369152391429621</v>
      </c>
      <c r="Q355" s="11">
        <f>2*'OddsRatio_working_3-way'!K355*'OddsRatio_working_3-way'!L355*'OddsRatio_working_3-way'!M355</f>
        <v>8.1853423437581854E-2</v>
      </c>
      <c r="R355" s="11">
        <f t="shared" si="88"/>
        <v>0</v>
      </c>
      <c r="S355" s="11">
        <f t="shared" si="89"/>
        <v>-0.83120800288812036</v>
      </c>
      <c r="T355" s="11">
        <f t="shared" si="90"/>
        <v>-0.29114115687850095</v>
      </c>
      <c r="U355" s="11">
        <f>'OddsRatio_working_3-way'!S355-'OddsRatio_working_3-way'!R355^2/3</f>
        <v>-0.83120800288812036</v>
      </c>
      <c r="V355" s="11">
        <f>'OddsRatio_working_3-way'!S355*'OddsRatio_working_3-way'!R355/3-2*'OddsRatio_working_3-way'!R355^3/27-'OddsRatio_working_3-way'!T355</f>
        <v>0.29114115687850095</v>
      </c>
      <c r="W355" s="11">
        <f>'OddsRatio_working_3-way'!V355^2+4*'OddsRatio_working_3-way'!U355^3/27</f>
        <v>-3.1641416647275322E-4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0.14584202703184074</v>
      </c>
      <c r="Y355" s="11">
        <f>IF('OddsRatio_working_3-way'!W355&gt;=0,IF('OddsRatio_working_3-way'!V355+SQRT('OddsRatio_working_3-way'!W355)&gt;0,0,PI()),ACOS('OddsRatio_working_3-way'!V355/(2*'OddsRatio_working_3-way'!X355)))</f>
        <v>6.1021774536524465E-2</v>
      </c>
      <c r="Z355" s="11">
        <f>'OddsRatio_working_3-way'!X355^(1/3)*COS('OddsRatio_working_3-way'!Y355/3)</f>
        <v>0.52626487202907035</v>
      </c>
      <c r="AA355" s="11">
        <f>'OddsRatio_working_3-way'!X355^(1/3)*COS(('OddsRatio_working_3-way'!Y355+2*PI())/3)</f>
        <v>-0.27240411726443159</v>
      </c>
      <c r="AB355" s="11">
        <f>'OddsRatio_working_3-way'!X355^(1/3)*COS(('OddsRatio_working_3-way'!Y355+4*PI())/3)</f>
        <v>-0.25386075476463876</v>
      </c>
      <c r="AC355" s="11">
        <f>'OddsRatio_working_3-way'!X355^(1/3)*SIN('OddsRatio_working_3-way'!Y355/3)</f>
        <v>1.0706015330936285E-2</v>
      </c>
      <c r="AD355" s="11">
        <f>'OddsRatio_working_3-way'!X355^(1/3)*SIN(('OddsRatio_working_3-way'!Y355+2*PI())/3)</f>
        <v>0.45040574063107353</v>
      </c>
      <c r="AE355" s="11">
        <f>'OddsRatio_working_3-way'!X355^(1/3)*SIN(('OddsRatio_working_3-way'!Y355+4*PI())/3)</f>
        <v>-0.46111175596200976</v>
      </c>
      <c r="AF355" s="11">
        <f>-'OddsRatio_working_3-way'!U355/(3*'OddsRatio_working_3-way'!X355^(1/3))*COS(('OddsRatio_working_3-way'!Y355)/3)</f>
        <v>0.52626487202907035</v>
      </c>
      <c r="AG355" s="11">
        <f>-'OddsRatio_working_3-way'!U355/(3*'OddsRatio_working_3-way'!X355^(1/3))*COS(('OddsRatio_working_3-way'!Y355+2*PI())/3)</f>
        <v>-0.27240411726443159</v>
      </c>
      <c r="AH355" s="11">
        <f>-'OddsRatio_working_3-way'!U355/(3*'OddsRatio_working_3-way'!X355^(1/3))*COS(('OddsRatio_working_3-way'!Y355+4*PI())/3)</f>
        <v>-0.25386075476463876</v>
      </c>
      <c r="AI355" s="11">
        <f>'OddsRatio_working_3-way'!U355/(3*'OddsRatio_working_3-way'!X355^(1/3))*SIN(('OddsRatio_working_3-way'!Y355)/3)</f>
        <v>-1.0706015330936285E-2</v>
      </c>
      <c r="AJ355" s="11">
        <f>'OddsRatio_working_3-way'!U355/(3*'OddsRatio_working_3-way'!X355^(1/3))*SIN(('OddsRatio_working_3-way'!Y355+2*PI())/3)</f>
        <v>-0.45040574063107353</v>
      </c>
      <c r="AK355" s="11">
        <f>'OddsRatio_working_3-way'!U355/(3*'OddsRatio_working_3-way'!X355^(1/3))*SIN(('OddsRatio_working_3-way'!Y355+4*PI())/3)</f>
        <v>0.46111175596200976</v>
      </c>
      <c r="AL355" s="11">
        <f>'OddsRatio_working_3-way'!Z355+'OddsRatio_working_3-way'!AF355</f>
        <v>1.0525297440581407</v>
      </c>
      <c r="AM355" s="11">
        <f>'OddsRatio_working_3-way'!AA355+'OddsRatio_working_3-way'!AG355</f>
        <v>-0.54480823452886318</v>
      </c>
      <c r="AN355" s="11">
        <f>'OddsRatio_working_3-way'!AB355+'OddsRatio_working_3-way'!AH355</f>
        <v>-0.50772150952927753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1.0525297440581407</v>
      </c>
      <c r="AS355" s="11">
        <f>IF(('OddsRatio_working_3-way'!X355=0),IF(Q355&gt;0,-Q355^(1/3),(-Q355)^(1/3)),'OddsRatio_working_3-way'!AM355-'OddsRatio_working_3-way'!R355/3)</f>
        <v>-0.54480823452886318</v>
      </c>
      <c r="AT355" s="11">
        <f>IF(('OddsRatio_working_3-way'!X355=0),IF(Q355&gt;0,-Q355^(1/3),(-Q355)^(1/3)),'OddsRatio_working_3-way'!AN355-'OddsRatio_working_3-way'!R355/3)</f>
        <v>-0.50772150952927753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1.96</v>
      </c>
      <c r="B356" s="4">
        <f>IF('True_Odds_Calculator_3-way'!B357="","",'True_Odds_Calculator_3-way'!B357)</f>
        <v>3.09</v>
      </c>
      <c r="C356" s="4">
        <f>IF('True_Odds_Calculator_3-way'!C357="","",'True_Odds_Calculator_3-way'!C357)</f>
        <v>4.96</v>
      </c>
      <c r="D356" s="9">
        <f t="shared" si="78"/>
        <v>0.49602632781754719</v>
      </c>
      <c r="E356" s="9">
        <f t="shared" si="79"/>
        <v>0.31133593355035238</v>
      </c>
      <c r="F356" s="9">
        <f t="shared" si="80"/>
        <v>0.19263773863210021</v>
      </c>
      <c r="G356" s="9">
        <f t="shared" si="81"/>
        <v>1.0583562721355284</v>
      </c>
      <c r="H356" s="9">
        <f t="shared" si="82"/>
        <v>2.0160220212501079</v>
      </c>
      <c r="I356" s="9">
        <f t="shared" si="83"/>
        <v>3.2119646087632541</v>
      </c>
      <c r="J356" s="9">
        <f t="shared" si="84"/>
        <v>5.1910908376566924</v>
      </c>
      <c r="K356" s="11">
        <f t="shared" si="85"/>
        <v>0.51020408163265307</v>
      </c>
      <c r="L356" s="11">
        <f t="shared" si="86"/>
        <v>0.3236245954692557</v>
      </c>
      <c r="M356" s="11">
        <f t="shared" si="87"/>
        <v>0.20161290322580647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-0.26449439782176565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0.23335751463128318</v>
      </c>
      <c r="Q356" s="11">
        <f>2*'OddsRatio_working_3-way'!K356*'OddsRatio_working_3-way'!L356*'OddsRatio_working_3-way'!M356</f>
        <v>6.6578463518197781E-2</v>
      </c>
      <c r="R356" s="11">
        <f t="shared" si="88"/>
        <v>0</v>
      </c>
      <c r="S356" s="11">
        <f t="shared" si="89"/>
        <v>-0.88227772139255434</v>
      </c>
      <c r="T356" s="11">
        <f t="shared" si="90"/>
        <v>-0.25171974932740498</v>
      </c>
      <c r="U356" s="11">
        <f>'OddsRatio_working_3-way'!S356-'OddsRatio_working_3-way'!R356^2/3</f>
        <v>-0.88227772139255434</v>
      </c>
      <c r="V356" s="11">
        <f>'OddsRatio_working_3-way'!S356*'OddsRatio_working_3-way'!R356/3-2*'OddsRatio_working_3-way'!R356^3/27-'OddsRatio_working_3-way'!T356</f>
        <v>0.25171974932740498</v>
      </c>
      <c r="W356" s="11">
        <f>'OddsRatio_working_3-way'!V356^2+4*'OddsRatio_working_3-way'!U356^3/27</f>
        <v>-3.8381954541504476E-2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0.15948729317954774</v>
      </c>
      <c r="Y356" s="11">
        <f>IF('OddsRatio_working_3-way'!W356&gt;=0,IF('OddsRatio_working_3-way'!V356+SQRT('OddsRatio_working_3-way'!W356)&gt;0,0,PI()),ACOS('OddsRatio_working_3-way'!V356/(2*'OddsRatio_working_3-way'!X356)))</f>
        <v>0.66136760320914134</v>
      </c>
      <c r="Z356" s="11">
        <f>'OddsRatio_working_3-way'!X356^(1/3)*COS('OddsRatio_working_3-way'!Y356/3)</f>
        <v>0.5291781360677642</v>
      </c>
      <c r="AA356" s="11">
        <f>'OddsRatio_working_3-way'!X356^(1/3)*COS(('OddsRatio_working_3-way'!Y356+2*PI())/3)</f>
        <v>-0.36728914388109724</v>
      </c>
      <c r="AB356" s="11">
        <f>'OddsRatio_working_3-way'!X356^(1/3)*COS(('OddsRatio_working_3-way'!Y356+4*PI())/3)</f>
        <v>-0.16188899218666708</v>
      </c>
      <c r="AC356" s="11">
        <f>'OddsRatio_working_3-way'!X356^(1/3)*SIN('OddsRatio_working_3-way'!Y356/3)</f>
        <v>0.11858783287236922</v>
      </c>
      <c r="AD356" s="11">
        <f>'OddsRatio_working_3-way'!X356^(1/3)*SIN(('OddsRatio_working_3-way'!Y356+2*PI())/3)</f>
        <v>0.39898779252579747</v>
      </c>
      <c r="AE356" s="11">
        <f>'OddsRatio_working_3-way'!X356^(1/3)*SIN(('OddsRatio_working_3-way'!Y356+4*PI())/3)</f>
        <v>-0.51757562539816671</v>
      </c>
      <c r="AF356" s="11">
        <f>-'OddsRatio_working_3-way'!U356/(3*'OddsRatio_working_3-way'!X356^(1/3))*COS(('OddsRatio_working_3-way'!Y356)/3)</f>
        <v>0.5291781360677642</v>
      </c>
      <c r="AG356" s="11">
        <f>-'OddsRatio_working_3-way'!U356/(3*'OddsRatio_working_3-way'!X356^(1/3))*COS(('OddsRatio_working_3-way'!Y356+2*PI())/3)</f>
        <v>-0.36728914388109724</v>
      </c>
      <c r="AH356" s="11">
        <f>-'OddsRatio_working_3-way'!U356/(3*'OddsRatio_working_3-way'!X356^(1/3))*COS(('OddsRatio_working_3-way'!Y356+4*PI())/3)</f>
        <v>-0.16188899218666708</v>
      </c>
      <c r="AI356" s="11">
        <f>'OddsRatio_working_3-way'!U356/(3*'OddsRatio_working_3-way'!X356^(1/3))*SIN(('OddsRatio_working_3-way'!Y356)/3)</f>
        <v>-0.11858783287236922</v>
      </c>
      <c r="AJ356" s="11">
        <f>'OddsRatio_working_3-way'!U356/(3*'OddsRatio_working_3-way'!X356^(1/3))*SIN(('OddsRatio_working_3-way'!Y356+2*PI())/3)</f>
        <v>-0.39898779252579747</v>
      </c>
      <c r="AK356" s="11">
        <f>'OddsRatio_working_3-way'!U356/(3*'OddsRatio_working_3-way'!X356^(1/3))*SIN(('OddsRatio_working_3-way'!Y356+4*PI())/3)</f>
        <v>0.51757562539816671</v>
      </c>
      <c r="AL356" s="11">
        <f>'OddsRatio_working_3-way'!Z356+'OddsRatio_working_3-way'!AF356</f>
        <v>1.0583562721355284</v>
      </c>
      <c r="AM356" s="11">
        <f>'OddsRatio_working_3-way'!AA356+'OddsRatio_working_3-way'!AG356</f>
        <v>-0.73457828776219447</v>
      </c>
      <c r="AN356" s="11">
        <f>'OddsRatio_working_3-way'!AB356+'OddsRatio_working_3-way'!AH356</f>
        <v>-0.32377798437333416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1.0583562721355284</v>
      </c>
      <c r="AS356" s="11">
        <f>IF(('OddsRatio_working_3-way'!X356=0),IF(Q356&gt;0,-Q356^(1/3),(-Q356)^(1/3)),'OddsRatio_working_3-way'!AM356-'OddsRatio_working_3-way'!R356/3)</f>
        <v>-0.73457828776219447</v>
      </c>
      <c r="AT356" s="11">
        <f>IF(('OddsRatio_working_3-way'!X356=0),IF(Q356&gt;0,-Q356^(1/3),(-Q356)^(1/3)),'OddsRatio_working_3-way'!AN356-'OddsRatio_working_3-way'!R356/3)</f>
        <v>-0.32377798437333416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4.32</v>
      </c>
      <c r="B357" s="4">
        <f>IF('True_Odds_Calculator_3-way'!B358="","",'True_Odds_Calculator_3-way'!B358)</f>
        <v>3.99</v>
      </c>
      <c r="C357" s="4">
        <f>IF('True_Odds_Calculator_3-way'!C358="","",'True_Odds_Calculator_3-way'!C358)</f>
        <v>1.79</v>
      </c>
      <c r="D357" s="9">
        <f t="shared" si="78"/>
        <v>0.21974518073264701</v>
      </c>
      <c r="E357" s="9">
        <f t="shared" si="79"/>
        <v>0.23822047674447022</v>
      </c>
      <c r="F357" s="9">
        <f t="shared" si="80"/>
        <v>0.54203434252288263</v>
      </c>
      <c r="G357" s="9">
        <f t="shared" si="81"/>
        <v>1.0694956360087313</v>
      </c>
      <c r="H357" s="9">
        <f t="shared" si="82"/>
        <v>4.5507255115489889</v>
      </c>
      <c r="I357" s="9">
        <f t="shared" si="83"/>
        <v>4.1977919516661064</v>
      </c>
      <c r="J357" s="9">
        <f t="shared" si="84"/>
        <v>1.8449015524468984</v>
      </c>
      <c r="K357" s="11">
        <f t="shared" si="85"/>
        <v>0.23148148148148145</v>
      </c>
      <c r="L357" s="11">
        <f t="shared" si="86"/>
        <v>0.25062656641604009</v>
      </c>
      <c r="M357" s="11">
        <f t="shared" si="87"/>
        <v>0.55865921787709494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-0.25417140513190695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0.23011698499300182</v>
      </c>
      <c r="Q357" s="11">
        <f>2*'OddsRatio_working_3-way'!K357*'OddsRatio_working_3-way'!L357*'OddsRatio_working_3-way'!M357</f>
        <v>6.4821685913521637E-2</v>
      </c>
      <c r="R357" s="11">
        <f t="shared" si="88"/>
        <v>0</v>
      </c>
      <c r="S357" s="11">
        <f t="shared" si="89"/>
        <v>-0.90536142283030763</v>
      </c>
      <c r="T357" s="11">
        <f t="shared" si="90"/>
        <v>-0.25503138671276271</v>
      </c>
      <c r="U357" s="11">
        <f>'OddsRatio_working_3-way'!S357-'OddsRatio_working_3-way'!R357^2/3</f>
        <v>-0.90536142283030763</v>
      </c>
      <c r="V357" s="11">
        <f>'OddsRatio_working_3-way'!S357*'OddsRatio_working_3-way'!R357/3-2*'OddsRatio_working_3-way'!R357^3/27-'OddsRatio_working_3-way'!T357</f>
        <v>0.25503138671276271</v>
      </c>
      <c r="W357" s="11">
        <f>'OddsRatio_working_3-way'!V357^2+4*'OddsRatio_working_3-way'!U357^3/27</f>
        <v>-4.4900624783785217E-2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0.16578723789274308</v>
      </c>
      <c r="Y357" s="11">
        <f>IF('OddsRatio_working_3-way'!W357&gt;=0,IF('OddsRatio_working_3-way'!V357+SQRT('OddsRatio_working_3-way'!W357)&gt;0,0,PI()),ACOS('OddsRatio_working_3-way'!V357/(2*'OddsRatio_working_3-way'!X357)))</f>
        <v>0.69328215648167235</v>
      </c>
      <c r="Z357" s="11">
        <f>'OddsRatio_working_3-way'!X357^(1/3)*COS('OddsRatio_working_3-way'!Y357/3)</f>
        <v>0.53474781800436566</v>
      </c>
      <c r="AA357" s="11">
        <f>'OddsRatio_working_3-way'!X357^(1/3)*COS(('OddsRatio_working_3-way'!Y357+2*PI())/3)</f>
        <v>-0.3763414916231359</v>
      </c>
      <c r="AB357" s="11">
        <f>'OddsRatio_working_3-way'!X357^(1/3)*COS(('OddsRatio_working_3-way'!Y357+4*PI())/3)</f>
        <v>-0.15840632638122998</v>
      </c>
      <c r="AC357" s="11">
        <f>'OddsRatio_working_3-way'!X357^(1/3)*SIN('OddsRatio_working_3-way'!Y357/3)</f>
        <v>0.1258249263183002</v>
      </c>
      <c r="AD357" s="11">
        <f>'OddsRatio_working_3-way'!X357^(1/3)*SIN(('OddsRatio_working_3-way'!Y357+2*PI())/3)</f>
        <v>0.4001927318509283</v>
      </c>
      <c r="AE357" s="11">
        <f>'OddsRatio_working_3-way'!X357^(1/3)*SIN(('OddsRatio_working_3-way'!Y357+4*PI())/3)</f>
        <v>-0.5260176581692283</v>
      </c>
      <c r="AF357" s="11">
        <f>-'OddsRatio_working_3-way'!U357/(3*'OddsRatio_working_3-way'!X357^(1/3))*COS(('OddsRatio_working_3-way'!Y357)/3)</f>
        <v>0.53474781800436577</v>
      </c>
      <c r="AG357" s="11">
        <f>-'OddsRatio_working_3-way'!U357/(3*'OddsRatio_working_3-way'!X357^(1/3))*COS(('OddsRatio_working_3-way'!Y357+2*PI())/3)</f>
        <v>-0.37634149162313596</v>
      </c>
      <c r="AH357" s="11">
        <f>-'OddsRatio_working_3-way'!U357/(3*'OddsRatio_working_3-way'!X357^(1/3))*COS(('OddsRatio_working_3-way'!Y357+4*PI())/3)</f>
        <v>-0.15840632638123001</v>
      </c>
      <c r="AI357" s="11">
        <f>'OddsRatio_working_3-way'!U357/(3*'OddsRatio_working_3-way'!X357^(1/3))*SIN(('OddsRatio_working_3-way'!Y357)/3)</f>
        <v>-0.12582492631830022</v>
      </c>
      <c r="AJ357" s="11">
        <f>'OddsRatio_working_3-way'!U357/(3*'OddsRatio_working_3-way'!X357^(1/3))*SIN(('OddsRatio_working_3-way'!Y357+2*PI())/3)</f>
        <v>-0.40019273185092835</v>
      </c>
      <c r="AK357" s="11">
        <f>'OddsRatio_working_3-way'!U357/(3*'OddsRatio_working_3-way'!X357^(1/3))*SIN(('OddsRatio_working_3-way'!Y357+4*PI())/3)</f>
        <v>0.52601765816922841</v>
      </c>
      <c r="AL357" s="11">
        <f>'OddsRatio_working_3-way'!Z357+'OddsRatio_working_3-way'!AF357</f>
        <v>1.0694956360087313</v>
      </c>
      <c r="AM357" s="11">
        <f>'OddsRatio_working_3-way'!AA357+'OddsRatio_working_3-way'!AG357</f>
        <v>-0.75268298324627181</v>
      </c>
      <c r="AN357" s="11">
        <f>'OddsRatio_working_3-way'!AB357+'OddsRatio_working_3-way'!AH357</f>
        <v>-0.31681265276245996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1.0694956360087313</v>
      </c>
      <c r="AS357" s="11">
        <f>IF(('OddsRatio_working_3-way'!X357=0),IF(Q357&gt;0,-Q357^(1/3),(-Q357)^(1/3)),'OddsRatio_working_3-way'!AM357-'OddsRatio_working_3-way'!R357/3)</f>
        <v>-0.75268298324627181</v>
      </c>
      <c r="AT357" s="11">
        <f>IF(('OddsRatio_working_3-way'!X357=0),IF(Q357&gt;0,-Q357^(1/3),(-Q357)^(1/3)),'OddsRatio_working_3-way'!AN357-'OddsRatio_working_3-way'!R357/3)</f>
        <v>-0.31681265276245996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2.04</v>
      </c>
      <c r="B358" s="4">
        <f>IF('True_Odds_Calculator_3-way'!B359="","",'True_Odds_Calculator_3-way'!B359)</f>
        <v>3.48</v>
      </c>
      <c r="C358" s="4">
        <f>IF('True_Odds_Calculator_3-way'!C359="","",'True_Odds_Calculator_3-way'!C359)</f>
        <v>3.83</v>
      </c>
      <c r="D358" s="9">
        <f t="shared" si="78"/>
        <v>0.47516382091512666</v>
      </c>
      <c r="E358" s="9">
        <f t="shared" si="79"/>
        <v>0.27518668756910625</v>
      </c>
      <c r="F358" s="9">
        <f t="shared" si="80"/>
        <v>0.24964949151576712</v>
      </c>
      <c r="G358" s="9">
        <f t="shared" si="81"/>
        <v>1.0620551270613965</v>
      </c>
      <c r="H358" s="9">
        <f t="shared" si="82"/>
        <v>2.1045373321438525</v>
      </c>
      <c r="I358" s="9">
        <f t="shared" si="83"/>
        <v>3.6338967151122636</v>
      </c>
      <c r="J358" s="9">
        <f t="shared" si="84"/>
        <v>4.0056160095837523</v>
      </c>
      <c r="K358" s="11">
        <f t="shared" si="85"/>
        <v>0.49019607843137253</v>
      </c>
      <c r="L358" s="11">
        <f t="shared" si="86"/>
        <v>0.28735632183908044</v>
      </c>
      <c r="M358" s="11">
        <f t="shared" si="87"/>
        <v>0.2610966057441253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-0.26844991470373447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0.23354229300135165</v>
      </c>
      <c r="Q358" s="11">
        <f>2*'OddsRatio_working_3-way'!K358*'OddsRatio_working_3-way'!L358*'OddsRatio_working_3-way'!M358</f>
        <v>7.3556627716961143E-2</v>
      </c>
      <c r="R358" s="11">
        <f t="shared" si="88"/>
        <v>0</v>
      </c>
      <c r="S358" s="11">
        <f t="shared" si="89"/>
        <v>-0.86996597953511212</v>
      </c>
      <c r="T358" s="11">
        <f t="shared" si="90"/>
        <v>-0.27400503292444472</v>
      </c>
      <c r="U358" s="11">
        <f>'OddsRatio_working_3-way'!S358-'OddsRatio_working_3-way'!R358^2/3</f>
        <v>-0.86996597953511212</v>
      </c>
      <c r="V358" s="11">
        <f>'OddsRatio_working_3-way'!S358*'OddsRatio_working_3-way'!R358/3-2*'OddsRatio_working_3-way'!R358^3/27-'OddsRatio_working_3-way'!T358</f>
        <v>0.27400503292444472</v>
      </c>
      <c r="W358" s="11">
        <f>'OddsRatio_working_3-way'!V358^2+4*'OddsRatio_working_3-way'!U358^3/27</f>
        <v>-2.2465797895204767E-2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0.15616061920594032</v>
      </c>
      <c r="Y358" s="11">
        <f>IF('OddsRatio_working_3-way'!W358&gt;=0,IF('OddsRatio_working_3-way'!V358+SQRT('OddsRatio_working_3-way'!W358)&gt;0,0,PI()),ACOS('OddsRatio_working_3-way'!V358/(2*'OddsRatio_working_3-way'!X358)))</f>
        <v>0.50055162813602605</v>
      </c>
      <c r="Z358" s="11">
        <f>'OddsRatio_working_3-way'!X358^(1/3)*COS('OddsRatio_working_3-way'!Y358/3)</f>
        <v>0.53102756353069824</v>
      </c>
      <c r="AA358" s="11">
        <f>'OddsRatio_working_3-way'!X358^(1/3)*COS(('OddsRatio_working_3-way'!Y358+2*PI())/3)</f>
        <v>-0.34296563753243586</v>
      </c>
      <c r="AB358" s="11">
        <f>'OddsRatio_working_3-way'!X358^(1/3)*COS(('OddsRatio_working_3-way'!Y358+4*PI())/3)</f>
        <v>-0.18806192599826257</v>
      </c>
      <c r="AC358" s="11">
        <f>'OddsRatio_working_3-way'!X358^(1/3)*SIN('OddsRatio_working_3-way'!Y358/3)</f>
        <v>8.9433699552727203E-2</v>
      </c>
      <c r="AD358" s="11">
        <f>'OddsRatio_working_3-way'!X358^(1/3)*SIN(('OddsRatio_working_3-way'!Y358+2*PI())/3)</f>
        <v>0.41516651035097607</v>
      </c>
      <c r="AE358" s="11">
        <f>'OddsRatio_working_3-way'!X358^(1/3)*SIN(('OddsRatio_working_3-way'!Y358+4*PI())/3)</f>
        <v>-0.50460020990370313</v>
      </c>
      <c r="AF358" s="11">
        <f>-'OddsRatio_working_3-way'!U358/(3*'OddsRatio_working_3-way'!X358^(1/3))*COS(('OddsRatio_working_3-way'!Y358)/3)</f>
        <v>0.53102756353069835</v>
      </c>
      <c r="AG358" s="11">
        <f>-'OddsRatio_working_3-way'!U358/(3*'OddsRatio_working_3-way'!X358^(1/3))*COS(('OddsRatio_working_3-way'!Y358+2*PI())/3)</f>
        <v>-0.34296563753243592</v>
      </c>
      <c r="AH358" s="11">
        <f>-'OddsRatio_working_3-way'!U358/(3*'OddsRatio_working_3-way'!X358^(1/3))*COS(('OddsRatio_working_3-way'!Y358+4*PI())/3)</f>
        <v>-0.18806192599826263</v>
      </c>
      <c r="AI358" s="11">
        <f>'OddsRatio_working_3-way'!U358/(3*'OddsRatio_working_3-way'!X358^(1/3))*SIN(('OddsRatio_working_3-way'!Y358)/3)</f>
        <v>-8.943369955272723E-2</v>
      </c>
      <c r="AJ358" s="11">
        <f>'OddsRatio_working_3-way'!U358/(3*'OddsRatio_working_3-way'!X358^(1/3))*SIN(('OddsRatio_working_3-way'!Y358+2*PI())/3)</f>
        <v>-0.41516651035097613</v>
      </c>
      <c r="AK358" s="11">
        <f>'OddsRatio_working_3-way'!U358/(3*'OddsRatio_working_3-way'!X358^(1/3))*SIN(('OddsRatio_working_3-way'!Y358+4*PI())/3)</f>
        <v>0.50460020990370325</v>
      </c>
      <c r="AL358" s="11">
        <f>'OddsRatio_working_3-way'!Z358+'OddsRatio_working_3-way'!AF358</f>
        <v>1.0620551270613965</v>
      </c>
      <c r="AM358" s="11">
        <f>'OddsRatio_working_3-way'!AA358+'OddsRatio_working_3-way'!AG358</f>
        <v>-0.68593127506487184</v>
      </c>
      <c r="AN358" s="11">
        <f>'OddsRatio_working_3-way'!AB358+'OddsRatio_working_3-way'!AH358</f>
        <v>-0.3761238519965252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1.0620551270613965</v>
      </c>
      <c r="AS358" s="11">
        <f>IF(('OddsRatio_working_3-way'!X358=0),IF(Q358&gt;0,-Q358^(1/3),(-Q358)^(1/3)),'OddsRatio_working_3-way'!AM358-'OddsRatio_working_3-way'!R358/3)</f>
        <v>-0.68593127506487184</v>
      </c>
      <c r="AT358" s="11">
        <f>IF(('OddsRatio_working_3-way'!X358=0),IF(Q358&gt;0,-Q358^(1/3),(-Q358)^(1/3)),'OddsRatio_working_3-way'!AN358-'OddsRatio_working_3-way'!R358/3)</f>
        <v>-0.3761238519965252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2.4500000000000002</v>
      </c>
      <c r="B359" s="4">
        <f>IF('True_Odds_Calculator_3-way'!B360="","",'True_Odds_Calculator_3-way'!B360)</f>
        <v>3.48</v>
      </c>
      <c r="C359" s="4">
        <f>IF('True_Odds_Calculator_3-way'!C360="","",'True_Odds_Calculator_3-way'!C360)</f>
        <v>2.91</v>
      </c>
      <c r="D359" s="9">
        <f t="shared" si="78"/>
        <v>0.39403539164265394</v>
      </c>
      <c r="E359" s="9">
        <f t="shared" si="79"/>
        <v>0.27546372998927826</v>
      </c>
      <c r="F359" s="9">
        <f t="shared" si="80"/>
        <v>0.33050087836806785</v>
      </c>
      <c r="G359" s="9">
        <f t="shared" si="81"/>
        <v>1.0605814485627132</v>
      </c>
      <c r="H359" s="9">
        <f t="shared" si="82"/>
        <v>2.5378431004159347</v>
      </c>
      <c r="I359" s="9">
        <f t="shared" si="83"/>
        <v>3.6302419924355287</v>
      </c>
      <c r="J359" s="9">
        <f t="shared" si="84"/>
        <v>3.0257105667547823</v>
      </c>
      <c r="K359" s="11">
        <f t="shared" si="85"/>
        <v>0.4081632653061224</v>
      </c>
      <c r="L359" s="11">
        <f t="shared" si="86"/>
        <v>0.28735632183908044</v>
      </c>
      <c r="M359" s="11">
        <f t="shared" si="87"/>
        <v>0.3436426116838488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-0.27683100731701638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0.23538269437411175</v>
      </c>
      <c r="Q359" s="11">
        <f>2*'OddsRatio_working_3-way'!K359*'OddsRatio_working_3-way'!L359*'OddsRatio_working_3-way'!M359</f>
        <v>8.0610511771956064E-2</v>
      </c>
      <c r="R359" s="11">
        <f t="shared" si="88"/>
        <v>0</v>
      </c>
      <c r="S359" s="11">
        <f t="shared" si="89"/>
        <v>-0.85027575724044668</v>
      </c>
      <c r="T359" s="11">
        <f t="shared" si="90"/>
        <v>-0.29119032782207077</v>
      </c>
      <c r="U359" s="11">
        <f>'OddsRatio_working_3-way'!S359-'OddsRatio_working_3-way'!R359^2/3</f>
        <v>-0.85027575724044668</v>
      </c>
      <c r="V359" s="11">
        <f>'OddsRatio_working_3-way'!S359*'OddsRatio_working_3-way'!R359/3-2*'OddsRatio_working_3-way'!R359^3/27-'OddsRatio_working_3-way'!T359</f>
        <v>0.29119032782207077</v>
      </c>
      <c r="W359" s="11">
        <f>'OddsRatio_working_3-way'!V359^2+4*'OddsRatio_working_3-way'!U359^3/27</f>
        <v>-6.2782519083385419E-3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0.15088908088846553</v>
      </c>
      <c r="Y359" s="11">
        <f>IF('OddsRatio_working_3-way'!W359&gt;=0,IF('OddsRatio_working_3-way'!V359+SQRT('OddsRatio_working_3-way'!W359)&gt;0,0,PI()),ACOS('OddsRatio_working_3-way'!V359/(2*'OddsRatio_working_3-way'!X359)))</f>
        <v>0.26567620789499613</v>
      </c>
      <c r="Z359" s="11">
        <f>'OddsRatio_working_3-way'!X359^(1/3)*COS('OddsRatio_working_3-way'!Y359/3)</f>
        <v>0.53029072428135648</v>
      </c>
      <c r="AA359" s="11">
        <f>'OddsRatio_working_3-way'!X359^(1/3)*COS(('OddsRatio_working_3-way'!Y359+2*PI())/3)</f>
        <v>-0.30592219521998215</v>
      </c>
      <c r="AB359" s="11">
        <f>'OddsRatio_working_3-way'!X359^(1/3)*COS(('OddsRatio_working_3-way'!Y359+4*PI())/3)</f>
        <v>-0.22436852906137442</v>
      </c>
      <c r="AC359" s="11">
        <f>'OddsRatio_working_3-way'!X359^(1/3)*SIN('OddsRatio_working_3-way'!Y359/3)</f>
        <v>4.7085031110073047E-2</v>
      </c>
      <c r="AD359" s="11">
        <f>'OddsRatio_working_3-way'!X359^(1/3)*SIN(('OddsRatio_working_3-way'!Y359+2*PI())/3)</f>
        <v>0.43570272306386765</v>
      </c>
      <c r="AE359" s="11">
        <f>'OddsRatio_working_3-way'!X359^(1/3)*SIN(('OddsRatio_working_3-way'!Y359+4*PI())/3)</f>
        <v>-0.48278775417394071</v>
      </c>
      <c r="AF359" s="11">
        <f>-'OddsRatio_working_3-way'!U359/(3*'OddsRatio_working_3-way'!X359^(1/3))*COS(('OddsRatio_working_3-way'!Y359)/3)</f>
        <v>0.5302907242813566</v>
      </c>
      <c r="AG359" s="11">
        <f>-'OddsRatio_working_3-way'!U359/(3*'OddsRatio_working_3-way'!X359^(1/3))*COS(('OddsRatio_working_3-way'!Y359+2*PI())/3)</f>
        <v>-0.30592219521998221</v>
      </c>
      <c r="AH359" s="11">
        <f>-'OddsRatio_working_3-way'!U359/(3*'OddsRatio_working_3-way'!X359^(1/3))*COS(('OddsRatio_working_3-way'!Y359+4*PI())/3)</f>
        <v>-0.22436852906137447</v>
      </c>
      <c r="AI359" s="11">
        <f>'OddsRatio_working_3-way'!U359/(3*'OddsRatio_working_3-way'!X359^(1/3))*SIN(('OddsRatio_working_3-way'!Y359)/3)</f>
        <v>-4.7085031110073054E-2</v>
      </c>
      <c r="AJ359" s="11">
        <f>'OddsRatio_working_3-way'!U359/(3*'OddsRatio_working_3-way'!X359^(1/3))*SIN(('OddsRatio_working_3-way'!Y359+2*PI())/3)</f>
        <v>-0.4357027230638677</v>
      </c>
      <c r="AK359" s="11">
        <f>'OddsRatio_working_3-way'!U359/(3*'OddsRatio_working_3-way'!X359^(1/3))*SIN(('OddsRatio_working_3-way'!Y359+4*PI())/3)</f>
        <v>0.48278775417394082</v>
      </c>
      <c r="AL359" s="11">
        <f>'OddsRatio_working_3-way'!Z359+'OddsRatio_working_3-way'!AF359</f>
        <v>1.0605814485627132</v>
      </c>
      <c r="AM359" s="11">
        <f>'OddsRatio_working_3-way'!AA359+'OddsRatio_working_3-way'!AG359</f>
        <v>-0.61184439043996441</v>
      </c>
      <c r="AN359" s="11">
        <f>'OddsRatio_working_3-way'!AB359+'OddsRatio_working_3-way'!AH359</f>
        <v>-0.44873705812274889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1.0605814485627132</v>
      </c>
      <c r="AS359" s="11">
        <f>IF(('OddsRatio_working_3-way'!X359=0),IF(Q359&gt;0,-Q359^(1/3),(-Q359)^(1/3)),'OddsRatio_working_3-way'!AM359-'OddsRatio_working_3-way'!R359/3)</f>
        <v>-0.61184439043996441</v>
      </c>
      <c r="AT359" s="11">
        <f>IF(('OddsRatio_working_3-way'!X359=0),IF(Q359&gt;0,-Q359^(1/3),(-Q359)^(1/3)),'OddsRatio_working_3-way'!AN359-'OddsRatio_working_3-way'!R359/3)</f>
        <v>-0.44873705812274889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2.48</v>
      </c>
      <c r="B360" s="4">
        <f>IF('True_Odds_Calculator_3-way'!B361="","",'True_Odds_Calculator_3-way'!B361)</f>
        <v>3.35</v>
      </c>
      <c r="C360" s="4">
        <f>IF('True_Odds_Calculator_3-way'!C361="","",'True_Odds_Calculator_3-way'!C361)</f>
        <v>2.97</v>
      </c>
      <c r="D360" s="9">
        <f t="shared" si="78"/>
        <v>0.38944831621504411</v>
      </c>
      <c r="E360" s="9">
        <f t="shared" si="79"/>
        <v>0.28658972248112846</v>
      </c>
      <c r="F360" s="9">
        <f t="shared" si="80"/>
        <v>0.32396196130382721</v>
      </c>
      <c r="G360" s="9">
        <f t="shared" si="81"/>
        <v>1.0592802800783701</v>
      </c>
      <c r="H360" s="9">
        <f t="shared" si="82"/>
        <v>2.5677348145159877</v>
      </c>
      <c r="I360" s="9">
        <f t="shared" si="83"/>
        <v>3.4893086581841701</v>
      </c>
      <c r="J360" s="9">
        <f t="shared" si="84"/>
        <v>3.0867821517543894</v>
      </c>
      <c r="K360" s="11">
        <f t="shared" si="85"/>
        <v>0.40322580645161293</v>
      </c>
      <c r="L360" s="11">
        <f t="shared" si="86"/>
        <v>0.29850746268656714</v>
      </c>
      <c r="M360" s="11">
        <f t="shared" si="87"/>
        <v>0.33670033670033667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-0.27767889130431245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0.23505801069595003</v>
      </c>
      <c r="Q360" s="11">
        <f>2*'OddsRatio_working_3-way'!K360*'OddsRatio_working_3-way'!L360*'OddsRatio_working_3-way'!M360</f>
        <v>8.105448644687932E-2</v>
      </c>
      <c r="R360" s="11">
        <f t="shared" si="88"/>
        <v>0</v>
      </c>
      <c r="S360" s="11">
        <f t="shared" si="89"/>
        <v>-0.84651018877177253</v>
      </c>
      <c r="T360" s="11">
        <f t="shared" si="90"/>
        <v>-0.29190006509371463</v>
      </c>
      <c r="U360" s="11">
        <f>'OddsRatio_working_3-way'!S360-'OddsRatio_working_3-way'!R360^2/3</f>
        <v>-0.84651018877177253</v>
      </c>
      <c r="V360" s="11">
        <f>'OddsRatio_working_3-way'!S360*'OddsRatio_working_3-way'!R360/3-2*'OddsRatio_working_3-way'!R360^3/27-'OddsRatio_working_3-way'!T360</f>
        <v>0.29190006509371463</v>
      </c>
      <c r="W360" s="11">
        <f>'OddsRatio_working_3-way'!V360^2+4*'OddsRatio_working_3-way'!U360^3/27</f>
        <v>-4.659810895515884E-3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0.1498878404818339</v>
      </c>
      <c r="Y360" s="11">
        <f>IF('OddsRatio_working_3-way'!W360&gt;=0,IF('OddsRatio_working_3-way'!V360+SQRT('OddsRatio_working_3-way'!W360)&gt;0,0,PI()),ACOS('OddsRatio_working_3-way'!V360/(2*'OddsRatio_working_3-way'!X360)))</f>
        <v>0.22972828945317048</v>
      </c>
      <c r="Z360" s="11">
        <f>'OddsRatio_working_3-way'!X360^(1/3)*COS('OddsRatio_working_3-way'!Y360/3)</f>
        <v>0.52964014003918503</v>
      </c>
      <c r="AA360" s="11">
        <f>'OddsRatio_working_3-way'!X360^(1/3)*COS(('OddsRatio_working_3-way'!Y360+2*PI())/3)</f>
        <v>-0.30001294909189202</v>
      </c>
      <c r="AB360" s="11">
        <f>'OddsRatio_working_3-way'!X360^(1/3)*COS(('OddsRatio_working_3-way'!Y360+4*PI())/3)</f>
        <v>-0.22962719094729311</v>
      </c>
      <c r="AC360" s="11">
        <f>'OddsRatio_working_3-way'!X360^(1/3)*SIN('OddsRatio_working_3-way'!Y360/3)</f>
        <v>4.0637236411900098E-2</v>
      </c>
      <c r="AD360" s="11">
        <f>'OddsRatio_working_3-way'!X360^(1/3)*SIN(('OddsRatio_working_3-way'!Y360+2*PI())/3)</f>
        <v>0.43836319793193174</v>
      </c>
      <c r="AE360" s="11">
        <f>'OddsRatio_working_3-way'!X360^(1/3)*SIN(('OddsRatio_working_3-way'!Y360+4*PI())/3)</f>
        <v>-0.47900043434383183</v>
      </c>
      <c r="AF360" s="11">
        <f>-'OddsRatio_working_3-way'!U360/(3*'OddsRatio_working_3-way'!X360^(1/3))*COS(('OddsRatio_working_3-way'!Y360)/3)</f>
        <v>0.52964014003918514</v>
      </c>
      <c r="AG360" s="11">
        <f>-'OddsRatio_working_3-way'!U360/(3*'OddsRatio_working_3-way'!X360^(1/3))*COS(('OddsRatio_working_3-way'!Y360+2*PI())/3)</f>
        <v>-0.30001294909189208</v>
      </c>
      <c r="AH360" s="11">
        <f>-'OddsRatio_working_3-way'!U360/(3*'OddsRatio_working_3-way'!X360^(1/3))*COS(('OddsRatio_working_3-way'!Y360+4*PI())/3)</f>
        <v>-0.22962719094729314</v>
      </c>
      <c r="AI360" s="11">
        <f>'OddsRatio_working_3-way'!U360/(3*'OddsRatio_working_3-way'!X360^(1/3))*SIN(('OddsRatio_working_3-way'!Y360)/3)</f>
        <v>-4.0637236411900104E-2</v>
      </c>
      <c r="AJ360" s="11">
        <f>'OddsRatio_working_3-way'!U360/(3*'OddsRatio_working_3-way'!X360^(1/3))*SIN(('OddsRatio_working_3-way'!Y360+2*PI())/3)</f>
        <v>-0.43836319793193185</v>
      </c>
      <c r="AK360" s="11">
        <f>'OddsRatio_working_3-way'!U360/(3*'OddsRatio_working_3-way'!X360^(1/3))*SIN(('OddsRatio_working_3-way'!Y360+4*PI())/3)</f>
        <v>0.47900043434383194</v>
      </c>
      <c r="AL360" s="11">
        <f>'OddsRatio_working_3-way'!Z360+'OddsRatio_working_3-way'!AF360</f>
        <v>1.0592802800783701</v>
      </c>
      <c r="AM360" s="11">
        <f>'OddsRatio_working_3-way'!AA360+'OddsRatio_working_3-way'!AG360</f>
        <v>-0.60002589818378405</v>
      </c>
      <c r="AN360" s="11">
        <f>'OddsRatio_working_3-way'!AB360+'OddsRatio_working_3-way'!AH360</f>
        <v>-0.45925438189458623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1.0592802800783701</v>
      </c>
      <c r="AS360" s="11">
        <f>IF(('OddsRatio_working_3-way'!X360=0),IF(Q360&gt;0,-Q360^(1/3),(-Q360)^(1/3)),'OddsRatio_working_3-way'!AM360-'OddsRatio_working_3-way'!R360/3)</f>
        <v>-0.60002589818378405</v>
      </c>
      <c r="AT360" s="11">
        <f>IF(('OddsRatio_working_3-way'!X360=0),IF(Q360&gt;0,-Q360^(1/3),(-Q360)^(1/3)),'OddsRatio_working_3-way'!AN360-'OddsRatio_working_3-way'!R360/3)</f>
        <v>-0.45925438189458623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1.82</v>
      </c>
      <c r="B361" s="4">
        <f>IF('True_Odds_Calculator_3-way'!B362="","",'True_Odds_Calculator_3-way'!B362)</f>
        <v>3.52</v>
      </c>
      <c r="C361" s="4">
        <f>IF('True_Odds_Calculator_3-way'!C362="","",'True_Odds_Calculator_3-way'!C362)</f>
        <v>4.8099999999999996</v>
      </c>
      <c r="D361" s="9">
        <f t="shared" si="78"/>
        <v>0.53258424987868658</v>
      </c>
      <c r="E361" s="9">
        <f t="shared" si="79"/>
        <v>0.2704801513326619</v>
      </c>
      <c r="F361" s="9">
        <f t="shared" si="80"/>
        <v>0.19693559878865152</v>
      </c>
      <c r="G361" s="9">
        <f t="shared" si="81"/>
        <v>1.0702892689651575</v>
      </c>
      <c r="H361" s="9">
        <f t="shared" si="82"/>
        <v>1.8776372005514295</v>
      </c>
      <c r="I361" s="9">
        <f t="shared" si="83"/>
        <v>3.6971289577921969</v>
      </c>
      <c r="J361" s="9">
        <f t="shared" si="84"/>
        <v>5.0778021147572501</v>
      </c>
      <c r="K361" s="11">
        <f t="shared" si="85"/>
        <v>0.54945054945054939</v>
      </c>
      <c r="L361" s="11">
        <f t="shared" si="86"/>
        <v>0.28409090909090912</v>
      </c>
      <c r="M361" s="11">
        <f t="shared" si="87"/>
        <v>0.20790020790020791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-0.25549372664757286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0.23203148203148205</v>
      </c>
      <c r="Q361" s="11">
        <f>2*'OddsRatio_working_3-way'!K361*'OddsRatio_working_3-way'!L361*'OddsRatio_working_3-way'!M361</f>
        <v>6.490391105775721E-2</v>
      </c>
      <c r="R361" s="11">
        <f t="shared" si="88"/>
        <v>0</v>
      </c>
      <c r="S361" s="11">
        <f t="shared" si="89"/>
        <v>-0.90816899920030303</v>
      </c>
      <c r="T361" s="11">
        <f t="shared" si="90"/>
        <v>-0.25403328648959522</v>
      </c>
      <c r="U361" s="11">
        <f>'OddsRatio_working_3-way'!S361-'OddsRatio_working_3-way'!R361^2/3</f>
        <v>-0.90816899920030303</v>
      </c>
      <c r="V361" s="11">
        <f>'OddsRatio_working_3-way'!S361*'OddsRatio_working_3-way'!R361/3-2*'OddsRatio_working_3-way'!R361^3/27-'OddsRatio_working_3-way'!T361</f>
        <v>0.25403328648959522</v>
      </c>
      <c r="W361" s="11">
        <f>'OddsRatio_working_3-way'!V361^2+4*'OddsRatio_working_3-way'!U361^3/27</f>
        <v>-4.64347028477827E-2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0.16655900868197393</v>
      </c>
      <c r="Y361" s="11">
        <f>IF('OddsRatio_working_3-way'!W361&gt;=0,IF('OddsRatio_working_3-way'!V361+SQRT('OddsRatio_working_3-way'!W361)&gt;0,0,PI()),ACOS('OddsRatio_working_3-way'!V361/(2*'OddsRatio_working_3-way'!X361)))</f>
        <v>0.70348499093176631</v>
      </c>
      <c r="Z361" s="11">
        <f>'OddsRatio_working_3-way'!X361^(1/3)*COS('OddsRatio_working_3-way'!Y361/3)</f>
        <v>0.53514463448257887</v>
      </c>
      <c r="AA361" s="11">
        <f>'OddsRatio_working_3-way'!X361^(1/3)*COS(('OddsRatio_working_3-way'!Y361+2*PI())/3)</f>
        <v>-0.3782855275572049</v>
      </c>
      <c r="AB361" s="11">
        <f>'OddsRatio_working_3-way'!X361^(1/3)*COS(('OddsRatio_working_3-way'!Y361+4*PI())/3)</f>
        <v>-0.15685910692537378</v>
      </c>
      <c r="AC361" s="11">
        <f>'OddsRatio_working_3-way'!X361^(1/3)*SIN('OddsRatio_working_3-way'!Y361/3)</f>
        <v>0.12784060355748297</v>
      </c>
      <c r="AD361" s="11">
        <f>'OddsRatio_working_3-way'!X361^(1/3)*SIN(('OddsRatio_working_3-way'!Y361+2*PI())/3)</f>
        <v>0.39952854638210966</v>
      </c>
      <c r="AE361" s="11">
        <f>'OddsRatio_working_3-way'!X361^(1/3)*SIN(('OddsRatio_working_3-way'!Y361+4*PI())/3)</f>
        <v>-0.52736914993959272</v>
      </c>
      <c r="AF361" s="11">
        <f>-'OddsRatio_working_3-way'!U361/(3*'OddsRatio_working_3-way'!X361^(1/3))*COS(('OddsRatio_working_3-way'!Y361)/3)</f>
        <v>0.53514463448257876</v>
      </c>
      <c r="AG361" s="11">
        <f>-'OddsRatio_working_3-way'!U361/(3*'OddsRatio_working_3-way'!X361^(1/3))*COS(('OddsRatio_working_3-way'!Y361+2*PI())/3)</f>
        <v>-0.37828552755720485</v>
      </c>
      <c r="AH361" s="11">
        <f>-'OddsRatio_working_3-way'!U361/(3*'OddsRatio_working_3-way'!X361^(1/3))*COS(('OddsRatio_working_3-way'!Y361+4*PI())/3)</f>
        <v>-0.15685910692537375</v>
      </c>
      <c r="AI361" s="11">
        <f>'OddsRatio_working_3-way'!U361/(3*'OddsRatio_working_3-way'!X361^(1/3))*SIN(('OddsRatio_working_3-way'!Y361)/3)</f>
        <v>-0.12784060355748295</v>
      </c>
      <c r="AJ361" s="11">
        <f>'OddsRatio_working_3-way'!U361/(3*'OddsRatio_working_3-way'!X361^(1/3))*SIN(('OddsRatio_working_3-way'!Y361+2*PI())/3)</f>
        <v>-0.39952854638210961</v>
      </c>
      <c r="AK361" s="11">
        <f>'OddsRatio_working_3-way'!U361/(3*'OddsRatio_working_3-way'!X361^(1/3))*SIN(('OddsRatio_working_3-way'!Y361+4*PI())/3)</f>
        <v>0.52736914993959261</v>
      </c>
      <c r="AL361" s="11">
        <f>'OddsRatio_working_3-way'!Z361+'OddsRatio_working_3-way'!AF361</f>
        <v>1.0702892689651575</v>
      </c>
      <c r="AM361" s="11">
        <f>'OddsRatio_working_3-way'!AA361+'OddsRatio_working_3-way'!AG361</f>
        <v>-0.75657105511440981</v>
      </c>
      <c r="AN361" s="11">
        <f>'OddsRatio_working_3-way'!AB361+'OddsRatio_working_3-way'!AH361</f>
        <v>-0.3137182138507475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1.0702892689651575</v>
      </c>
      <c r="AS361" s="11">
        <f>IF(('OddsRatio_working_3-way'!X361=0),IF(Q361&gt;0,-Q361^(1/3),(-Q361)^(1/3)),'OddsRatio_working_3-way'!AM361-'OddsRatio_working_3-way'!R361/3)</f>
        <v>-0.75657105511440981</v>
      </c>
      <c r="AT361" s="11">
        <f>IF(('OddsRatio_working_3-way'!X361=0),IF(Q361&gt;0,-Q361^(1/3),(-Q361)^(1/3)),'OddsRatio_working_3-way'!AN361-'OddsRatio_working_3-way'!R361/3)</f>
        <v>-0.3137182138507475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2.02</v>
      </c>
      <c r="B362" s="4">
        <f>IF('True_Odds_Calculator_3-way'!B363="","",'True_Odds_Calculator_3-way'!B363)</f>
        <v>3.7</v>
      </c>
      <c r="C362" s="4">
        <f>IF('True_Odds_Calculator_3-way'!C363="","",'True_Odds_Calculator_3-way'!C363)</f>
        <v>3.72</v>
      </c>
      <c r="D362" s="9">
        <f t="shared" si="78"/>
        <v>0.48169659594354142</v>
      </c>
      <c r="E362" s="9">
        <f t="shared" si="79"/>
        <v>0.25986016180416799</v>
      </c>
      <c r="F362" s="9">
        <f t="shared" si="80"/>
        <v>0.25844324225229087</v>
      </c>
      <c r="G362" s="9">
        <f t="shared" si="81"/>
        <v>1.054897619147328</v>
      </c>
      <c r="H362" s="9">
        <f t="shared" si="82"/>
        <v>2.0759955715302745</v>
      </c>
      <c r="I362" s="9">
        <f t="shared" si="83"/>
        <v>3.8482235716977864</v>
      </c>
      <c r="J362" s="9">
        <f t="shared" si="84"/>
        <v>3.8693215240807324</v>
      </c>
      <c r="K362" s="11">
        <f t="shared" si="85"/>
        <v>0.49504950495049505</v>
      </c>
      <c r="L362" s="11">
        <f t="shared" si="86"/>
        <v>0.27027027027027023</v>
      </c>
      <c r="M362" s="11">
        <f t="shared" si="87"/>
        <v>0.26881720430107525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-0.26942432691394702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0.23162734756474768</v>
      </c>
      <c r="Q362" s="11">
        <f>2*'OddsRatio_working_3-way'!K362*'OddsRatio_working_3-way'!L362*'OddsRatio_working_3-way'!M362</f>
        <v>7.1933958871039649E-2</v>
      </c>
      <c r="R362" s="11">
        <f t="shared" si="88"/>
        <v>0</v>
      </c>
      <c r="S362" s="11">
        <f t="shared" si="89"/>
        <v>-0.85971207655175275</v>
      </c>
      <c r="T362" s="11">
        <f t="shared" si="90"/>
        <v>-0.26699132812166232</v>
      </c>
      <c r="U362" s="11">
        <f>'OddsRatio_working_3-way'!S362-'OddsRatio_working_3-way'!R362^2/3</f>
        <v>-0.85971207655175275</v>
      </c>
      <c r="V362" s="11">
        <f>'OddsRatio_working_3-way'!S362*'OddsRatio_working_3-way'!R362/3-2*'OddsRatio_working_3-way'!R362^3/27-'OddsRatio_working_3-way'!T362</f>
        <v>0.26699132812166232</v>
      </c>
      <c r="W362" s="11">
        <f>'OddsRatio_working_3-way'!V362^2+4*'OddsRatio_working_3-way'!U362^3/27</f>
        <v>-2.2851537272413555E-2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0.15340787672458567</v>
      </c>
      <c r="Y362" s="11">
        <f>IF('OddsRatio_working_3-way'!W362&gt;=0,IF('OddsRatio_working_3-way'!V362+SQRT('OddsRatio_working_3-way'!W362)&gt;0,0,PI()),ACOS('OddsRatio_working_3-way'!V362/(2*'OddsRatio_working_3-way'!X362)))</f>
        <v>0.51518650756359041</v>
      </c>
      <c r="Z362" s="11">
        <f>'OddsRatio_working_3-way'!X362^(1/3)*COS('OddsRatio_working_3-way'!Y362/3)</f>
        <v>0.52744880957366402</v>
      </c>
      <c r="AA362" s="11">
        <f>'OddsRatio_working_3-way'!X362^(1/3)*COS(('OddsRatio_working_3-way'!Y362+2*PI())/3)</f>
        <v>-0.342947722676401</v>
      </c>
      <c r="AB362" s="11">
        <f>'OddsRatio_working_3-way'!X362^(1/3)*COS(('OddsRatio_working_3-way'!Y362+4*PI())/3)</f>
        <v>-0.18450108689726311</v>
      </c>
      <c r="AC362" s="11">
        <f>'OddsRatio_working_3-way'!X362^(1/3)*SIN('OddsRatio_working_3-way'!Y362/3)</f>
        <v>9.1479207819275918E-2</v>
      </c>
      <c r="AD362" s="11">
        <f>'OddsRatio_working_3-way'!X362^(1/3)*SIN(('OddsRatio_working_3-way'!Y362+2*PI())/3)</f>
        <v>0.41104446437701586</v>
      </c>
      <c r="AE362" s="11">
        <f>'OddsRatio_working_3-way'!X362^(1/3)*SIN(('OddsRatio_working_3-way'!Y362+4*PI())/3)</f>
        <v>-0.50252367219629179</v>
      </c>
      <c r="AF362" s="11">
        <f>-'OddsRatio_working_3-way'!U362/(3*'OddsRatio_working_3-way'!X362^(1/3))*COS(('OddsRatio_working_3-way'!Y362)/3)</f>
        <v>0.52744880957366413</v>
      </c>
      <c r="AG362" s="11">
        <f>-'OddsRatio_working_3-way'!U362/(3*'OddsRatio_working_3-way'!X362^(1/3))*COS(('OddsRatio_working_3-way'!Y362+2*PI())/3)</f>
        <v>-0.34294772267640111</v>
      </c>
      <c r="AH362" s="11">
        <f>-'OddsRatio_working_3-way'!U362/(3*'OddsRatio_working_3-way'!X362^(1/3))*COS(('OddsRatio_working_3-way'!Y362+4*PI())/3)</f>
        <v>-0.18450108689726313</v>
      </c>
      <c r="AI362" s="11">
        <f>'OddsRatio_working_3-way'!U362/(3*'OddsRatio_working_3-way'!X362^(1/3))*SIN(('OddsRatio_working_3-way'!Y362)/3)</f>
        <v>-9.1479207819275946E-2</v>
      </c>
      <c r="AJ362" s="11">
        <f>'OddsRatio_working_3-way'!U362/(3*'OddsRatio_working_3-way'!X362^(1/3))*SIN(('OddsRatio_working_3-way'!Y362+2*PI())/3)</f>
        <v>-0.41104446437701597</v>
      </c>
      <c r="AK362" s="11">
        <f>'OddsRatio_working_3-way'!U362/(3*'OddsRatio_working_3-way'!X362^(1/3))*SIN(('OddsRatio_working_3-way'!Y362+4*PI())/3)</f>
        <v>0.5025236721962919</v>
      </c>
      <c r="AL362" s="11">
        <f>'OddsRatio_working_3-way'!Z362+'OddsRatio_working_3-way'!AF362</f>
        <v>1.054897619147328</v>
      </c>
      <c r="AM362" s="11">
        <f>'OddsRatio_working_3-way'!AA362+'OddsRatio_working_3-way'!AG362</f>
        <v>-0.68589544535280211</v>
      </c>
      <c r="AN362" s="11">
        <f>'OddsRatio_working_3-way'!AB362+'OddsRatio_working_3-way'!AH362</f>
        <v>-0.36900217379452627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1.054897619147328</v>
      </c>
      <c r="AS362" s="11">
        <f>IF(('OddsRatio_working_3-way'!X362=0),IF(Q362&gt;0,-Q362^(1/3),(-Q362)^(1/3)),'OddsRatio_working_3-way'!AM362-'OddsRatio_working_3-way'!R362/3)</f>
        <v>-0.68589544535280211</v>
      </c>
      <c r="AT362" s="11">
        <f>IF(('OddsRatio_working_3-way'!X362=0),IF(Q362&gt;0,-Q362^(1/3),(-Q362)^(1/3)),'OddsRatio_working_3-way'!AN362-'OddsRatio_working_3-way'!R362/3)</f>
        <v>-0.36900217379452627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2.89</v>
      </c>
      <c r="B363" s="4">
        <f>IF('True_Odds_Calculator_3-way'!B364="","",'True_Odds_Calculator_3-way'!B364)</f>
        <v>3.06</v>
      </c>
      <c r="C363" s="4">
        <f>IF('True_Odds_Calculator_3-way'!C364="","",'True_Odds_Calculator_3-way'!C364)</f>
        <v>2.89</v>
      </c>
      <c r="D363" s="9">
        <f t="shared" si="78"/>
        <v>0.33968128606386416</v>
      </c>
      <c r="E363" s="9">
        <f t="shared" si="79"/>
        <v>0.32063742787227184</v>
      </c>
      <c r="F363" s="9">
        <f t="shared" si="80"/>
        <v>0.33968128606386416</v>
      </c>
      <c r="G363" s="9">
        <f t="shared" si="81"/>
        <v>1.0285376182098642</v>
      </c>
      <c r="H363" s="9">
        <f t="shared" si="82"/>
        <v>2.9439360984166432</v>
      </c>
      <c r="I363" s="9">
        <f t="shared" si="83"/>
        <v>3.1187874935123201</v>
      </c>
      <c r="J363" s="9">
        <f t="shared" si="84"/>
        <v>2.9439360984166432</v>
      </c>
      <c r="K363" s="11">
        <f t="shared" si="85"/>
        <v>0.34602076124567471</v>
      </c>
      <c r="L363" s="11">
        <f t="shared" si="86"/>
        <v>0.32679738562091504</v>
      </c>
      <c r="M363" s="11">
        <f t="shared" si="87"/>
        <v>0.34602076124567471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-0.28792124840741018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0.22850501455036981</v>
      </c>
      <c r="Q363" s="11">
        <f>2*'OddsRatio_working_3-way'!K363*'OddsRatio_working_3-way'!L363*'OddsRatio_working_3-way'!M363</f>
        <v>7.825514196930472E-2</v>
      </c>
      <c r="R363" s="11">
        <f t="shared" si="88"/>
        <v>0</v>
      </c>
      <c r="S363" s="11">
        <f t="shared" si="89"/>
        <v>-0.79363720397264303</v>
      </c>
      <c r="T363" s="11">
        <f t="shared" si="90"/>
        <v>-0.27179356300432977</v>
      </c>
      <c r="U363" s="11">
        <f>'OddsRatio_working_3-way'!S363-'OddsRatio_working_3-way'!R363^2/3</f>
        <v>-0.79363720397264303</v>
      </c>
      <c r="V363" s="11">
        <f>'OddsRatio_working_3-way'!S363*'OddsRatio_working_3-way'!R363/3-2*'OddsRatio_working_3-way'!R363^3/27-'OddsRatio_working_3-way'!T363</f>
        <v>0.27179356300432977</v>
      </c>
      <c r="W363" s="11">
        <f>'OddsRatio_working_3-way'!V363^2+4*'OddsRatio_working_3-way'!U363^3/27</f>
        <v>-1.8460554562782505E-4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0.13606647863839977</v>
      </c>
      <c r="Y363" s="11">
        <f>IF('OddsRatio_working_3-way'!W363&gt;=0,IF('OddsRatio_working_3-way'!V363+SQRT('OddsRatio_working_3-way'!W363)&gt;0,0,PI()),ACOS('OddsRatio_working_3-way'!V363/(2*'OddsRatio_working_3-way'!X363)))</f>
        <v>4.9948428454982707E-2</v>
      </c>
      <c r="Z363" s="11">
        <f>'OddsRatio_working_3-way'!X363^(1/3)*COS('OddsRatio_working_3-way'!Y363/3)</f>
        <v>0.51426880910493211</v>
      </c>
      <c r="AA363" s="11">
        <f>'OddsRatio_working_3-way'!X363^(1/3)*COS(('OddsRatio_working_3-way'!Y363+2*PI())/3)</f>
        <v>-0.26455026455026392</v>
      </c>
      <c r="AB363" s="11">
        <f>'OddsRatio_working_3-way'!X363^(1/3)*COS(('OddsRatio_working_3-way'!Y363+4*PI())/3)</f>
        <v>-0.2497185445546681</v>
      </c>
      <c r="AC363" s="11">
        <f>'OddsRatio_working_3-way'!X363^(1/3)*SIN('OddsRatio_working_3-way'!Y363/3)</f>
        <v>8.5630975320024616E-3</v>
      </c>
      <c r="AD363" s="11">
        <f>'OddsRatio_working_3-way'!X363^(1/3)*SIN(('OddsRatio_working_3-way'!Y363+2*PI())/3)</f>
        <v>0.44108830429284007</v>
      </c>
      <c r="AE363" s="11">
        <f>'OddsRatio_working_3-way'!X363^(1/3)*SIN(('OddsRatio_working_3-way'!Y363+4*PI())/3)</f>
        <v>-0.44965140182484248</v>
      </c>
      <c r="AF363" s="11">
        <f>-'OddsRatio_working_3-way'!U363/(3*'OddsRatio_working_3-way'!X363^(1/3))*COS(('OddsRatio_working_3-way'!Y363)/3)</f>
        <v>0.514268809104932</v>
      </c>
      <c r="AG363" s="11">
        <f>-'OddsRatio_working_3-way'!U363/(3*'OddsRatio_working_3-way'!X363^(1/3))*COS(('OddsRatio_working_3-way'!Y363+2*PI())/3)</f>
        <v>-0.26455026455026387</v>
      </c>
      <c r="AH363" s="11">
        <f>-'OddsRatio_working_3-way'!U363/(3*'OddsRatio_working_3-way'!X363^(1/3))*COS(('OddsRatio_working_3-way'!Y363+4*PI())/3)</f>
        <v>-0.24971854455466805</v>
      </c>
      <c r="AI363" s="11">
        <f>'OddsRatio_working_3-way'!U363/(3*'OddsRatio_working_3-way'!X363^(1/3))*SIN(('OddsRatio_working_3-way'!Y363)/3)</f>
        <v>-8.5630975320024599E-3</v>
      </c>
      <c r="AJ363" s="11">
        <f>'OddsRatio_working_3-way'!U363/(3*'OddsRatio_working_3-way'!X363^(1/3))*SIN(('OddsRatio_working_3-way'!Y363+2*PI())/3)</f>
        <v>-0.44108830429283996</v>
      </c>
      <c r="AK363" s="11">
        <f>'OddsRatio_working_3-way'!U363/(3*'OddsRatio_working_3-way'!X363^(1/3))*SIN(('OddsRatio_working_3-way'!Y363+4*PI())/3)</f>
        <v>0.44965140182484237</v>
      </c>
      <c r="AL363" s="11">
        <f>'OddsRatio_working_3-way'!Z363+'OddsRatio_working_3-way'!AF363</f>
        <v>1.0285376182098642</v>
      </c>
      <c r="AM363" s="11">
        <f>'OddsRatio_working_3-way'!AA363+'OddsRatio_working_3-way'!AG363</f>
        <v>-0.52910052910052774</v>
      </c>
      <c r="AN363" s="11">
        <f>'OddsRatio_working_3-way'!AB363+'OddsRatio_working_3-way'!AH363</f>
        <v>-0.49943708910933615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1.0285376182098642</v>
      </c>
      <c r="AS363" s="11">
        <f>IF(('OddsRatio_working_3-way'!X363=0),IF(Q363&gt;0,-Q363^(1/3),(-Q363)^(1/3)),'OddsRatio_working_3-way'!AM363-'OddsRatio_working_3-way'!R363/3)</f>
        <v>-0.52910052910052774</v>
      </c>
      <c r="AT363" s="11">
        <f>IF(('OddsRatio_working_3-way'!X363=0),IF(Q363&gt;0,-Q363^(1/3),(-Q363)^(1/3)),'OddsRatio_working_3-way'!AN363-'OddsRatio_working_3-way'!R363/3)</f>
        <v>-0.49943708910933615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2.34</v>
      </c>
      <c r="B364" s="4">
        <f>IF('True_Odds_Calculator_3-way'!B365="","",'True_Odds_Calculator_3-way'!B365)</f>
        <v>3.34</v>
      </c>
      <c r="C364" s="4">
        <f>IF('True_Odds_Calculator_3-way'!C365="","",'True_Odds_Calculator_3-way'!C365)</f>
        <v>3.41</v>
      </c>
      <c r="D364" s="9">
        <f t="shared" si="78"/>
        <v>0.4199331079351859</v>
      </c>
      <c r="E364" s="9">
        <f t="shared" si="79"/>
        <v>0.29306810453255516</v>
      </c>
      <c r="F364" s="9">
        <f t="shared" si="80"/>
        <v>0.28699878753225905</v>
      </c>
      <c r="G364" s="9">
        <f t="shared" si="81"/>
        <v>1.030844513487823</v>
      </c>
      <c r="H364" s="9">
        <f t="shared" si="82"/>
        <v>2.381331648073683</v>
      </c>
      <c r="I364" s="9">
        <f t="shared" si="83"/>
        <v>3.4121761615615052</v>
      </c>
      <c r="J364" s="9">
        <f t="shared" si="84"/>
        <v>3.4843352775056537</v>
      </c>
      <c r="K364" s="11">
        <f t="shared" si="85"/>
        <v>0.42735042735042739</v>
      </c>
      <c r="L364" s="11">
        <f t="shared" si="86"/>
        <v>0.29940119760479045</v>
      </c>
      <c r="M364" s="11">
        <f t="shared" si="87"/>
        <v>0.29325513196480935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-0.2835443482536395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0.22850756866596161</v>
      </c>
      <c r="Q364" s="11">
        <f>2*'OddsRatio_working_3-way'!K364*'OddsRatio_working_3-way'!L364*'OddsRatio_working_3-way'!M364</f>
        <v>7.5043536507704955E-2</v>
      </c>
      <c r="R364" s="11">
        <f t="shared" si="88"/>
        <v>0</v>
      </c>
      <c r="S364" s="11">
        <f t="shared" si="89"/>
        <v>-0.80589710242277257</v>
      </c>
      <c r="T364" s="11">
        <f t="shared" si="90"/>
        <v>-0.26466243100912068</v>
      </c>
      <c r="U364" s="11">
        <f>'OddsRatio_working_3-way'!S364-'OddsRatio_working_3-way'!R364^2/3</f>
        <v>-0.80589710242277257</v>
      </c>
      <c r="V364" s="11">
        <f>'OddsRatio_working_3-way'!S364*'OddsRatio_working_3-way'!R364/3-2*'OddsRatio_working_3-way'!R364^3/27-'OddsRatio_working_3-way'!T364</f>
        <v>0.26466243100912068</v>
      </c>
      <c r="W364" s="11">
        <f>'OddsRatio_working_3-way'!V364^2+4*'OddsRatio_working_3-way'!U364^3/27</f>
        <v>-7.4954426033115029E-3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0.13923150235396536</v>
      </c>
      <c r="Y364" s="11">
        <f>IF('OddsRatio_working_3-way'!W364&gt;=0,IF('OddsRatio_working_3-way'!V364+SQRT('OddsRatio_working_3-way'!W364)&gt;0,0,PI()),ACOS('OddsRatio_working_3-way'!V364/(2*'OddsRatio_working_3-way'!X364)))</f>
        <v>0.31614765742143258</v>
      </c>
      <c r="Z364" s="11">
        <f>'OddsRatio_working_3-way'!X364^(1/3)*COS('OddsRatio_working_3-way'!Y364/3)</f>
        <v>0.51542225674391151</v>
      </c>
      <c r="AA364" s="11">
        <f>'OddsRatio_working_3-way'!X364^(1/3)*COS(('OddsRatio_working_3-way'!Y364+2*PI())/3)</f>
        <v>-0.30492551754997205</v>
      </c>
      <c r="AB364" s="11">
        <f>'OddsRatio_working_3-way'!X364^(1/3)*COS(('OddsRatio_working_3-way'!Y364+4*PI())/3)</f>
        <v>-0.21049673919393955</v>
      </c>
      <c r="AC364" s="11">
        <f>'OddsRatio_working_3-way'!X364^(1/3)*SIN('OddsRatio_working_3-way'!Y364/3)</f>
        <v>5.451848060310286E-2</v>
      </c>
      <c r="AD364" s="11">
        <f>'OddsRatio_working_3-way'!X364^(1/3)*SIN(('OddsRatio_working_3-way'!Y364+2*PI())/3)</f>
        <v>0.4191095277145811</v>
      </c>
      <c r="AE364" s="11">
        <f>'OddsRatio_working_3-way'!X364^(1/3)*SIN(('OddsRatio_working_3-way'!Y364+4*PI())/3)</f>
        <v>-0.47362800831768392</v>
      </c>
      <c r="AF364" s="11">
        <f>-'OddsRatio_working_3-way'!U364/(3*'OddsRatio_working_3-way'!X364^(1/3))*COS(('OddsRatio_working_3-way'!Y364)/3)</f>
        <v>0.51542225674391151</v>
      </c>
      <c r="AG364" s="11">
        <f>-'OddsRatio_working_3-way'!U364/(3*'OddsRatio_working_3-way'!X364^(1/3))*COS(('OddsRatio_working_3-way'!Y364+2*PI())/3)</f>
        <v>-0.30492551754997205</v>
      </c>
      <c r="AH364" s="11">
        <f>-'OddsRatio_working_3-way'!U364/(3*'OddsRatio_working_3-way'!X364^(1/3))*COS(('OddsRatio_working_3-way'!Y364+4*PI())/3)</f>
        <v>-0.21049673919393955</v>
      </c>
      <c r="AI364" s="11">
        <f>'OddsRatio_working_3-way'!U364/(3*'OddsRatio_working_3-way'!X364^(1/3))*SIN(('OddsRatio_working_3-way'!Y364)/3)</f>
        <v>-5.451848060310286E-2</v>
      </c>
      <c r="AJ364" s="11">
        <f>'OddsRatio_working_3-way'!U364/(3*'OddsRatio_working_3-way'!X364^(1/3))*SIN(('OddsRatio_working_3-way'!Y364+2*PI())/3)</f>
        <v>-0.4191095277145811</v>
      </c>
      <c r="AK364" s="11">
        <f>'OddsRatio_working_3-way'!U364/(3*'OddsRatio_working_3-way'!X364^(1/3))*SIN(('OddsRatio_working_3-way'!Y364+4*PI())/3)</f>
        <v>0.47362800831768392</v>
      </c>
      <c r="AL364" s="11">
        <f>'OddsRatio_working_3-way'!Z364+'OddsRatio_working_3-way'!AF364</f>
        <v>1.030844513487823</v>
      </c>
      <c r="AM364" s="11">
        <f>'OddsRatio_working_3-way'!AA364+'OddsRatio_working_3-way'!AG364</f>
        <v>-0.60985103509994409</v>
      </c>
      <c r="AN364" s="11">
        <f>'OddsRatio_working_3-way'!AB364+'OddsRatio_working_3-way'!AH364</f>
        <v>-0.42099347838787909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1.030844513487823</v>
      </c>
      <c r="AS364" s="11">
        <f>IF(('OddsRatio_working_3-way'!X364=0),IF(Q364&gt;0,-Q364^(1/3),(-Q364)^(1/3)),'OddsRatio_working_3-way'!AM364-'OddsRatio_working_3-way'!R364/3)</f>
        <v>-0.60985103509994409</v>
      </c>
      <c r="AT364" s="11">
        <f>IF(('OddsRatio_working_3-way'!X364=0),IF(Q364&gt;0,-Q364^(1/3),(-Q364)^(1/3)),'OddsRatio_working_3-way'!AN364-'OddsRatio_working_3-way'!R364/3)</f>
        <v>-0.42099347838787909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2.27</v>
      </c>
      <c r="B365" s="4">
        <f>IF('True_Odds_Calculator_3-way'!B366="","",'True_Odds_Calculator_3-way'!B366)</f>
        <v>3.1</v>
      </c>
      <c r="C365" s="4">
        <f>IF('True_Odds_Calculator_3-way'!C366="","",'True_Odds_Calculator_3-way'!C366)</f>
        <v>3.63</v>
      </c>
      <c r="D365" s="9">
        <f t="shared" si="78"/>
        <v>0.42614318769915666</v>
      </c>
      <c r="E365" s="9">
        <f t="shared" si="79"/>
        <v>0.30991323980591051</v>
      </c>
      <c r="F365" s="9">
        <f t="shared" si="80"/>
        <v>0.26394357249493267</v>
      </c>
      <c r="G365" s="9">
        <f t="shared" si="81"/>
        <v>1.060337864737134</v>
      </c>
      <c r="H365" s="9">
        <f t="shared" si="82"/>
        <v>2.3466290882161602</v>
      </c>
      <c r="I365" s="9">
        <f t="shared" si="83"/>
        <v>3.2267095159479808</v>
      </c>
      <c r="J365" s="9">
        <f t="shared" si="84"/>
        <v>3.788688584258662</v>
      </c>
      <c r="K365" s="11">
        <f t="shared" si="85"/>
        <v>0.44052863436123346</v>
      </c>
      <c r="L365" s="11">
        <f t="shared" si="86"/>
        <v>0.32258064516129031</v>
      </c>
      <c r="M365" s="11">
        <f t="shared" si="87"/>
        <v>0.27548209366391185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-0.27458991845933578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0.23488596873432868</v>
      </c>
      <c r="Q365" s="11">
        <f>2*'OddsRatio_working_3-way'!K365*'OddsRatio_working_3-way'!L365*'OddsRatio_working_3-way'!M365</f>
        <v>7.8295322911442894E-2</v>
      </c>
      <c r="R365" s="11">
        <f t="shared" si="88"/>
        <v>0</v>
      </c>
      <c r="S365" s="11">
        <f t="shared" si="89"/>
        <v>-0.85540638218701792</v>
      </c>
      <c r="T365" s="11">
        <f t="shared" si="90"/>
        <v>-0.28513546072900597</v>
      </c>
      <c r="U365" s="11">
        <f>'OddsRatio_working_3-way'!S365-'OddsRatio_working_3-way'!R365^2/3</f>
        <v>-0.85540638218701792</v>
      </c>
      <c r="V365" s="11">
        <f>'OddsRatio_working_3-way'!S365*'OddsRatio_working_3-way'!R365/3-2*'OddsRatio_working_3-way'!R365^3/27-'OddsRatio_working_3-way'!T365</f>
        <v>0.28513546072900597</v>
      </c>
      <c r="W365" s="11">
        <f>'OddsRatio_working_3-way'!V365^2+4*'OddsRatio_working_3-way'!U365^3/27</f>
        <v>-1.1426365373025354E-2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0.15225685234018851</v>
      </c>
      <c r="Y365" s="11">
        <f>IF('OddsRatio_working_3-way'!W365&gt;=0,IF('OddsRatio_working_3-way'!V365+SQRT('OddsRatio_working_3-way'!W365)&gt;0,0,PI()),ACOS('OddsRatio_working_3-way'!V365/(2*'OddsRatio_working_3-way'!X365)))</f>
        <v>0.35867344589721362</v>
      </c>
      <c r="Z365" s="11">
        <f>'OddsRatio_working_3-way'!X365^(1/3)*COS('OddsRatio_working_3-way'!Y365/3)</f>
        <v>0.53016893236856699</v>
      </c>
      <c r="AA365" s="11">
        <f>'OddsRatio_working_3-way'!X365^(1/3)*COS(('OddsRatio_working_3-way'!Y365+2*PI())/3)</f>
        <v>-0.32024126912041195</v>
      </c>
      <c r="AB365" s="11">
        <f>'OddsRatio_working_3-way'!X365^(1/3)*COS(('OddsRatio_working_3-way'!Y365+4*PI())/3)</f>
        <v>-0.20992766324815521</v>
      </c>
      <c r="AC365" s="11">
        <f>'OddsRatio_working_3-way'!X365^(1/3)*SIN('OddsRatio_working_3-way'!Y365/3)</f>
        <v>6.3689590045625868E-2</v>
      </c>
      <c r="AD365" s="11">
        <f>'OddsRatio_working_3-way'!X365^(1/3)*SIN(('OddsRatio_working_3-way'!Y365+2*PI())/3)</f>
        <v>0.4272949687056401</v>
      </c>
      <c r="AE365" s="11">
        <f>'OddsRatio_working_3-way'!X365^(1/3)*SIN(('OddsRatio_working_3-way'!Y365+4*PI())/3)</f>
        <v>-0.49098455875126579</v>
      </c>
      <c r="AF365" s="11">
        <f>-'OddsRatio_working_3-way'!U365/(3*'OddsRatio_working_3-way'!X365^(1/3))*COS(('OddsRatio_working_3-way'!Y365)/3)</f>
        <v>0.53016893236856688</v>
      </c>
      <c r="AG365" s="11">
        <f>-'OddsRatio_working_3-way'!U365/(3*'OddsRatio_working_3-way'!X365^(1/3))*COS(('OddsRatio_working_3-way'!Y365+2*PI())/3)</f>
        <v>-0.32024126912041184</v>
      </c>
      <c r="AH365" s="11">
        <f>-'OddsRatio_working_3-way'!U365/(3*'OddsRatio_working_3-way'!X365^(1/3))*COS(('OddsRatio_working_3-way'!Y365+4*PI())/3)</f>
        <v>-0.20992766324815515</v>
      </c>
      <c r="AI365" s="11">
        <f>'OddsRatio_working_3-way'!U365/(3*'OddsRatio_working_3-way'!X365^(1/3))*SIN(('OddsRatio_working_3-way'!Y365)/3)</f>
        <v>-6.3689590045625855E-2</v>
      </c>
      <c r="AJ365" s="11">
        <f>'OddsRatio_working_3-way'!U365/(3*'OddsRatio_working_3-way'!X365^(1/3))*SIN(('OddsRatio_working_3-way'!Y365+2*PI())/3)</f>
        <v>-0.42729496870564004</v>
      </c>
      <c r="AK365" s="11">
        <f>'OddsRatio_working_3-way'!U365/(3*'OddsRatio_working_3-way'!X365^(1/3))*SIN(('OddsRatio_working_3-way'!Y365+4*PI())/3)</f>
        <v>0.49098455875126568</v>
      </c>
      <c r="AL365" s="11">
        <f>'OddsRatio_working_3-way'!Z365+'OddsRatio_working_3-way'!AF365</f>
        <v>1.060337864737134</v>
      </c>
      <c r="AM365" s="11">
        <f>'OddsRatio_working_3-way'!AA365+'OddsRatio_working_3-way'!AG365</f>
        <v>-0.6404825382408238</v>
      </c>
      <c r="AN365" s="11">
        <f>'OddsRatio_working_3-way'!AB365+'OddsRatio_working_3-way'!AH365</f>
        <v>-0.41985532649631035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1.060337864737134</v>
      </c>
      <c r="AS365" s="11">
        <f>IF(('OddsRatio_working_3-way'!X365=0),IF(Q365&gt;0,-Q365^(1/3),(-Q365)^(1/3)),'OddsRatio_working_3-way'!AM365-'OddsRatio_working_3-way'!R365/3)</f>
        <v>-0.6404825382408238</v>
      </c>
      <c r="AT365" s="11">
        <f>IF(('OddsRatio_working_3-way'!X365=0),IF(Q365&gt;0,-Q365^(1/3),(-Q365)^(1/3)),'OddsRatio_working_3-way'!AN365-'OddsRatio_working_3-way'!R365/3)</f>
        <v>-0.41985532649631035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>
        <f>IF('True_Odds_Calculator_3-way'!A367="","",'True_Odds_Calculator_3-way'!A367)</f>
        <v>2.42</v>
      </c>
      <c r="B366" s="4">
        <f>IF('True_Odds_Calculator_3-way'!B367="","",'True_Odds_Calculator_3-way'!B367)</f>
        <v>3.48</v>
      </c>
      <c r="C366" s="4">
        <f>IF('True_Odds_Calculator_3-way'!C367="","",'True_Odds_Calculator_3-way'!C367)</f>
        <v>3</v>
      </c>
      <c r="D366" s="9">
        <f t="shared" si="78"/>
        <v>0.40090013198526264</v>
      </c>
      <c r="E366" s="9">
        <f t="shared" si="79"/>
        <v>0.27701483381620706</v>
      </c>
      <c r="F366" s="9">
        <f t="shared" si="80"/>
        <v>0.32208503419853035</v>
      </c>
      <c r="G366" s="9">
        <f t="shared" si="81"/>
        <v>1.0523850750910841</v>
      </c>
      <c r="H366" s="9">
        <f t="shared" si="82"/>
        <v>2.4943868066293393</v>
      </c>
      <c r="I366" s="9">
        <f t="shared" si="83"/>
        <v>3.6099149862258888</v>
      </c>
      <c r="J366" s="9">
        <f t="shared" si="84"/>
        <v>3.1047701501821687</v>
      </c>
      <c r="K366" s="11">
        <f t="shared" si="85"/>
        <v>0.41322314049586778</v>
      </c>
      <c r="L366" s="11">
        <f t="shared" si="86"/>
        <v>0.28735632183908044</v>
      </c>
      <c r="M366" s="11">
        <f t="shared" si="87"/>
        <v>0.33333333333333331</v>
      </c>
      <c r="N366" s="11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-0.27877521294449215</v>
      </c>
      <c r="O366" s="11">
        <f>0</f>
        <v>0</v>
      </c>
      <c r="P366" s="11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0.23352648744498275</v>
      </c>
      <c r="Q366" s="11">
        <f>2*'OddsRatio_working_3-way'!K366*'OddsRatio_working_3-way'!L366*'OddsRatio_working_3-way'!M366</f>
        <v>7.9161521167790752E-2</v>
      </c>
      <c r="R366" s="11">
        <f t="shared" si="88"/>
        <v>0</v>
      </c>
      <c r="S366" s="11">
        <f t="shared" si="89"/>
        <v>-0.83768741481144871</v>
      </c>
      <c r="T366" s="11">
        <f t="shared" si="90"/>
        <v>-0.28396183552930465</v>
      </c>
      <c r="U366" s="11">
        <f>'OddsRatio_working_3-way'!S366-'OddsRatio_working_3-way'!R366^2/3</f>
        <v>-0.83768741481144871</v>
      </c>
      <c r="V366" s="11">
        <f>'OddsRatio_working_3-way'!S366*'OddsRatio_working_3-way'!R366/3-2*'OddsRatio_working_3-way'!R366^3/27-'OddsRatio_working_3-way'!T366</f>
        <v>0.28396183552930465</v>
      </c>
      <c r="W366" s="11">
        <f>'OddsRatio_working_3-way'!V366^2+4*'OddsRatio_working_3-way'!U366^3/27</f>
        <v>-6.4504440208568159E-3</v>
      </c>
      <c r="X366" s="11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0.14755064220296424</v>
      </c>
      <c r="Y366" s="11">
        <f>IF('OddsRatio_working_3-way'!W366&gt;=0,IF('OddsRatio_working_3-way'!V366+SQRT('OddsRatio_working_3-way'!W366)&gt;0,0,PI()),ACOS('OddsRatio_working_3-way'!V366/(2*'OddsRatio_working_3-way'!X366)))</f>
        <v>0.27563667072885445</v>
      </c>
      <c r="Z366" s="11">
        <f>'OddsRatio_working_3-way'!X366^(1/3)*COS('OddsRatio_working_3-way'!Y366/3)</f>
        <v>0.52619253754554207</v>
      </c>
      <c r="AA366" s="11">
        <f>'OddsRatio_working_3-way'!X366^(1/3)*COS(('OddsRatio_working_3-way'!Y366+2*PI())/3)</f>
        <v>-0.3050833355481451</v>
      </c>
      <c r="AB366" s="11">
        <f>'OddsRatio_working_3-way'!X366^(1/3)*COS(('OddsRatio_working_3-way'!Y366+4*PI())/3)</f>
        <v>-0.221109201997397</v>
      </c>
      <c r="AC366" s="11">
        <f>'OddsRatio_working_3-way'!X366^(1/3)*SIN('OddsRatio_working_3-way'!Y366/3)</f>
        <v>4.8482488610490065E-2</v>
      </c>
      <c r="AD366" s="11">
        <f>'OddsRatio_working_3-way'!X366^(1/3)*SIN(('OddsRatio_working_3-way'!Y366+2*PI())/3)</f>
        <v>0.43145486049099135</v>
      </c>
      <c r="AE366" s="11">
        <f>'OddsRatio_working_3-way'!X366^(1/3)*SIN(('OddsRatio_working_3-way'!Y366+4*PI())/3)</f>
        <v>-0.47993734910148139</v>
      </c>
      <c r="AF366" s="11">
        <f>-'OddsRatio_working_3-way'!U366/(3*'OddsRatio_working_3-way'!X366^(1/3))*COS(('OddsRatio_working_3-way'!Y366)/3)</f>
        <v>0.52619253754554196</v>
      </c>
      <c r="AG366" s="11">
        <f>-'OddsRatio_working_3-way'!U366/(3*'OddsRatio_working_3-way'!X366^(1/3))*COS(('OddsRatio_working_3-way'!Y366+2*PI())/3)</f>
        <v>-0.30508333554814504</v>
      </c>
      <c r="AH366" s="11">
        <f>-'OddsRatio_working_3-way'!U366/(3*'OddsRatio_working_3-way'!X366^(1/3))*COS(('OddsRatio_working_3-way'!Y366+4*PI())/3)</f>
        <v>-0.22110920199739695</v>
      </c>
      <c r="AI366" s="11">
        <f>'OddsRatio_working_3-way'!U366/(3*'OddsRatio_working_3-way'!X366^(1/3))*SIN(('OddsRatio_working_3-way'!Y366)/3)</f>
        <v>-4.8482488610490058E-2</v>
      </c>
      <c r="AJ366" s="11">
        <f>'OddsRatio_working_3-way'!U366/(3*'OddsRatio_working_3-way'!X366^(1/3))*SIN(('OddsRatio_working_3-way'!Y366+2*PI())/3)</f>
        <v>-0.4314548604909913</v>
      </c>
      <c r="AK366" s="11">
        <f>'OddsRatio_working_3-way'!U366/(3*'OddsRatio_working_3-way'!X366^(1/3))*SIN(('OddsRatio_working_3-way'!Y366+4*PI())/3)</f>
        <v>0.47993734910148134</v>
      </c>
      <c r="AL366" s="11">
        <f>'OddsRatio_working_3-way'!Z366+'OddsRatio_working_3-way'!AF366</f>
        <v>1.0523850750910841</v>
      </c>
      <c r="AM366" s="11">
        <f>'OddsRatio_working_3-way'!AA366+'OddsRatio_working_3-way'!AG366</f>
        <v>-0.61016667109629008</v>
      </c>
      <c r="AN366" s="11">
        <f>'OddsRatio_working_3-way'!AB366+'OddsRatio_working_3-way'!AH366</f>
        <v>-0.44221840399479395</v>
      </c>
      <c r="AO366" s="11">
        <f>'OddsRatio_working_3-way'!AC366+'OddsRatio_working_3-way'!AI366</f>
        <v>0</v>
      </c>
      <c r="AP366" s="11">
        <f>'OddsRatio_working_3-way'!AD366+'OddsRatio_working_3-way'!AJ366</f>
        <v>0</v>
      </c>
      <c r="AQ366" s="11">
        <f>'OddsRatio_working_3-way'!AE366+'OddsRatio_working_3-way'!AK366</f>
        <v>0</v>
      </c>
      <c r="AR366" s="10">
        <f>IF(A366="","",IF(('OddsRatio_working_3-way'!X366=0),IF(Q366&gt;0,-Q366^(1/3),(-Q366)^(1/3)),'OddsRatio_working_3-way'!AL366-'OddsRatio_working_3-way'!R366/3))</f>
        <v>1.0523850750910841</v>
      </c>
      <c r="AS366" s="11">
        <f>IF(('OddsRatio_working_3-way'!X366=0),IF(Q366&gt;0,-Q366^(1/3),(-Q366)^(1/3)),'OddsRatio_working_3-way'!AM366-'OddsRatio_working_3-way'!R366/3)</f>
        <v>-0.61016667109629008</v>
      </c>
      <c r="AT366" s="11">
        <f>IF(('OddsRatio_working_3-way'!X366=0),IF(Q366&gt;0,-Q366^(1/3),(-Q366)^(1/3)),'OddsRatio_working_3-way'!AN366-'OddsRatio_working_3-way'!R366/3)</f>
        <v>-0.44221840399479395</v>
      </c>
      <c r="AU366" s="11">
        <f>IF(('OddsRatio_working_3-way'!X366=0),0,'OddsRatio_working_3-way'!AO366)</f>
        <v>0</v>
      </c>
      <c r="AV366" s="11">
        <f>IF(('OddsRatio_working_3-way'!X366=0),0,'OddsRatio_working_3-way'!AP366)</f>
        <v>0</v>
      </c>
      <c r="AW366" s="11">
        <f>IF(('OddsRatio_working_3-way'!X366=0),0,'OddsRatio_working_3-way'!AQ366)</f>
        <v>0</v>
      </c>
    </row>
    <row r="367" spans="1:49" x14ac:dyDescent="0.2">
      <c r="A367" s="4">
        <f>IF('True_Odds_Calculator_3-way'!A368="","",'True_Odds_Calculator_3-way'!A368)</f>
        <v>2.63</v>
      </c>
      <c r="B367" s="4">
        <f>IF('True_Odds_Calculator_3-way'!B368="","",'True_Odds_Calculator_3-way'!B368)</f>
        <v>2.84</v>
      </c>
      <c r="C367" s="4">
        <f>IF('True_Odds_Calculator_3-way'!C368="","",'True_Odds_Calculator_3-way'!C368)</f>
        <v>3.16</v>
      </c>
      <c r="D367" s="9">
        <f t="shared" si="78"/>
        <v>0.36328396564816018</v>
      </c>
      <c r="E367" s="9">
        <f t="shared" si="79"/>
        <v>0.33574269053139294</v>
      </c>
      <c r="F367" s="9">
        <f t="shared" si="80"/>
        <v>0.30097334382044677</v>
      </c>
      <c r="G367" s="9">
        <f t="shared" si="81"/>
        <v>1.0752561932130575</v>
      </c>
      <c r="H367" s="9">
        <f t="shared" si="82"/>
        <v>2.7526675949372841</v>
      </c>
      <c r="I367" s="9">
        <f t="shared" si="83"/>
        <v>2.9784713955120252</v>
      </c>
      <c r="J367" s="9">
        <f t="shared" si="84"/>
        <v>3.3225533773402045</v>
      </c>
      <c r="K367" s="11">
        <f t="shared" si="85"/>
        <v>0.38022813688212931</v>
      </c>
      <c r="L367" s="11">
        <f t="shared" si="86"/>
        <v>0.35211267605633806</v>
      </c>
      <c r="M367" s="11">
        <f t="shared" si="87"/>
        <v>0.31645569620253161</v>
      </c>
      <c r="N367" s="11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-0.2744719750374025</v>
      </c>
      <c r="O367" s="11">
        <f>0</f>
        <v>0</v>
      </c>
      <c r="P367" s="11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0.23853231532429886</v>
      </c>
      <c r="Q367" s="11">
        <f>2*'OddsRatio_working_3-way'!K367*'OddsRatio_working_3-way'!L367*'OddsRatio_working_3-way'!M367</f>
        <v>8.4736168854102623E-2</v>
      </c>
      <c r="R367" s="11">
        <f t="shared" si="88"/>
        <v>0</v>
      </c>
      <c r="S367" s="11">
        <f t="shared" si="89"/>
        <v>-0.86905890953637022</v>
      </c>
      <c r="T367" s="11">
        <f t="shared" si="90"/>
        <v>-0.30872430178911914</v>
      </c>
      <c r="U367" s="11">
        <f>'OddsRatio_working_3-way'!S367-'OddsRatio_working_3-way'!R367^2/3</f>
        <v>-0.86905890953637022</v>
      </c>
      <c r="V367" s="11">
        <f>'OddsRatio_working_3-way'!S367*'OddsRatio_working_3-way'!R367/3-2*'OddsRatio_working_3-way'!R367^3/27-'OddsRatio_working_3-way'!T367</f>
        <v>0.30872430178911914</v>
      </c>
      <c r="W367" s="11">
        <f>'OddsRatio_working_3-way'!V367^2+4*'OddsRatio_working_3-way'!U367^3/27</f>
        <v>-1.9290649811984223E-3</v>
      </c>
      <c r="X367" s="11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0.15591645158255232</v>
      </c>
      <c r="Y367" s="11">
        <f>IF('OddsRatio_working_3-way'!W367&gt;=0,IF('OddsRatio_working_3-way'!V367+SQRT('OddsRatio_working_3-way'!W367)&gt;0,0,PI()),ACOS('OddsRatio_working_3-way'!V367/(2*'OddsRatio_working_3-way'!X367)))</f>
        <v>0.14131816532925723</v>
      </c>
      <c r="Z367" s="11">
        <f>'OddsRatio_working_3-way'!X367^(1/3)*COS('OddsRatio_working_3-way'!Y367/3)</f>
        <v>0.53762809660652877</v>
      </c>
      <c r="AA367" s="11">
        <f>'OddsRatio_working_3-way'!X367^(1/3)*COS(('OddsRatio_working_3-way'!Y367+2*PI())/3)</f>
        <v>-0.2907628452753841</v>
      </c>
      <c r="AB367" s="11">
        <f>'OddsRatio_working_3-way'!X367^(1/3)*COS(('OddsRatio_working_3-way'!Y367+4*PI())/3)</f>
        <v>-0.24686525133114473</v>
      </c>
      <c r="AC367" s="11">
        <f>'OddsRatio_working_3-way'!X367^(1/3)*SIN('OddsRatio_working_3-way'!Y367/3)</f>
        <v>2.5344287680483572E-2</v>
      </c>
      <c r="AD367" s="11">
        <f>'OddsRatio_working_3-way'!X367^(1/3)*SIN(('OddsRatio_working_3-way'!Y367+2*PI())/3)</f>
        <v>0.45292744560928649</v>
      </c>
      <c r="AE367" s="11">
        <f>'OddsRatio_working_3-way'!X367^(1/3)*SIN(('OddsRatio_working_3-way'!Y367+4*PI())/3)</f>
        <v>-0.47827173328976996</v>
      </c>
      <c r="AF367" s="11">
        <f>-'OddsRatio_working_3-way'!U367/(3*'OddsRatio_working_3-way'!X367^(1/3))*COS(('OddsRatio_working_3-way'!Y367)/3)</f>
        <v>0.53762809660652877</v>
      </c>
      <c r="AG367" s="11">
        <f>-'OddsRatio_working_3-way'!U367/(3*'OddsRatio_working_3-way'!X367^(1/3))*COS(('OddsRatio_working_3-way'!Y367+2*PI())/3)</f>
        <v>-0.2907628452753841</v>
      </c>
      <c r="AH367" s="11">
        <f>-'OddsRatio_working_3-way'!U367/(3*'OddsRatio_working_3-way'!X367^(1/3))*COS(('OddsRatio_working_3-way'!Y367+4*PI())/3)</f>
        <v>-0.24686525133114473</v>
      </c>
      <c r="AI367" s="11">
        <f>'OddsRatio_working_3-way'!U367/(3*'OddsRatio_working_3-way'!X367^(1/3))*SIN(('OddsRatio_working_3-way'!Y367)/3)</f>
        <v>-2.5344287680483572E-2</v>
      </c>
      <c r="AJ367" s="11">
        <f>'OddsRatio_working_3-way'!U367/(3*'OddsRatio_working_3-way'!X367^(1/3))*SIN(('OddsRatio_working_3-way'!Y367+2*PI())/3)</f>
        <v>-0.45292744560928649</v>
      </c>
      <c r="AK367" s="11">
        <f>'OddsRatio_working_3-way'!U367/(3*'OddsRatio_working_3-way'!X367^(1/3))*SIN(('OddsRatio_working_3-way'!Y367+4*PI())/3)</f>
        <v>0.47827173328976996</v>
      </c>
      <c r="AL367" s="11">
        <f>'OddsRatio_working_3-way'!Z367+'OddsRatio_working_3-way'!AF367</f>
        <v>1.0752561932130575</v>
      </c>
      <c r="AM367" s="11">
        <f>'OddsRatio_working_3-way'!AA367+'OddsRatio_working_3-way'!AG367</f>
        <v>-0.58152569055076819</v>
      </c>
      <c r="AN367" s="11">
        <f>'OddsRatio_working_3-way'!AB367+'OddsRatio_working_3-way'!AH367</f>
        <v>-0.49373050266228946</v>
      </c>
      <c r="AO367" s="11">
        <f>'OddsRatio_working_3-way'!AC367+'OddsRatio_working_3-way'!AI367</f>
        <v>0</v>
      </c>
      <c r="AP367" s="11">
        <f>'OddsRatio_working_3-way'!AD367+'OddsRatio_working_3-way'!AJ367</f>
        <v>0</v>
      </c>
      <c r="AQ367" s="11">
        <f>'OddsRatio_working_3-way'!AE367+'OddsRatio_working_3-way'!AK367</f>
        <v>0</v>
      </c>
      <c r="AR367" s="10">
        <f>IF(A367="","",IF(('OddsRatio_working_3-way'!X367=0),IF(Q367&gt;0,-Q367^(1/3),(-Q367)^(1/3)),'OddsRatio_working_3-way'!AL367-'OddsRatio_working_3-way'!R367/3))</f>
        <v>1.0752561932130575</v>
      </c>
      <c r="AS367" s="11">
        <f>IF(('OddsRatio_working_3-way'!X367=0),IF(Q367&gt;0,-Q367^(1/3),(-Q367)^(1/3)),'OddsRatio_working_3-way'!AM367-'OddsRatio_working_3-way'!R367/3)</f>
        <v>-0.58152569055076819</v>
      </c>
      <c r="AT367" s="11">
        <f>IF(('OddsRatio_working_3-way'!X367=0),IF(Q367&gt;0,-Q367^(1/3),(-Q367)^(1/3)),'OddsRatio_working_3-way'!AN367-'OddsRatio_working_3-way'!R367/3)</f>
        <v>-0.49373050266228946</v>
      </c>
      <c r="AU367" s="11">
        <f>IF(('OddsRatio_working_3-way'!X367=0),0,'OddsRatio_working_3-way'!AO367)</f>
        <v>0</v>
      </c>
      <c r="AV367" s="11">
        <f>IF(('OddsRatio_working_3-way'!X367=0),0,'OddsRatio_working_3-way'!AP367)</f>
        <v>0</v>
      </c>
      <c r="AW367" s="11">
        <f>IF(('OddsRatio_working_3-way'!X367=0),0,'OddsRatio_working_3-way'!AQ367)</f>
        <v>0</v>
      </c>
    </row>
    <row r="368" spans="1:49" x14ac:dyDescent="0.2">
      <c r="A368" s="4">
        <f>IF('True_Odds_Calculator_3-way'!A369="","",'True_Odds_Calculator_3-way'!A369)</f>
        <v>2.14</v>
      </c>
      <c r="B368" s="4">
        <f>IF('True_Odds_Calculator_3-way'!B369="","",'True_Odds_Calculator_3-way'!B369)</f>
        <v>3.3</v>
      </c>
      <c r="C368" s="4">
        <f>IF('True_Odds_Calculator_3-way'!C369="","",'True_Odds_Calculator_3-way'!C369)</f>
        <v>3.8</v>
      </c>
      <c r="D368" s="9">
        <f t="shared" si="78"/>
        <v>0.45447365393057532</v>
      </c>
      <c r="E368" s="9">
        <f t="shared" si="79"/>
        <v>0.29224778820127489</v>
      </c>
      <c r="F368" s="9">
        <f t="shared" si="80"/>
        <v>0.2532785578681499</v>
      </c>
      <c r="G368" s="9">
        <f t="shared" si="81"/>
        <v>1.0529364648058102</v>
      </c>
      <c r="H368" s="9">
        <f t="shared" si="82"/>
        <v>2.2003475698786237</v>
      </c>
      <c r="I368" s="9">
        <f t="shared" si="83"/>
        <v>3.4217538690533624</v>
      </c>
      <c r="J368" s="9">
        <f t="shared" si="84"/>
        <v>3.9482221014562691</v>
      </c>
      <c r="K368" s="11">
        <f t="shared" si="85"/>
        <v>0.46728971962616822</v>
      </c>
      <c r="L368" s="11">
        <f t="shared" si="86"/>
        <v>0.30303030303030304</v>
      </c>
      <c r="M368" s="11">
        <f t="shared" si="87"/>
        <v>0.26315789473684209</v>
      </c>
      <c r="N368" s="11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-0.27357689039932043</v>
      </c>
      <c r="O368" s="11">
        <f>0</f>
        <v>0</v>
      </c>
      <c r="P368" s="11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0.23252694182354783</v>
      </c>
      <c r="Q368" s="11">
        <f>2*'OddsRatio_working_3-way'!K368*'OddsRatio_working_3-way'!L368*'OddsRatio_working_3-way'!M368</f>
        <v>7.4527865969085838E-2</v>
      </c>
      <c r="R368" s="11">
        <f t="shared" si="88"/>
        <v>0</v>
      </c>
      <c r="S368" s="11">
        <f t="shared" si="89"/>
        <v>-0.84995096436744</v>
      </c>
      <c r="T368" s="11">
        <f t="shared" si="90"/>
        <v>-0.27242018088699999</v>
      </c>
      <c r="U368" s="11">
        <f>'OddsRatio_working_3-way'!S368-'OddsRatio_working_3-way'!R368^2/3</f>
        <v>-0.84995096436744</v>
      </c>
      <c r="V368" s="11">
        <f>'OddsRatio_working_3-way'!S368*'OddsRatio_working_3-way'!R368/3-2*'OddsRatio_working_3-way'!R368^3/27-'OddsRatio_working_3-way'!T368</f>
        <v>0.27242018088699999</v>
      </c>
      <c r="W368" s="11">
        <f>'OddsRatio_working_3-way'!V368^2+4*'OddsRatio_working_3-way'!U368^3/27</f>
        <v>-1.6752981548866966E-2</v>
      </c>
      <c r="X368" s="11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0.15080263302025992</v>
      </c>
      <c r="Y368" s="11">
        <f>IF('OddsRatio_working_3-way'!W368&gt;=0,IF('OddsRatio_working_3-way'!V368+SQRT('OddsRatio_working_3-way'!W368)&gt;0,0,PI()),ACOS('OddsRatio_working_3-way'!V368/(2*'OddsRatio_working_3-way'!X368)))</f>
        <v>0.44354933446818245</v>
      </c>
      <c r="Z368" s="11">
        <f>'OddsRatio_working_3-way'!X368^(1/3)*COS('OddsRatio_working_3-way'!Y368/3)</f>
        <v>0.52646823240290508</v>
      </c>
      <c r="AA368" s="11">
        <f>'OddsRatio_working_3-way'!X368^(1/3)*COS(('OddsRatio_working_3-way'!Y368+2*PI())/3)</f>
        <v>-0.3311395010746756</v>
      </c>
      <c r="AB368" s="11">
        <f>'OddsRatio_working_3-way'!X368^(1/3)*COS(('OddsRatio_working_3-way'!Y368+4*PI())/3)</f>
        <v>-0.19532873132822937</v>
      </c>
      <c r="AC368" s="11">
        <f>'OddsRatio_working_3-way'!X368^(1/3)*SIN('OddsRatio_working_3-way'!Y368/3)</f>
        <v>7.8410384471961081E-2</v>
      </c>
      <c r="AD368" s="11">
        <f>'OddsRatio_working_3-way'!X368^(1/3)*SIN(('OddsRatio_working_3-way'!Y368+2*PI())/3)</f>
        <v>0.41672967131042504</v>
      </c>
      <c r="AE368" s="11">
        <f>'OddsRatio_working_3-way'!X368^(1/3)*SIN(('OddsRatio_working_3-way'!Y368+4*PI())/3)</f>
        <v>-0.49514005578238607</v>
      </c>
      <c r="AF368" s="11">
        <f>-'OddsRatio_working_3-way'!U368/(3*'OddsRatio_working_3-way'!X368^(1/3))*COS(('OddsRatio_working_3-way'!Y368)/3)</f>
        <v>0.52646823240290508</v>
      </c>
      <c r="AG368" s="11">
        <f>-'OddsRatio_working_3-way'!U368/(3*'OddsRatio_working_3-way'!X368^(1/3))*COS(('OddsRatio_working_3-way'!Y368+2*PI())/3)</f>
        <v>-0.3311395010746756</v>
      </c>
      <c r="AH368" s="11">
        <f>-'OddsRatio_working_3-way'!U368/(3*'OddsRatio_working_3-way'!X368^(1/3))*COS(('OddsRatio_working_3-way'!Y368+4*PI())/3)</f>
        <v>-0.19532873132822937</v>
      </c>
      <c r="AI368" s="11">
        <f>'OddsRatio_working_3-way'!U368/(3*'OddsRatio_working_3-way'!X368^(1/3))*SIN(('OddsRatio_working_3-way'!Y368)/3)</f>
        <v>-7.8410384471961081E-2</v>
      </c>
      <c r="AJ368" s="11">
        <f>'OddsRatio_working_3-way'!U368/(3*'OddsRatio_working_3-way'!X368^(1/3))*SIN(('OddsRatio_working_3-way'!Y368+2*PI())/3)</f>
        <v>-0.41672967131042504</v>
      </c>
      <c r="AK368" s="11">
        <f>'OddsRatio_working_3-way'!U368/(3*'OddsRatio_working_3-way'!X368^(1/3))*SIN(('OddsRatio_working_3-way'!Y368+4*PI())/3)</f>
        <v>0.49514005578238607</v>
      </c>
      <c r="AL368" s="11">
        <f>'OddsRatio_working_3-way'!Z368+'OddsRatio_working_3-way'!AF368</f>
        <v>1.0529364648058102</v>
      </c>
      <c r="AM368" s="11">
        <f>'OddsRatio_working_3-way'!AA368+'OddsRatio_working_3-way'!AG368</f>
        <v>-0.6622790021493512</v>
      </c>
      <c r="AN368" s="11">
        <f>'OddsRatio_working_3-way'!AB368+'OddsRatio_working_3-way'!AH368</f>
        <v>-0.39065746265645873</v>
      </c>
      <c r="AO368" s="11">
        <f>'OddsRatio_working_3-way'!AC368+'OddsRatio_working_3-way'!AI368</f>
        <v>0</v>
      </c>
      <c r="AP368" s="11">
        <f>'OddsRatio_working_3-way'!AD368+'OddsRatio_working_3-way'!AJ368</f>
        <v>0</v>
      </c>
      <c r="AQ368" s="11">
        <f>'OddsRatio_working_3-way'!AE368+'OddsRatio_working_3-way'!AK368</f>
        <v>0</v>
      </c>
      <c r="AR368" s="10">
        <f>IF(A368="","",IF(('OddsRatio_working_3-way'!X368=0),IF(Q368&gt;0,-Q368^(1/3),(-Q368)^(1/3)),'OddsRatio_working_3-way'!AL368-'OddsRatio_working_3-way'!R368/3))</f>
        <v>1.0529364648058102</v>
      </c>
      <c r="AS368" s="11">
        <f>IF(('OddsRatio_working_3-way'!X368=0),IF(Q368&gt;0,-Q368^(1/3),(-Q368)^(1/3)),'OddsRatio_working_3-way'!AM368-'OddsRatio_working_3-way'!R368/3)</f>
        <v>-0.6622790021493512</v>
      </c>
      <c r="AT368" s="11">
        <f>IF(('OddsRatio_working_3-way'!X368=0),IF(Q368&gt;0,-Q368^(1/3),(-Q368)^(1/3)),'OddsRatio_working_3-way'!AN368-'OddsRatio_working_3-way'!R368/3)</f>
        <v>-0.39065746265645873</v>
      </c>
      <c r="AU368" s="11">
        <f>IF(('OddsRatio_working_3-way'!X368=0),0,'OddsRatio_working_3-way'!AO368)</f>
        <v>0</v>
      </c>
      <c r="AV368" s="11">
        <f>IF(('OddsRatio_working_3-way'!X368=0),0,'OddsRatio_working_3-way'!AP368)</f>
        <v>0</v>
      </c>
      <c r="AW368" s="11">
        <f>IF(('OddsRatio_working_3-way'!X368=0),0,'OddsRatio_working_3-way'!AQ368)</f>
        <v>0</v>
      </c>
    </row>
    <row r="369" spans="1:49" x14ac:dyDescent="0.2">
      <c r="A369" s="4">
        <f>IF('True_Odds_Calculator_3-way'!A370="","",'True_Odds_Calculator_3-way'!A370)</f>
        <v>2.2200000000000002</v>
      </c>
      <c r="B369" s="4">
        <f>IF('True_Odds_Calculator_3-way'!B370="","",'True_Odds_Calculator_3-way'!B370)</f>
        <v>3.45</v>
      </c>
      <c r="C369" s="4">
        <f>IF('True_Odds_Calculator_3-way'!C370="","",'True_Odds_Calculator_3-way'!C370)</f>
        <v>3.55</v>
      </c>
      <c r="D369" s="9">
        <f t="shared" si="78"/>
        <v>0.44211820879588837</v>
      </c>
      <c r="E369" s="9">
        <f t="shared" si="79"/>
        <v>0.28296387673685558</v>
      </c>
      <c r="F369" s="9">
        <f t="shared" si="80"/>
        <v>0.27491791446725589</v>
      </c>
      <c r="G369" s="9">
        <f t="shared" si="81"/>
        <v>1.0342938780334039</v>
      </c>
      <c r="H369" s="9">
        <f t="shared" si="82"/>
        <v>2.2618385312007532</v>
      </c>
      <c r="I369" s="9">
        <f t="shared" si="83"/>
        <v>3.5340200011818386</v>
      </c>
      <c r="J369" s="9">
        <f t="shared" si="84"/>
        <v>3.6374493889851802</v>
      </c>
      <c r="K369" s="11">
        <f t="shared" si="85"/>
        <v>0.4504504504504504</v>
      </c>
      <c r="L369" s="11">
        <f t="shared" si="86"/>
        <v>0.28985507246376813</v>
      </c>
      <c r="M369" s="11">
        <f t="shared" si="87"/>
        <v>0.28169014084507044</v>
      </c>
      <c r="N369" s="11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-0.28032747996005791</v>
      </c>
      <c r="O369" s="11">
        <f>0</f>
        <v>0</v>
      </c>
      <c r="P369" s="11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0.22876520120855698</v>
      </c>
      <c r="Q369" s="11">
        <f>2*'OddsRatio_working_3-way'!K369*'OddsRatio_working_3-way'!L369*'OddsRatio_working_3-way'!M369</f>
        <v>7.3557942510790023E-2</v>
      </c>
      <c r="R369" s="11">
        <f t="shared" si="88"/>
        <v>0</v>
      </c>
      <c r="S369" s="11">
        <f t="shared" si="89"/>
        <v>-0.81606413057026117</v>
      </c>
      <c r="T369" s="11">
        <f t="shared" si="90"/>
        <v>-0.26240004198400679</v>
      </c>
      <c r="U369" s="11">
        <f>'OddsRatio_working_3-way'!S369-'OddsRatio_working_3-way'!R369^2/3</f>
        <v>-0.81606413057026117</v>
      </c>
      <c r="V369" s="11">
        <f>'OddsRatio_working_3-way'!S369*'OddsRatio_working_3-way'!R369/3-2*'OddsRatio_working_3-way'!R369^3/27-'OddsRatio_working_3-way'!T369</f>
        <v>0.26240004198400679</v>
      </c>
      <c r="W369" s="11">
        <f>'OddsRatio_working_3-way'!V369^2+4*'OddsRatio_working_3-way'!U369^3/27</f>
        <v>-1.1659790002821468E-2</v>
      </c>
      <c r="X369" s="11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0.14187456787249608</v>
      </c>
      <c r="Y369" s="11">
        <f>IF('OddsRatio_working_3-way'!W369&gt;=0,IF('OddsRatio_working_3-way'!V369+SQRT('OddsRatio_working_3-way'!W369)&gt;0,0,PI()),ACOS('OddsRatio_working_3-way'!V369/(2*'OddsRatio_working_3-way'!X369)))</f>
        <v>0.39039011079054875</v>
      </c>
      <c r="Z369" s="11">
        <f>'OddsRatio_working_3-way'!X369^(1/3)*COS('OddsRatio_working_3-way'!Y369/3)</f>
        <v>0.51714693901670195</v>
      </c>
      <c r="AA369" s="11">
        <f>'OddsRatio_working_3-way'!X369^(1/3)*COS(('OddsRatio_working_3-way'!Y369+2*PI())/3)</f>
        <v>-0.31718503186431424</v>
      </c>
      <c r="AB369" s="11">
        <f>'OddsRatio_working_3-way'!X369^(1/3)*COS(('OddsRatio_working_3-way'!Y369+4*PI())/3)</f>
        <v>-0.19996190715238779</v>
      </c>
      <c r="AC369" s="11">
        <f>'OddsRatio_working_3-way'!X369^(1/3)*SIN('OddsRatio_working_3-way'!Y369/3)</f>
        <v>6.7678802607680055E-2</v>
      </c>
      <c r="AD369" s="11">
        <f>'OddsRatio_working_3-way'!X369^(1/3)*SIN(('OddsRatio_working_3-way'!Y369+2*PI())/3)</f>
        <v>0.4140229853739858</v>
      </c>
      <c r="AE369" s="11">
        <f>'OddsRatio_working_3-way'!X369^(1/3)*SIN(('OddsRatio_working_3-way'!Y369+4*PI())/3)</f>
        <v>-0.48170178798166563</v>
      </c>
      <c r="AF369" s="11">
        <f>-'OddsRatio_working_3-way'!U369/(3*'OddsRatio_working_3-way'!X369^(1/3))*COS(('OddsRatio_working_3-way'!Y369)/3)</f>
        <v>0.51714693901670195</v>
      </c>
      <c r="AG369" s="11">
        <f>-'OddsRatio_working_3-way'!U369/(3*'OddsRatio_working_3-way'!X369^(1/3))*COS(('OddsRatio_working_3-way'!Y369+2*PI())/3)</f>
        <v>-0.31718503186431424</v>
      </c>
      <c r="AH369" s="11">
        <f>-'OddsRatio_working_3-way'!U369/(3*'OddsRatio_working_3-way'!X369^(1/3))*COS(('OddsRatio_working_3-way'!Y369+4*PI())/3)</f>
        <v>-0.19996190715238779</v>
      </c>
      <c r="AI369" s="11">
        <f>'OddsRatio_working_3-way'!U369/(3*'OddsRatio_working_3-way'!X369^(1/3))*SIN(('OddsRatio_working_3-way'!Y369)/3)</f>
        <v>-6.7678802607680055E-2</v>
      </c>
      <c r="AJ369" s="11">
        <f>'OddsRatio_working_3-way'!U369/(3*'OddsRatio_working_3-way'!X369^(1/3))*SIN(('OddsRatio_working_3-way'!Y369+2*PI())/3)</f>
        <v>-0.4140229853739858</v>
      </c>
      <c r="AK369" s="11">
        <f>'OddsRatio_working_3-way'!U369/(3*'OddsRatio_working_3-way'!X369^(1/3))*SIN(('OddsRatio_working_3-way'!Y369+4*PI())/3)</f>
        <v>0.48170178798166563</v>
      </c>
      <c r="AL369" s="11">
        <f>'OddsRatio_working_3-way'!Z369+'OddsRatio_working_3-way'!AF369</f>
        <v>1.0342938780334039</v>
      </c>
      <c r="AM369" s="11">
        <f>'OddsRatio_working_3-way'!AA369+'OddsRatio_working_3-way'!AG369</f>
        <v>-0.63437006372862847</v>
      </c>
      <c r="AN369" s="11">
        <f>'OddsRatio_working_3-way'!AB369+'OddsRatio_working_3-way'!AH369</f>
        <v>-0.39992381430477558</v>
      </c>
      <c r="AO369" s="11">
        <f>'OddsRatio_working_3-way'!AC369+'OddsRatio_working_3-way'!AI369</f>
        <v>0</v>
      </c>
      <c r="AP369" s="11">
        <f>'OddsRatio_working_3-way'!AD369+'OddsRatio_working_3-way'!AJ369</f>
        <v>0</v>
      </c>
      <c r="AQ369" s="11">
        <f>'OddsRatio_working_3-way'!AE369+'OddsRatio_working_3-way'!AK369</f>
        <v>0</v>
      </c>
      <c r="AR369" s="10">
        <f>IF(A369="","",IF(('OddsRatio_working_3-way'!X369=0),IF(Q369&gt;0,-Q369^(1/3),(-Q369)^(1/3)),'OddsRatio_working_3-way'!AL369-'OddsRatio_working_3-way'!R369/3))</f>
        <v>1.0342938780334039</v>
      </c>
      <c r="AS369" s="11">
        <f>IF(('OddsRatio_working_3-way'!X369=0),IF(Q369&gt;0,-Q369^(1/3),(-Q369)^(1/3)),'OddsRatio_working_3-way'!AM369-'OddsRatio_working_3-way'!R369/3)</f>
        <v>-0.63437006372862847</v>
      </c>
      <c r="AT369" s="11">
        <f>IF(('OddsRatio_working_3-way'!X369=0),IF(Q369&gt;0,-Q369^(1/3),(-Q369)^(1/3)),'OddsRatio_working_3-way'!AN369-'OddsRatio_working_3-way'!R369/3)</f>
        <v>-0.39992381430477558</v>
      </c>
      <c r="AU369" s="11">
        <f>IF(('OddsRatio_working_3-way'!X369=0),0,'OddsRatio_working_3-way'!AO369)</f>
        <v>0</v>
      </c>
      <c r="AV369" s="11">
        <f>IF(('OddsRatio_working_3-way'!X369=0),0,'OddsRatio_working_3-way'!AP369)</f>
        <v>0</v>
      </c>
      <c r="AW369" s="11">
        <f>IF(('OddsRatio_working_3-way'!X369=0),0,'OddsRatio_working_3-way'!AQ369)</f>
        <v>0</v>
      </c>
    </row>
    <row r="370" spans="1:49" x14ac:dyDescent="0.2">
      <c r="A370" s="4">
        <f>IF('True_Odds_Calculator_3-way'!A371="","",'True_Odds_Calculator_3-way'!A371)</f>
        <v>3.08</v>
      </c>
      <c r="B370" s="4">
        <f>IF('True_Odds_Calculator_3-way'!B371="","",'True_Odds_Calculator_3-way'!B371)</f>
        <v>3.01</v>
      </c>
      <c r="C370" s="4">
        <f>IF('True_Odds_Calculator_3-way'!C371="","",'True_Odds_Calculator_3-way'!C371)</f>
        <v>2.66</v>
      </c>
      <c r="D370" s="9">
        <f t="shared" si="78"/>
        <v>0.3140294115212075</v>
      </c>
      <c r="E370" s="9">
        <f t="shared" si="79"/>
        <v>0.32145026730588727</v>
      </c>
      <c r="F370" s="9">
        <f t="shared" si="80"/>
        <v>0.36452032117290528</v>
      </c>
      <c r="G370" s="9">
        <f t="shared" si="81"/>
        <v>1.0501995674726587</v>
      </c>
      <c r="H370" s="9">
        <f t="shared" si="82"/>
        <v>3.1844151003431298</v>
      </c>
      <c r="I370" s="9">
        <f t="shared" si="83"/>
        <v>3.1109011306200438</v>
      </c>
      <c r="J370" s="9">
        <f t="shared" si="84"/>
        <v>2.7433312820046143</v>
      </c>
      <c r="K370" s="11">
        <f t="shared" si="85"/>
        <v>0.32467532467532467</v>
      </c>
      <c r="L370" s="11">
        <f t="shared" si="86"/>
        <v>0.33222591362126247</v>
      </c>
      <c r="M370" s="11">
        <f t="shared" si="87"/>
        <v>0.37593984962406013</v>
      </c>
      <c r="N370" s="11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-0.28142886015141422</v>
      </c>
      <c r="O370" s="11">
        <f>0</f>
        <v>0</v>
      </c>
      <c r="P370" s="11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0.23316802598894876</v>
      </c>
      <c r="Q370" s="11">
        <f>2*'OddsRatio_working_3-way'!K370*'OddsRatio_working_3-way'!L370*'OddsRatio_working_3-way'!M370</f>
        <v>8.1101922083112607E-2</v>
      </c>
      <c r="R370" s="11">
        <f t="shared" si="88"/>
        <v>0</v>
      </c>
      <c r="S370" s="11">
        <f t="shared" si="89"/>
        <v>-0.82851497839809252</v>
      </c>
      <c r="T370" s="11">
        <f t="shared" si="90"/>
        <v>-0.28817912292107567</v>
      </c>
      <c r="U370" s="11">
        <f>'OddsRatio_working_3-way'!S370-'OddsRatio_working_3-way'!R370^2/3</f>
        <v>-0.82851497839809252</v>
      </c>
      <c r="V370" s="11">
        <f>'OddsRatio_working_3-way'!S370*'OddsRatio_working_3-way'!R370/3-2*'OddsRatio_working_3-way'!R370^3/27-'OddsRatio_working_3-way'!T370</f>
        <v>0.28817912292107567</v>
      </c>
      <c r="W370" s="11">
        <f>'OddsRatio_working_3-way'!V370^2+4*'OddsRatio_working_3-way'!U370^3/27</f>
        <v>-1.2081107050972706E-3</v>
      </c>
      <c r="X370" s="11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0.14513383271368682</v>
      </c>
      <c r="Y370" s="11">
        <f>IF('OddsRatio_working_3-way'!W370&gt;=0,IF('OddsRatio_working_3-way'!V370+SQRT('OddsRatio_working_3-way'!W370)&gt;0,0,PI()),ACOS('OddsRatio_working_3-way'!V370/(2*'OddsRatio_working_3-way'!X370)))</f>
        <v>0.12003228546532263</v>
      </c>
      <c r="Z370" s="11">
        <f>'OddsRatio_working_3-way'!X370^(1/3)*COS('OddsRatio_working_3-way'!Y370/3)</f>
        <v>0.52509978373632937</v>
      </c>
      <c r="AA370" s="11">
        <f>'OddsRatio_working_3-way'!X370^(1/3)*COS(('OddsRatio_working_3-way'!Y370+2*PI())/3)</f>
        <v>-0.28075449127513485</v>
      </c>
      <c r="AB370" s="11">
        <f>'OddsRatio_working_3-way'!X370^(1/3)*COS(('OddsRatio_working_3-way'!Y370+4*PI())/3)</f>
        <v>-0.2443452924611946</v>
      </c>
      <c r="AC370" s="11">
        <f>'OddsRatio_working_3-way'!X370^(1/3)*SIN('OddsRatio_working_3-way'!Y370/3)</f>
        <v>2.1020860736207205E-2</v>
      </c>
      <c r="AD370" s="11">
        <f>'OddsRatio_working_3-way'!X370^(1/3)*SIN(('OddsRatio_working_3-way'!Y370+2*PI())/3)</f>
        <v>0.44423932186927251</v>
      </c>
      <c r="AE370" s="11">
        <f>'OddsRatio_working_3-way'!X370^(1/3)*SIN(('OddsRatio_working_3-way'!Y370+4*PI())/3)</f>
        <v>-0.46526018260547952</v>
      </c>
      <c r="AF370" s="11">
        <f>-'OddsRatio_working_3-way'!U370/(3*'OddsRatio_working_3-way'!X370^(1/3))*COS(('OddsRatio_working_3-way'!Y370)/3)</f>
        <v>0.52509978373632926</v>
      </c>
      <c r="AG370" s="11">
        <f>-'OddsRatio_working_3-way'!U370/(3*'OddsRatio_working_3-way'!X370^(1/3))*COS(('OddsRatio_working_3-way'!Y370+2*PI())/3)</f>
        <v>-0.2807544912751348</v>
      </c>
      <c r="AH370" s="11">
        <f>-'OddsRatio_working_3-way'!U370/(3*'OddsRatio_working_3-way'!X370^(1/3))*COS(('OddsRatio_working_3-way'!Y370+4*PI())/3)</f>
        <v>-0.24434529246119455</v>
      </c>
      <c r="AI370" s="11">
        <f>'OddsRatio_working_3-way'!U370/(3*'OddsRatio_working_3-way'!X370^(1/3))*SIN(('OddsRatio_working_3-way'!Y370)/3)</f>
        <v>-2.1020860736207202E-2</v>
      </c>
      <c r="AJ370" s="11">
        <f>'OddsRatio_working_3-way'!U370/(3*'OddsRatio_working_3-way'!X370^(1/3))*SIN(('OddsRatio_working_3-way'!Y370+2*PI())/3)</f>
        <v>-0.4442393218692724</v>
      </c>
      <c r="AK370" s="11">
        <f>'OddsRatio_working_3-way'!U370/(3*'OddsRatio_working_3-way'!X370^(1/3))*SIN(('OddsRatio_working_3-way'!Y370+4*PI())/3)</f>
        <v>0.46526018260547947</v>
      </c>
      <c r="AL370" s="11">
        <f>'OddsRatio_working_3-way'!Z370+'OddsRatio_working_3-way'!AF370</f>
        <v>1.0501995674726587</v>
      </c>
      <c r="AM370" s="11">
        <f>'OddsRatio_working_3-way'!AA370+'OddsRatio_working_3-way'!AG370</f>
        <v>-0.56150898255026971</v>
      </c>
      <c r="AN370" s="11">
        <f>'OddsRatio_working_3-way'!AB370+'OddsRatio_working_3-way'!AH370</f>
        <v>-0.48869058492238915</v>
      </c>
      <c r="AO370" s="11">
        <f>'OddsRatio_working_3-way'!AC370+'OddsRatio_working_3-way'!AI370</f>
        <v>0</v>
      </c>
      <c r="AP370" s="11">
        <f>'OddsRatio_working_3-way'!AD370+'OddsRatio_working_3-way'!AJ370</f>
        <v>0</v>
      </c>
      <c r="AQ370" s="11">
        <f>'OddsRatio_working_3-way'!AE370+'OddsRatio_working_3-way'!AK370</f>
        <v>0</v>
      </c>
      <c r="AR370" s="10">
        <f>IF(A370="","",IF(('OddsRatio_working_3-way'!X370=0),IF(Q370&gt;0,-Q370^(1/3),(-Q370)^(1/3)),'OddsRatio_working_3-way'!AL370-'OddsRatio_working_3-way'!R370/3))</f>
        <v>1.0501995674726587</v>
      </c>
      <c r="AS370" s="11">
        <f>IF(('OddsRatio_working_3-way'!X370=0),IF(Q370&gt;0,-Q370^(1/3),(-Q370)^(1/3)),'OddsRatio_working_3-way'!AM370-'OddsRatio_working_3-way'!R370/3)</f>
        <v>-0.56150898255026971</v>
      </c>
      <c r="AT370" s="11">
        <f>IF(('OddsRatio_working_3-way'!X370=0),IF(Q370&gt;0,-Q370^(1/3),(-Q370)^(1/3)),'OddsRatio_working_3-way'!AN370-'OddsRatio_working_3-way'!R370/3)</f>
        <v>-0.48869058492238915</v>
      </c>
      <c r="AU370" s="11">
        <f>IF(('OddsRatio_working_3-way'!X370=0),0,'OddsRatio_working_3-way'!AO370)</f>
        <v>0</v>
      </c>
      <c r="AV370" s="11">
        <f>IF(('OddsRatio_working_3-way'!X370=0),0,'OddsRatio_working_3-way'!AP370)</f>
        <v>0</v>
      </c>
      <c r="AW370" s="11">
        <f>IF(('OddsRatio_working_3-way'!X370=0),0,'OddsRatio_working_3-way'!AQ370)</f>
        <v>0</v>
      </c>
    </row>
    <row r="371" spans="1:49" x14ac:dyDescent="0.2">
      <c r="A371" s="4">
        <f>IF('True_Odds_Calculator_3-way'!A372="","",'True_Odds_Calculator_3-way'!A372)</f>
        <v>1.45</v>
      </c>
      <c r="B371" s="4">
        <f>IF('True_Odds_Calculator_3-way'!B372="","",'True_Odds_Calculator_3-way'!B372)</f>
        <v>4.21</v>
      </c>
      <c r="C371" s="4">
        <f>IF('True_Odds_Calculator_3-way'!C372="","",'True_Odds_Calculator_3-way'!C372)</f>
        <v>5.39</v>
      </c>
      <c r="D371" s="9">
        <f t="shared" si="78"/>
        <v>0.64280483807315647</v>
      </c>
      <c r="E371" s="9">
        <f t="shared" si="79"/>
        <v>0.20145588686866198</v>
      </c>
      <c r="F371" s="9">
        <f t="shared" si="80"/>
        <v>0.15573927505818139</v>
      </c>
      <c r="G371" s="9">
        <f t="shared" si="81"/>
        <v>1.2348491789256877</v>
      </c>
      <c r="H371" s="9">
        <f t="shared" si="82"/>
        <v>1.5556821305165593</v>
      </c>
      <c r="I371" s="9">
        <f t="shared" si="83"/>
        <v>4.9638658643514564</v>
      </c>
      <c r="J371" s="9">
        <f t="shared" si="84"/>
        <v>6.4209878954837691</v>
      </c>
      <c r="K371" s="11">
        <f t="shared" si="85"/>
        <v>0.68965517241379315</v>
      </c>
      <c r="L371" s="11">
        <f t="shared" si="86"/>
        <v>0.23752969121140144</v>
      </c>
      <c r="M371" s="11">
        <f t="shared" si="87"/>
        <v>0.1855287569573284</v>
      </c>
      <c r="N371" s="11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-0.19272728488412449</v>
      </c>
      <c r="O371" s="11">
        <f>0</f>
        <v>0</v>
      </c>
      <c r="P371" s="11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0.2446566456722899</v>
      </c>
      <c r="Q371" s="11">
        <f>2*'OddsRatio_working_3-way'!K371*'OddsRatio_working_3-way'!L371*'OddsRatio_working_3-way'!M371</f>
        <v>6.0784259794357746E-2</v>
      </c>
      <c r="R371" s="11">
        <f t="shared" si="88"/>
        <v>0</v>
      </c>
      <c r="S371" s="11">
        <f t="shared" si="89"/>
        <v>-1.2694447795463286</v>
      </c>
      <c r="T371" s="11">
        <f t="shared" si="90"/>
        <v>-0.31539000734070283</v>
      </c>
      <c r="U371" s="11">
        <f>'OddsRatio_working_3-way'!S371-'OddsRatio_working_3-way'!R371^2/3</f>
        <v>-1.2694447795463286</v>
      </c>
      <c r="V371" s="11">
        <f>'OddsRatio_working_3-way'!S371*'OddsRatio_working_3-way'!R371/3-2*'OddsRatio_working_3-way'!R371^3/27-'OddsRatio_working_3-way'!T371</f>
        <v>0.31539000734070283</v>
      </c>
      <c r="W371" s="11">
        <f>'OddsRatio_working_3-way'!V371^2+4*'OddsRatio_working_3-way'!U371^3/27</f>
        <v>-0.20359545869591561</v>
      </c>
      <c r="X371" s="11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0.27525729573722663</v>
      </c>
      <c r="Y371" s="11">
        <f>IF('OddsRatio_working_3-way'!W371&gt;=0,IF('OddsRatio_working_3-way'!V371+SQRT('OddsRatio_working_3-way'!W371)&gt;0,0,PI()),ACOS('OddsRatio_working_3-way'!V371/(2*'OddsRatio_working_3-way'!X371)))</f>
        <v>0.96075618783906436</v>
      </c>
      <c r="Z371" s="11">
        <f>'OddsRatio_working_3-way'!X371^(1/3)*COS('OddsRatio_working_3-way'!Y371/3)</f>
        <v>0.61742458946284384</v>
      </c>
      <c r="AA371" s="11">
        <f>'OddsRatio_working_3-way'!X371^(1/3)*COS(('OddsRatio_working_3-way'!Y371+2*PI())/3)</f>
        <v>-0.48605758542604716</v>
      </c>
      <c r="AB371" s="11">
        <f>'OddsRatio_working_3-way'!X371^(1/3)*COS(('OddsRatio_working_3-way'!Y371+4*PI())/3)</f>
        <v>-0.13136700403679633</v>
      </c>
      <c r="AC371" s="11">
        <f>'OddsRatio_working_3-way'!X371^(1/3)*SIN('OddsRatio_working_3-way'!Y371/3)</f>
        <v>0.2047807026441088</v>
      </c>
      <c r="AD371" s="11">
        <f>'OddsRatio_working_3-way'!X371^(1/3)*SIN(('OddsRatio_working_3-way'!Y371+2*PI())/3)</f>
        <v>0.43231502807394634</v>
      </c>
      <c r="AE371" s="11">
        <f>'OddsRatio_working_3-way'!X371^(1/3)*SIN(('OddsRatio_working_3-way'!Y371+4*PI())/3)</f>
        <v>-0.63709573071805503</v>
      </c>
      <c r="AF371" s="11">
        <f>-'OddsRatio_working_3-way'!U371/(3*'OddsRatio_working_3-way'!X371^(1/3))*COS(('OddsRatio_working_3-way'!Y371)/3)</f>
        <v>0.61742458946284384</v>
      </c>
      <c r="AG371" s="11">
        <f>-'OddsRatio_working_3-way'!U371/(3*'OddsRatio_working_3-way'!X371^(1/3))*COS(('OddsRatio_working_3-way'!Y371+2*PI())/3)</f>
        <v>-0.48605758542604716</v>
      </c>
      <c r="AH371" s="11">
        <f>-'OddsRatio_working_3-way'!U371/(3*'OddsRatio_working_3-way'!X371^(1/3))*COS(('OddsRatio_working_3-way'!Y371+4*PI())/3)</f>
        <v>-0.13136700403679633</v>
      </c>
      <c r="AI371" s="11">
        <f>'OddsRatio_working_3-way'!U371/(3*'OddsRatio_working_3-way'!X371^(1/3))*SIN(('OddsRatio_working_3-way'!Y371)/3)</f>
        <v>-0.2047807026441088</v>
      </c>
      <c r="AJ371" s="11">
        <f>'OddsRatio_working_3-way'!U371/(3*'OddsRatio_working_3-way'!X371^(1/3))*SIN(('OddsRatio_working_3-way'!Y371+2*PI())/3)</f>
        <v>-0.43231502807394634</v>
      </c>
      <c r="AK371" s="11">
        <f>'OddsRatio_working_3-way'!U371/(3*'OddsRatio_working_3-way'!X371^(1/3))*SIN(('OddsRatio_working_3-way'!Y371+4*PI())/3)</f>
        <v>0.63709573071805503</v>
      </c>
      <c r="AL371" s="11">
        <f>'OddsRatio_working_3-way'!Z371+'OddsRatio_working_3-way'!AF371</f>
        <v>1.2348491789256877</v>
      </c>
      <c r="AM371" s="11">
        <f>'OddsRatio_working_3-way'!AA371+'OddsRatio_working_3-way'!AG371</f>
        <v>-0.97211517085209431</v>
      </c>
      <c r="AN371" s="11">
        <f>'OddsRatio_working_3-way'!AB371+'OddsRatio_working_3-way'!AH371</f>
        <v>-0.26273400807359265</v>
      </c>
      <c r="AO371" s="11">
        <f>'OddsRatio_working_3-way'!AC371+'OddsRatio_working_3-way'!AI371</f>
        <v>0</v>
      </c>
      <c r="AP371" s="11">
        <f>'OddsRatio_working_3-way'!AD371+'OddsRatio_working_3-way'!AJ371</f>
        <v>0</v>
      </c>
      <c r="AQ371" s="11">
        <f>'OddsRatio_working_3-way'!AE371+'OddsRatio_working_3-way'!AK371</f>
        <v>0</v>
      </c>
      <c r="AR371" s="10">
        <f>IF(A371="","",IF(('OddsRatio_working_3-way'!X371=0),IF(Q371&gt;0,-Q371^(1/3),(-Q371)^(1/3)),'OddsRatio_working_3-way'!AL371-'OddsRatio_working_3-way'!R371/3))</f>
        <v>1.2348491789256877</v>
      </c>
      <c r="AS371" s="11">
        <f>IF(('OddsRatio_working_3-way'!X371=0),IF(Q371&gt;0,-Q371^(1/3),(-Q371)^(1/3)),'OddsRatio_working_3-way'!AM371-'OddsRatio_working_3-way'!R371/3)</f>
        <v>-0.97211517085209431</v>
      </c>
      <c r="AT371" s="11">
        <f>IF(('OddsRatio_working_3-way'!X371=0),IF(Q371&gt;0,-Q371^(1/3),(-Q371)^(1/3)),'OddsRatio_working_3-way'!AN371-'OddsRatio_working_3-way'!R371/3)</f>
        <v>-0.26273400807359265</v>
      </c>
      <c r="AU371" s="11">
        <f>IF(('OddsRatio_working_3-way'!X371=0),0,'OddsRatio_working_3-way'!AO371)</f>
        <v>0</v>
      </c>
      <c r="AV371" s="11">
        <f>IF(('OddsRatio_working_3-way'!X371=0),0,'OddsRatio_working_3-way'!AP371)</f>
        <v>0</v>
      </c>
      <c r="AW371" s="11">
        <f>IF(('OddsRatio_working_3-way'!X371=0),0,'OddsRatio_working_3-way'!AQ371)</f>
        <v>0</v>
      </c>
    </row>
    <row r="372" spans="1:49" x14ac:dyDescent="0.2">
      <c r="A372" s="4">
        <f>IF('True_Odds_Calculator_3-way'!A373="","",'True_Odds_Calculator_3-way'!A373)</f>
        <v>5.65</v>
      </c>
      <c r="B372" s="4">
        <f>IF('True_Odds_Calculator_3-way'!B373="","",'True_Odds_Calculator_3-way'!B373)</f>
        <v>4.5599999999999996</v>
      </c>
      <c r="C372" s="4">
        <f>IF('True_Odds_Calculator_3-way'!C373="","",'True_Odds_Calculator_3-way'!C373)</f>
        <v>1.57</v>
      </c>
      <c r="D372" s="9">
        <f t="shared" si="78"/>
        <v>0.16827065060790328</v>
      </c>
      <c r="E372" s="9">
        <f t="shared" si="79"/>
        <v>0.20902265001651069</v>
      </c>
      <c r="F372" s="9">
        <f t="shared" si="80"/>
        <v>0.62270669937558631</v>
      </c>
      <c r="G372" s="9">
        <f t="shared" si="81"/>
        <v>1.0629692468936565</v>
      </c>
      <c r="H372" s="9">
        <f t="shared" si="82"/>
        <v>5.9428069980555023</v>
      </c>
      <c r="I372" s="9">
        <f t="shared" si="83"/>
        <v>4.7841705189414165</v>
      </c>
      <c r="J372" s="9">
        <f t="shared" si="84"/>
        <v>1.6058924707293838</v>
      </c>
      <c r="K372" s="11">
        <f t="shared" si="85"/>
        <v>0.17699115044247787</v>
      </c>
      <c r="L372" s="11">
        <f t="shared" si="86"/>
        <v>0.2192982456140351</v>
      </c>
      <c r="M372" s="11">
        <f t="shared" si="87"/>
        <v>0.63694267515923564</v>
      </c>
      <c r="N372" s="11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-0.23327320895101755</v>
      </c>
      <c r="O372" s="11">
        <f>0</f>
        <v>0</v>
      </c>
      <c r="P372" s="11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0.21706088681486141</v>
      </c>
      <c r="Q372" s="11">
        <f>2*'OddsRatio_working_3-way'!K372*'OddsRatio_working_3-way'!L372*'OddsRatio_working_3-way'!M372</f>
        <v>4.9444393351904647E-2</v>
      </c>
      <c r="R372" s="11">
        <f t="shared" si="88"/>
        <v>0</v>
      </c>
      <c r="S372" s="11">
        <f t="shared" si="89"/>
        <v>-0.93050071112298027</v>
      </c>
      <c r="T372" s="11">
        <f t="shared" si="90"/>
        <v>-0.21195915970910711</v>
      </c>
      <c r="U372" s="11">
        <f>'OddsRatio_working_3-way'!S372-'OddsRatio_working_3-way'!R372^2/3</f>
        <v>-0.93050071112298027</v>
      </c>
      <c r="V372" s="11">
        <f>'OddsRatio_working_3-way'!S372*'OddsRatio_working_3-way'!R372/3-2*'OddsRatio_working_3-way'!R372^3/27-'OddsRatio_working_3-way'!T372</f>
        <v>0.21195915970910711</v>
      </c>
      <c r="W372" s="11">
        <f>'OddsRatio_working_3-way'!V372^2+4*'OddsRatio_working_3-way'!U372^3/27</f>
        <v>-7.4429891617153687E-2</v>
      </c>
      <c r="X372" s="11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0.17274010608551829</v>
      </c>
      <c r="Y372" s="11">
        <f>IF('OddsRatio_working_3-way'!W372&gt;=0,IF('OddsRatio_working_3-way'!V372+SQRT('OddsRatio_working_3-way'!W372)&gt;0,0,PI()),ACOS('OddsRatio_working_3-way'!V372/(2*'OddsRatio_working_3-way'!X372)))</f>
        <v>0.9102853937637978</v>
      </c>
      <c r="Z372" s="11">
        <f>'OddsRatio_working_3-way'!X372^(1/3)*COS('OddsRatio_working_3-way'!Y372/3)</f>
        <v>0.53148462344682823</v>
      </c>
      <c r="AA372" s="11">
        <f>'OddsRatio_working_3-way'!X372^(1/3)*COS(('OddsRatio_working_3-way'!Y372+2*PI())/3)</f>
        <v>-0.40985424412469895</v>
      </c>
      <c r="AB372" s="11">
        <f>'OddsRatio_working_3-way'!X372^(1/3)*COS(('OddsRatio_working_3-way'!Y372+4*PI())/3)</f>
        <v>-0.12163037932212949</v>
      </c>
      <c r="AC372" s="11">
        <f>'OddsRatio_working_3-way'!X372^(1/3)*SIN('OddsRatio_working_3-way'!Y372/3)</f>
        <v>0.16640612593063783</v>
      </c>
      <c r="AD372" s="11">
        <f>'OddsRatio_working_3-way'!X372^(1/3)*SIN(('OddsRatio_working_3-way'!Y372+2*PI())/3)</f>
        <v>0.37707612266044088</v>
      </c>
      <c r="AE372" s="11">
        <f>'OddsRatio_working_3-way'!X372^(1/3)*SIN(('OddsRatio_working_3-way'!Y372+4*PI())/3)</f>
        <v>-0.54348224859107874</v>
      </c>
      <c r="AF372" s="11">
        <f>-'OddsRatio_working_3-way'!U372/(3*'OddsRatio_working_3-way'!X372^(1/3))*COS(('OddsRatio_working_3-way'!Y372)/3)</f>
        <v>0.53148462344682812</v>
      </c>
      <c r="AG372" s="11">
        <f>-'OddsRatio_working_3-way'!U372/(3*'OddsRatio_working_3-way'!X372^(1/3))*COS(('OddsRatio_working_3-way'!Y372+2*PI())/3)</f>
        <v>-0.40985424412469879</v>
      </c>
      <c r="AH372" s="11">
        <f>-'OddsRatio_working_3-way'!U372/(3*'OddsRatio_working_3-way'!X372^(1/3))*COS(('OddsRatio_working_3-way'!Y372+4*PI())/3)</f>
        <v>-0.12163037932212944</v>
      </c>
      <c r="AI372" s="11">
        <f>'OddsRatio_working_3-way'!U372/(3*'OddsRatio_working_3-way'!X372^(1/3))*SIN(('OddsRatio_working_3-way'!Y372)/3)</f>
        <v>-0.16640612593063778</v>
      </c>
      <c r="AJ372" s="11">
        <f>'OddsRatio_working_3-way'!U372/(3*'OddsRatio_working_3-way'!X372^(1/3))*SIN(('OddsRatio_working_3-way'!Y372+2*PI())/3)</f>
        <v>-0.37707612266044072</v>
      </c>
      <c r="AK372" s="11">
        <f>'OddsRatio_working_3-way'!U372/(3*'OddsRatio_working_3-way'!X372^(1/3))*SIN(('OddsRatio_working_3-way'!Y372+4*PI())/3)</f>
        <v>0.54348224859107852</v>
      </c>
      <c r="AL372" s="11">
        <f>'OddsRatio_working_3-way'!Z372+'OddsRatio_working_3-way'!AF372</f>
        <v>1.0629692468936565</v>
      </c>
      <c r="AM372" s="11">
        <f>'OddsRatio_working_3-way'!AA372+'OddsRatio_working_3-way'!AG372</f>
        <v>-0.81970848824939768</v>
      </c>
      <c r="AN372" s="11">
        <f>'OddsRatio_working_3-way'!AB372+'OddsRatio_working_3-way'!AH372</f>
        <v>-0.24326075864425895</v>
      </c>
      <c r="AO372" s="11">
        <f>'OddsRatio_working_3-way'!AC372+'OddsRatio_working_3-way'!AI372</f>
        <v>0</v>
      </c>
      <c r="AP372" s="11">
        <f>'OddsRatio_working_3-way'!AD372+'OddsRatio_working_3-way'!AJ372</f>
        <v>0</v>
      </c>
      <c r="AQ372" s="11">
        <f>'OddsRatio_working_3-way'!AE372+'OddsRatio_working_3-way'!AK372</f>
        <v>0</v>
      </c>
      <c r="AR372" s="10">
        <f>IF(A372="","",IF(('OddsRatio_working_3-way'!X372=0),IF(Q372&gt;0,-Q372^(1/3),(-Q372)^(1/3)),'OddsRatio_working_3-way'!AL372-'OddsRatio_working_3-way'!R372/3))</f>
        <v>1.0629692468936565</v>
      </c>
      <c r="AS372" s="11">
        <f>IF(('OddsRatio_working_3-way'!X372=0),IF(Q372&gt;0,-Q372^(1/3),(-Q372)^(1/3)),'OddsRatio_working_3-way'!AM372-'OddsRatio_working_3-way'!R372/3)</f>
        <v>-0.81970848824939768</v>
      </c>
      <c r="AT372" s="11">
        <f>IF(('OddsRatio_working_3-way'!X372=0),IF(Q372&gt;0,-Q372^(1/3),(-Q372)^(1/3)),'OddsRatio_working_3-way'!AN372-'OddsRatio_working_3-way'!R372/3)</f>
        <v>-0.24326075864425895</v>
      </c>
      <c r="AU372" s="11">
        <f>IF(('OddsRatio_working_3-way'!X372=0),0,'OddsRatio_working_3-way'!AO372)</f>
        <v>0</v>
      </c>
      <c r="AV372" s="11">
        <f>IF(('OddsRatio_working_3-way'!X372=0),0,'OddsRatio_working_3-way'!AP372)</f>
        <v>0</v>
      </c>
      <c r="AW372" s="11">
        <f>IF(('OddsRatio_working_3-way'!X372=0),0,'OddsRatio_working_3-way'!AQ372)</f>
        <v>0</v>
      </c>
    </row>
    <row r="373" spans="1:49" x14ac:dyDescent="0.2">
      <c r="A373" s="4">
        <f>IF('True_Odds_Calculator_3-way'!A374="","",'True_Odds_Calculator_3-way'!A374)</f>
        <v>2.81</v>
      </c>
      <c r="B373" s="4">
        <f>IF('True_Odds_Calculator_3-way'!B374="","",'True_Odds_Calculator_3-way'!B374)</f>
        <v>3.11</v>
      </c>
      <c r="C373" s="4">
        <f>IF('True_Odds_Calculator_3-way'!C374="","",'True_Odds_Calculator_3-way'!C374)</f>
        <v>2.86</v>
      </c>
      <c r="D373" s="9">
        <f t="shared" si="78"/>
        <v>0.34667258411658691</v>
      </c>
      <c r="E373" s="9">
        <f t="shared" si="79"/>
        <v>0.31280056457902539</v>
      </c>
      <c r="F373" s="9">
        <f t="shared" si="80"/>
        <v>0.34052685130438776</v>
      </c>
      <c r="G373" s="9">
        <f t="shared" si="81"/>
        <v>1.0411967659226855</v>
      </c>
      <c r="H373" s="9">
        <f t="shared" si="82"/>
        <v>2.88456614632006</v>
      </c>
      <c r="I373" s="9">
        <f t="shared" si="83"/>
        <v>3.1969251760968667</v>
      </c>
      <c r="J373" s="9">
        <f t="shared" si="84"/>
        <v>2.9366259846161942</v>
      </c>
      <c r="K373" s="11">
        <f t="shared" si="85"/>
        <v>0.35587188612099646</v>
      </c>
      <c r="L373" s="11">
        <f t="shared" si="86"/>
        <v>0.32154340836012862</v>
      </c>
      <c r="M373" s="11">
        <f t="shared" si="87"/>
        <v>0.34965034965034969</v>
      </c>
      <c r="N373" s="11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-0.28421122880506577</v>
      </c>
      <c r="O373" s="11">
        <f>0</f>
        <v>0</v>
      </c>
      <c r="P373" s="11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0.23125711125619586</v>
      </c>
      <c r="Q373" s="11">
        <f>2*'OddsRatio_working_3-way'!K373*'OddsRatio_working_3-way'!L373*'OddsRatio_working_3-way'!M373</f>
        <v>8.0019761680344595E-2</v>
      </c>
      <c r="R373" s="11">
        <f t="shared" si="88"/>
        <v>0</v>
      </c>
      <c r="S373" s="11">
        <f t="shared" si="89"/>
        <v>-0.81368041730261831</v>
      </c>
      <c r="T373" s="11">
        <f t="shared" si="90"/>
        <v>-0.28155031740575032</v>
      </c>
      <c r="U373" s="11">
        <f>'OddsRatio_working_3-way'!S373-'OddsRatio_working_3-way'!R373^2/3</f>
        <v>-0.81368041730261831</v>
      </c>
      <c r="V373" s="11">
        <f>'OddsRatio_working_3-way'!S373*'OddsRatio_working_3-way'!R373/3-2*'OddsRatio_working_3-way'!R373^3/27-'OddsRatio_working_3-way'!T373</f>
        <v>0.28155031740575032</v>
      </c>
      <c r="W373" s="11">
        <f>'OddsRatio_working_3-way'!V373^2+4*'OddsRatio_working_3-way'!U373^3/27</f>
        <v>-5.3951220954025214E-4</v>
      </c>
      <c r="X373" s="11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0.14125340123411101</v>
      </c>
      <c r="Y373" s="11">
        <f>IF('OddsRatio_working_3-way'!W373&gt;=0,IF('OddsRatio_working_3-way'!V373+SQRT('OddsRatio_working_3-way'!W373)&gt;0,0,PI()),ACOS('OddsRatio_working_3-way'!V373/(2*'OddsRatio_working_3-way'!X373)))</f>
        <v>8.2311828232795037E-2</v>
      </c>
      <c r="Z373" s="11">
        <f>'OddsRatio_working_3-way'!X373^(1/3)*COS('OddsRatio_working_3-way'!Y373/3)</f>
        <v>0.52059838296134275</v>
      </c>
      <c r="AA373" s="11">
        <f>'OddsRatio_working_3-way'!X373^(1/3)*COS(('OddsRatio_working_3-way'!Y373+2*PI())/3)</f>
        <v>-0.27267243152445153</v>
      </c>
      <c r="AB373" s="11">
        <f>'OddsRatio_working_3-way'!X373^(1/3)*COS(('OddsRatio_working_3-way'!Y373+4*PI())/3)</f>
        <v>-0.24792595143689103</v>
      </c>
      <c r="AC373" s="11">
        <f>'OddsRatio_working_3-way'!X373^(1/3)*SIN('OddsRatio_working_3-way'!Y373/3)</f>
        <v>1.4287386940048783E-2</v>
      </c>
      <c r="AD373" s="11">
        <f>'OddsRatio_working_3-way'!X373^(1/3)*SIN(('OddsRatio_working_3-way'!Y373+2*PI())/3)</f>
        <v>0.44370773134359826</v>
      </c>
      <c r="AE373" s="11">
        <f>'OddsRatio_working_3-way'!X373^(1/3)*SIN(('OddsRatio_working_3-way'!Y373+4*PI())/3)</f>
        <v>-0.45799511828364708</v>
      </c>
      <c r="AF373" s="11">
        <f>-'OddsRatio_working_3-way'!U373/(3*'OddsRatio_working_3-way'!X373^(1/3))*COS(('OddsRatio_working_3-way'!Y373)/3)</f>
        <v>0.52059838296134264</v>
      </c>
      <c r="AG373" s="11">
        <f>-'OddsRatio_working_3-way'!U373/(3*'OddsRatio_working_3-way'!X373^(1/3))*COS(('OddsRatio_working_3-way'!Y373+2*PI())/3)</f>
        <v>-0.27267243152445148</v>
      </c>
      <c r="AH373" s="11">
        <f>-'OddsRatio_working_3-way'!U373/(3*'OddsRatio_working_3-way'!X373^(1/3))*COS(('OddsRatio_working_3-way'!Y373+4*PI())/3)</f>
        <v>-0.24792595143689097</v>
      </c>
      <c r="AI373" s="11">
        <f>'OddsRatio_working_3-way'!U373/(3*'OddsRatio_working_3-way'!X373^(1/3))*SIN(('OddsRatio_working_3-way'!Y373)/3)</f>
        <v>-1.4287386940048779E-2</v>
      </c>
      <c r="AJ373" s="11">
        <f>'OddsRatio_working_3-way'!U373/(3*'OddsRatio_working_3-way'!X373^(1/3))*SIN(('OddsRatio_working_3-way'!Y373+2*PI())/3)</f>
        <v>-0.4437077313435982</v>
      </c>
      <c r="AK373" s="11">
        <f>'OddsRatio_working_3-way'!U373/(3*'OddsRatio_working_3-way'!X373^(1/3))*SIN(('OddsRatio_working_3-way'!Y373+4*PI())/3)</f>
        <v>0.45799511828364697</v>
      </c>
      <c r="AL373" s="11">
        <f>'OddsRatio_working_3-way'!Z373+'OddsRatio_working_3-way'!AF373</f>
        <v>1.0411967659226855</v>
      </c>
      <c r="AM373" s="11">
        <f>'OddsRatio_working_3-way'!AA373+'OddsRatio_working_3-way'!AG373</f>
        <v>-0.54534486304890306</v>
      </c>
      <c r="AN373" s="11">
        <f>'OddsRatio_working_3-way'!AB373+'OddsRatio_working_3-way'!AH373</f>
        <v>-0.495851902873782</v>
      </c>
      <c r="AO373" s="11">
        <f>'OddsRatio_working_3-way'!AC373+'OddsRatio_working_3-way'!AI373</f>
        <v>0</v>
      </c>
      <c r="AP373" s="11">
        <f>'OddsRatio_working_3-way'!AD373+'OddsRatio_working_3-way'!AJ373</f>
        <v>0</v>
      </c>
      <c r="AQ373" s="11">
        <f>'OddsRatio_working_3-way'!AE373+'OddsRatio_working_3-way'!AK373</f>
        <v>0</v>
      </c>
      <c r="AR373" s="10">
        <f>IF(A373="","",IF(('OddsRatio_working_3-way'!X373=0),IF(Q373&gt;0,-Q373^(1/3),(-Q373)^(1/3)),'OddsRatio_working_3-way'!AL373-'OddsRatio_working_3-way'!R373/3))</f>
        <v>1.0411967659226855</v>
      </c>
      <c r="AS373" s="11">
        <f>IF(('OddsRatio_working_3-way'!X373=0),IF(Q373&gt;0,-Q373^(1/3),(-Q373)^(1/3)),'OddsRatio_working_3-way'!AM373-'OddsRatio_working_3-way'!R373/3)</f>
        <v>-0.54534486304890306</v>
      </c>
      <c r="AT373" s="11">
        <f>IF(('OddsRatio_working_3-way'!X373=0),IF(Q373&gt;0,-Q373^(1/3),(-Q373)^(1/3)),'OddsRatio_working_3-way'!AN373-'OddsRatio_working_3-way'!R373/3)</f>
        <v>-0.495851902873782</v>
      </c>
      <c r="AU373" s="11">
        <f>IF(('OddsRatio_working_3-way'!X373=0),0,'OddsRatio_working_3-way'!AO373)</f>
        <v>0</v>
      </c>
      <c r="AV373" s="11">
        <f>IF(('OddsRatio_working_3-way'!X373=0),0,'OddsRatio_working_3-way'!AP373)</f>
        <v>0</v>
      </c>
      <c r="AW373" s="11">
        <f>IF(('OddsRatio_working_3-way'!X373=0),0,'OddsRatio_working_3-way'!AQ373)</f>
        <v>0</v>
      </c>
    </row>
    <row r="374" spans="1:49" x14ac:dyDescent="0.2">
      <c r="A374" s="4">
        <f>IF('True_Odds_Calculator_3-way'!A375="","",'True_Odds_Calculator_3-way'!A375)</f>
        <v>2.12</v>
      </c>
      <c r="B374" s="4">
        <f>IF('True_Odds_Calculator_3-way'!B375="","",'True_Odds_Calculator_3-way'!B375)</f>
        <v>3.55</v>
      </c>
      <c r="C374" s="4">
        <f>IF('True_Odds_Calculator_3-way'!C375="","",'True_Odds_Calculator_3-way'!C375)</f>
        <v>3.64</v>
      </c>
      <c r="D374" s="9">
        <f t="shared" si="78"/>
        <v>0.46087733787391594</v>
      </c>
      <c r="E374" s="9">
        <f t="shared" si="79"/>
        <v>0.27297594978234085</v>
      </c>
      <c r="F374" s="9">
        <f t="shared" si="80"/>
        <v>0.26614671234374332</v>
      </c>
      <c r="G374" s="9">
        <f t="shared" si="81"/>
        <v>1.0444417206018484</v>
      </c>
      <c r="H374" s="9">
        <f t="shared" si="82"/>
        <v>2.1697747270740702</v>
      </c>
      <c r="I374" s="9">
        <f t="shared" si="83"/>
        <v>3.6633263875347133</v>
      </c>
      <c r="J374" s="9">
        <f t="shared" si="84"/>
        <v>3.7573261423888802</v>
      </c>
      <c r="K374" s="11">
        <f t="shared" si="85"/>
        <v>0.47169811320754712</v>
      </c>
      <c r="L374" s="11">
        <f t="shared" si="86"/>
        <v>0.28169014084507044</v>
      </c>
      <c r="M374" s="11">
        <f t="shared" si="87"/>
        <v>0.27472527472527469</v>
      </c>
      <c r="N374" s="11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-0.27523048304339837</v>
      </c>
      <c r="O374" s="11">
        <f>0</f>
        <v>0</v>
      </c>
      <c r="P374" s="11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0.23033702943349502</v>
      </c>
      <c r="Q374" s="11">
        <f>2*'OddsRatio_working_3-way'!K374*'OddsRatio_working_3-way'!L374*'OddsRatio_working_3-way'!M374</f>
        <v>7.3006982387795558E-2</v>
      </c>
      <c r="R374" s="11">
        <f t="shared" si="88"/>
        <v>0</v>
      </c>
      <c r="S374" s="11">
        <f t="shared" si="89"/>
        <v>-0.83688778541719688</v>
      </c>
      <c r="T374" s="11">
        <f t="shared" si="90"/>
        <v>-0.26525761819879451</v>
      </c>
      <c r="U374" s="11">
        <f>'OddsRatio_working_3-way'!S374-'OddsRatio_working_3-way'!R374^2/3</f>
        <v>-0.83688778541719688</v>
      </c>
      <c r="V374" s="11">
        <f>'OddsRatio_working_3-way'!S374*'OddsRatio_working_3-way'!R374/3-2*'OddsRatio_working_3-way'!R374^3/27-'OddsRatio_working_3-way'!T374</f>
        <v>0.26525761819879451</v>
      </c>
      <c r="W374" s="11">
        <f>'OddsRatio_working_3-way'!V374^2+4*'OddsRatio_working_3-way'!U374^3/27</f>
        <v>-1.6474017090199189E-2</v>
      </c>
      <c r="X374" s="11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0.1473394220012898</v>
      </c>
      <c r="Y374" s="11">
        <f>IF('OddsRatio_working_3-way'!W374&gt;=0,IF('OddsRatio_working_3-way'!V374+SQRT('OddsRatio_working_3-way'!W374)&gt;0,0,PI()),ACOS('OddsRatio_working_3-way'!V374/(2*'OddsRatio_working_3-way'!X374)))</f>
        <v>0.45066342522151293</v>
      </c>
      <c r="Z374" s="11">
        <f>'OddsRatio_working_3-way'!X374^(1/3)*COS('OddsRatio_working_3-way'!Y374/3)</f>
        <v>0.52222086030092418</v>
      </c>
      <c r="AA374" s="11">
        <f>'OddsRatio_working_3-way'!X374^(1/3)*COS(('OddsRatio_working_3-way'!Y374+2*PI())/3)</f>
        <v>-0.32956462033792377</v>
      </c>
      <c r="AB374" s="11">
        <f>'OddsRatio_working_3-way'!X374^(1/3)*COS(('OddsRatio_working_3-way'!Y374+4*PI())/3)</f>
        <v>-0.19265623996300035</v>
      </c>
      <c r="AC374" s="11">
        <f>'OddsRatio_working_3-way'!X374^(1/3)*SIN('OddsRatio_working_3-way'!Y374/3)</f>
        <v>7.9044090263777747E-2</v>
      </c>
      <c r="AD374" s="11">
        <f>'OddsRatio_working_3-way'!X374^(1/3)*SIN(('OddsRatio_working_3-way'!Y374+2*PI())/3)</f>
        <v>0.41273448627487602</v>
      </c>
      <c r="AE374" s="11">
        <f>'OddsRatio_working_3-way'!X374^(1/3)*SIN(('OddsRatio_working_3-way'!Y374+4*PI())/3)</f>
        <v>-0.4917785765386537</v>
      </c>
      <c r="AF374" s="11">
        <f>-'OddsRatio_working_3-way'!U374/(3*'OddsRatio_working_3-way'!X374^(1/3))*COS(('OddsRatio_working_3-way'!Y374)/3)</f>
        <v>0.52222086030092407</v>
      </c>
      <c r="AG374" s="11">
        <f>-'OddsRatio_working_3-way'!U374/(3*'OddsRatio_working_3-way'!X374^(1/3))*COS(('OddsRatio_working_3-way'!Y374+2*PI())/3)</f>
        <v>-0.32956462033792372</v>
      </c>
      <c r="AH374" s="11">
        <f>-'OddsRatio_working_3-way'!U374/(3*'OddsRatio_working_3-way'!X374^(1/3))*COS(('OddsRatio_working_3-way'!Y374+4*PI())/3)</f>
        <v>-0.1926562399630003</v>
      </c>
      <c r="AI374" s="11">
        <f>'OddsRatio_working_3-way'!U374/(3*'OddsRatio_working_3-way'!X374^(1/3))*SIN(('OddsRatio_working_3-way'!Y374)/3)</f>
        <v>-7.9044090263777733E-2</v>
      </c>
      <c r="AJ374" s="11">
        <f>'OddsRatio_working_3-way'!U374/(3*'OddsRatio_working_3-way'!X374^(1/3))*SIN(('OddsRatio_working_3-way'!Y374+2*PI())/3)</f>
        <v>-0.41273448627487591</v>
      </c>
      <c r="AK374" s="11">
        <f>'OddsRatio_working_3-way'!U374/(3*'OddsRatio_working_3-way'!X374^(1/3))*SIN(('OddsRatio_working_3-way'!Y374+4*PI())/3)</f>
        <v>0.49177857653865359</v>
      </c>
      <c r="AL374" s="11">
        <f>'OddsRatio_working_3-way'!Z374+'OddsRatio_working_3-way'!AF374</f>
        <v>1.0444417206018484</v>
      </c>
      <c r="AM374" s="11">
        <f>'OddsRatio_working_3-way'!AA374+'OddsRatio_working_3-way'!AG374</f>
        <v>-0.65912924067584755</v>
      </c>
      <c r="AN374" s="11">
        <f>'OddsRatio_working_3-way'!AB374+'OddsRatio_working_3-way'!AH374</f>
        <v>-0.38531247992600065</v>
      </c>
      <c r="AO374" s="11">
        <f>'OddsRatio_working_3-way'!AC374+'OddsRatio_working_3-way'!AI374</f>
        <v>0</v>
      </c>
      <c r="AP374" s="11">
        <f>'OddsRatio_working_3-way'!AD374+'OddsRatio_working_3-way'!AJ374</f>
        <v>0</v>
      </c>
      <c r="AQ374" s="11">
        <f>'OddsRatio_working_3-way'!AE374+'OddsRatio_working_3-way'!AK374</f>
        <v>0</v>
      </c>
      <c r="AR374" s="10">
        <f>IF(A374="","",IF(('OddsRatio_working_3-way'!X374=0),IF(Q374&gt;0,-Q374^(1/3),(-Q374)^(1/3)),'OddsRatio_working_3-way'!AL374-'OddsRatio_working_3-way'!R374/3))</f>
        <v>1.0444417206018484</v>
      </c>
      <c r="AS374" s="11">
        <f>IF(('OddsRatio_working_3-way'!X374=0),IF(Q374&gt;0,-Q374^(1/3),(-Q374)^(1/3)),'OddsRatio_working_3-way'!AM374-'OddsRatio_working_3-way'!R374/3)</f>
        <v>-0.65912924067584755</v>
      </c>
      <c r="AT374" s="11">
        <f>IF(('OddsRatio_working_3-way'!X374=0),IF(Q374&gt;0,-Q374^(1/3),(-Q374)^(1/3)),'OddsRatio_working_3-way'!AN374-'OddsRatio_working_3-way'!R374/3)</f>
        <v>-0.38531247992600065</v>
      </c>
      <c r="AU374" s="11">
        <f>IF(('OddsRatio_working_3-way'!X374=0),0,'OddsRatio_working_3-way'!AO374)</f>
        <v>0</v>
      </c>
      <c r="AV374" s="11">
        <f>IF(('OddsRatio_working_3-way'!X374=0),0,'OddsRatio_working_3-way'!AP374)</f>
        <v>0</v>
      </c>
      <c r="AW374" s="11">
        <f>IF(('OddsRatio_working_3-way'!X374=0),0,'OddsRatio_working_3-way'!AQ374)</f>
        <v>0</v>
      </c>
    </row>
    <row r="375" spans="1:49" x14ac:dyDescent="0.2">
      <c r="A375" s="4">
        <f>IF('True_Odds_Calculator_3-way'!A376="","",'True_Odds_Calculator_3-way'!A376)</f>
        <v>3.2</v>
      </c>
      <c r="B375" s="4">
        <f>IF('True_Odds_Calculator_3-way'!B376="","",'True_Odds_Calculator_3-way'!B376)</f>
        <v>3.27</v>
      </c>
      <c r="C375" s="4">
        <f>IF('True_Odds_Calculator_3-way'!C376="","",'True_Odds_Calculator_3-way'!C376)</f>
        <v>2.4500000000000002</v>
      </c>
      <c r="D375" s="9">
        <f t="shared" si="78"/>
        <v>0.30400533062608986</v>
      </c>
      <c r="E375" s="9">
        <f t="shared" si="79"/>
        <v>0.29741890424660494</v>
      </c>
      <c r="F375" s="9">
        <f t="shared" si="80"/>
        <v>0.39857576512730525</v>
      </c>
      <c r="G375" s="9">
        <f t="shared" si="81"/>
        <v>1.0406436383870012</v>
      </c>
      <c r="H375" s="9">
        <f t="shared" si="82"/>
        <v>3.289416004451402</v>
      </c>
      <c r="I375" s="9">
        <f t="shared" si="83"/>
        <v>3.3622610591384929</v>
      </c>
      <c r="J375" s="9">
        <f t="shared" si="84"/>
        <v>2.5089332756611524</v>
      </c>
      <c r="K375" s="11">
        <f t="shared" si="85"/>
        <v>0.3125</v>
      </c>
      <c r="L375" s="11">
        <f t="shared" si="86"/>
        <v>0.3058103975535168</v>
      </c>
      <c r="M375" s="11">
        <f t="shared" si="87"/>
        <v>0.4081632653061224</v>
      </c>
      <c r="N375" s="11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-0.28245724895462776</v>
      </c>
      <c r="O375" s="11">
        <f>0</f>
        <v>0</v>
      </c>
      <c r="P375" s="11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0.23091805529551265</v>
      </c>
      <c r="Q375" s="11">
        <f>2*'OddsRatio_working_3-way'!K375*'OddsRatio_working_3-way'!L375*'OddsRatio_working_3-way'!M375</f>
        <v>7.8012856518754281E-2</v>
      </c>
      <c r="R375" s="11">
        <f t="shared" si="88"/>
        <v>0</v>
      </c>
      <c r="S375" s="11">
        <f t="shared" si="89"/>
        <v>-0.81753276345407566</v>
      </c>
      <c r="T375" s="11">
        <f t="shared" si="90"/>
        <v>-0.27619350116691749</v>
      </c>
      <c r="U375" s="11">
        <f>'OddsRatio_working_3-way'!S375-'OddsRatio_working_3-way'!R375^2/3</f>
        <v>-0.81753276345407566</v>
      </c>
      <c r="V375" s="11">
        <f>'OddsRatio_working_3-way'!S375*'OddsRatio_working_3-way'!R375/3-2*'OddsRatio_working_3-way'!R375^3/27-'OddsRatio_working_3-way'!T375</f>
        <v>0.27619350116691749</v>
      </c>
      <c r="W375" s="11">
        <f>'OddsRatio_working_3-way'!V375^2+4*'OddsRatio_working_3-way'!U375^3/27</f>
        <v>-4.6661943681299417E-3</v>
      </c>
      <c r="X375" s="11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0.14225772778215776</v>
      </c>
      <c r="Y375" s="11">
        <f>IF('OddsRatio_working_3-way'!W375&gt;=0,IF('OddsRatio_working_3-way'!V375+SQRT('OddsRatio_working_3-way'!W375)&gt;0,0,PI()),ACOS('OddsRatio_working_3-way'!V375/(2*'OddsRatio_working_3-way'!X375)))</f>
        <v>0.24245940325208393</v>
      </c>
      <c r="Z375" s="11">
        <f>'OddsRatio_working_3-way'!X375^(1/3)*COS('OddsRatio_working_3-way'!Y375/3)</f>
        <v>0.52032181919350062</v>
      </c>
      <c r="AA375" s="11">
        <f>'OddsRatio_working_3-way'!X375^(1/3)*COS(('OddsRatio_working_3-way'!Y375+2*PI())/3)</f>
        <v>-0.29665877551920472</v>
      </c>
      <c r="AB375" s="11">
        <f>'OddsRatio_working_3-way'!X375^(1/3)*COS(('OddsRatio_working_3-way'!Y375+4*PI())/3)</f>
        <v>-0.22366304367429604</v>
      </c>
      <c r="AC375" s="11">
        <f>'OddsRatio_working_3-way'!X375^(1/3)*SIN('OddsRatio_working_3-way'!Y375/3)</f>
        <v>4.2144105430351714E-2</v>
      </c>
      <c r="AD375" s="11">
        <f>'OddsRatio_working_3-way'!X375^(1/3)*SIN(('OddsRatio_working_3-way'!Y375+2*PI())/3)</f>
        <v>0.42953986084972917</v>
      </c>
      <c r="AE375" s="11">
        <f>'OddsRatio_working_3-way'!X375^(1/3)*SIN(('OddsRatio_working_3-way'!Y375+4*PI())/3)</f>
        <v>-0.47168396628008097</v>
      </c>
      <c r="AF375" s="11">
        <f>-'OddsRatio_working_3-way'!U375/(3*'OddsRatio_working_3-way'!X375^(1/3))*COS(('OddsRatio_working_3-way'!Y375)/3)</f>
        <v>0.52032181919350051</v>
      </c>
      <c r="AG375" s="11">
        <f>-'OddsRatio_working_3-way'!U375/(3*'OddsRatio_working_3-way'!X375^(1/3))*COS(('OddsRatio_working_3-way'!Y375+2*PI())/3)</f>
        <v>-0.29665877551920466</v>
      </c>
      <c r="AH375" s="11">
        <f>-'OddsRatio_working_3-way'!U375/(3*'OddsRatio_working_3-way'!X375^(1/3))*COS(('OddsRatio_working_3-way'!Y375+4*PI())/3)</f>
        <v>-0.22366304367429599</v>
      </c>
      <c r="AI375" s="11">
        <f>'OddsRatio_working_3-way'!U375/(3*'OddsRatio_working_3-way'!X375^(1/3))*SIN(('OddsRatio_working_3-way'!Y375)/3)</f>
        <v>-4.2144105430351707E-2</v>
      </c>
      <c r="AJ375" s="11">
        <f>'OddsRatio_working_3-way'!U375/(3*'OddsRatio_working_3-way'!X375^(1/3))*SIN(('OddsRatio_working_3-way'!Y375+2*PI())/3)</f>
        <v>-0.42953986084972912</v>
      </c>
      <c r="AK375" s="11">
        <f>'OddsRatio_working_3-way'!U375/(3*'OddsRatio_working_3-way'!X375^(1/3))*SIN(('OddsRatio_working_3-way'!Y375+4*PI())/3)</f>
        <v>0.47168396628008091</v>
      </c>
      <c r="AL375" s="11">
        <f>'OddsRatio_working_3-way'!Z375+'OddsRatio_working_3-way'!AF375</f>
        <v>1.0406436383870012</v>
      </c>
      <c r="AM375" s="11">
        <f>'OddsRatio_working_3-way'!AA375+'OddsRatio_working_3-way'!AG375</f>
        <v>-0.59331755103840944</v>
      </c>
      <c r="AN375" s="11">
        <f>'OddsRatio_working_3-way'!AB375+'OddsRatio_working_3-way'!AH375</f>
        <v>-0.44732608734859203</v>
      </c>
      <c r="AO375" s="11">
        <f>'OddsRatio_working_3-way'!AC375+'OddsRatio_working_3-way'!AI375</f>
        <v>0</v>
      </c>
      <c r="AP375" s="11">
        <f>'OddsRatio_working_3-way'!AD375+'OddsRatio_working_3-way'!AJ375</f>
        <v>0</v>
      </c>
      <c r="AQ375" s="11">
        <f>'OddsRatio_working_3-way'!AE375+'OddsRatio_working_3-way'!AK375</f>
        <v>0</v>
      </c>
      <c r="AR375" s="10">
        <f>IF(A375="","",IF(('OddsRatio_working_3-way'!X375=0),IF(Q375&gt;0,-Q375^(1/3),(-Q375)^(1/3)),'OddsRatio_working_3-way'!AL375-'OddsRatio_working_3-way'!R375/3))</f>
        <v>1.0406436383870012</v>
      </c>
      <c r="AS375" s="11">
        <f>IF(('OddsRatio_working_3-way'!X375=0),IF(Q375&gt;0,-Q375^(1/3),(-Q375)^(1/3)),'OddsRatio_working_3-way'!AM375-'OddsRatio_working_3-way'!R375/3)</f>
        <v>-0.59331755103840944</v>
      </c>
      <c r="AT375" s="11">
        <f>IF(('OddsRatio_working_3-way'!X375=0),IF(Q375&gt;0,-Q375^(1/3),(-Q375)^(1/3)),'OddsRatio_working_3-way'!AN375-'OddsRatio_working_3-way'!R375/3)</f>
        <v>-0.44732608734859203</v>
      </c>
      <c r="AU375" s="11">
        <f>IF(('OddsRatio_working_3-way'!X375=0),0,'OddsRatio_working_3-way'!AO375)</f>
        <v>0</v>
      </c>
      <c r="AV375" s="11">
        <f>IF(('OddsRatio_working_3-way'!X375=0),0,'OddsRatio_working_3-way'!AP375)</f>
        <v>0</v>
      </c>
      <c r="AW375" s="11">
        <f>IF(('OddsRatio_working_3-way'!X375=0),0,'OddsRatio_working_3-way'!AQ375)</f>
        <v>0</v>
      </c>
    </row>
    <row r="376" spans="1:49" x14ac:dyDescent="0.2">
      <c r="A376" s="4">
        <f>IF('True_Odds_Calculator_3-way'!A377="","",'True_Odds_Calculator_3-way'!A377)</f>
        <v>3.34</v>
      </c>
      <c r="B376" s="4">
        <f>IF('True_Odds_Calculator_3-way'!B377="","",'True_Odds_Calculator_3-way'!B377)</f>
        <v>3.47</v>
      </c>
      <c r="C376" s="4">
        <f>IF('True_Odds_Calculator_3-way'!C377="","",'True_Odds_Calculator_3-way'!C377)</f>
        <v>2.27</v>
      </c>
      <c r="D376" s="9">
        <f t="shared" si="78"/>
        <v>0.29050296524186842</v>
      </c>
      <c r="E376" s="9">
        <f t="shared" si="79"/>
        <v>0.27948658184873698</v>
      </c>
      <c r="F376" s="9">
        <f t="shared" si="80"/>
        <v>0.43001045290939494</v>
      </c>
      <c r="G376" s="9">
        <f t="shared" si="81"/>
        <v>1.0437203653164286</v>
      </c>
      <c r="H376" s="9">
        <f t="shared" si="82"/>
        <v>3.442305654840442</v>
      </c>
      <c r="I376" s="9">
        <f t="shared" si="83"/>
        <v>3.5779893023315785</v>
      </c>
      <c r="J376" s="9">
        <f t="shared" si="84"/>
        <v>2.325524863951864</v>
      </c>
      <c r="K376" s="11">
        <f t="shared" si="85"/>
        <v>0.29940119760479045</v>
      </c>
      <c r="L376" s="11">
        <f t="shared" si="86"/>
        <v>0.28818443804034583</v>
      </c>
      <c r="M376" s="11">
        <f t="shared" si="87"/>
        <v>0.44052863436123346</v>
      </c>
      <c r="N376" s="11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-0.27900676449282502</v>
      </c>
      <c r="O376" s="11">
        <f>0</f>
        <v>0</v>
      </c>
      <c r="P376" s="11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0.23110097645483954</v>
      </c>
      <c r="Q376" s="11">
        <f>2*'OddsRatio_working_3-way'!K376*'OddsRatio_working_3-way'!L376*'OddsRatio_working_3-way'!M376</f>
        <v>7.6020058044355132E-2</v>
      </c>
      <c r="R376" s="11">
        <f t="shared" si="88"/>
        <v>0</v>
      </c>
      <c r="S376" s="11">
        <f t="shared" si="89"/>
        <v>-0.82829882951021627</v>
      </c>
      <c r="T376" s="11">
        <f t="shared" si="90"/>
        <v>-0.27246672023362384</v>
      </c>
      <c r="U376" s="11">
        <f>'OddsRatio_working_3-way'!S376-'OddsRatio_working_3-way'!R376^2/3</f>
        <v>-0.82829882951021627</v>
      </c>
      <c r="V376" s="11">
        <f>'OddsRatio_working_3-way'!S376*'OddsRatio_working_3-way'!R376/3-2*'OddsRatio_working_3-way'!R376^3/27-'OddsRatio_working_3-way'!T376</f>
        <v>0.27246672023362384</v>
      </c>
      <c r="W376" s="11">
        <f>'OddsRatio_working_3-way'!V376^2+4*'OddsRatio_working_3-way'!U376^3/27</f>
        <v>-9.9512777782264777E-3</v>
      </c>
      <c r="X376" s="11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0.14507704109635536</v>
      </c>
      <c r="Y376" s="11">
        <f>IF('OddsRatio_working_3-way'!W376&gt;=0,IF('OddsRatio_working_3-way'!V376+SQRT('OddsRatio_working_3-way'!W376)&gt;0,0,PI()),ACOS('OddsRatio_working_3-way'!V376/(2*'OddsRatio_working_3-way'!X376)))</f>
        <v>0.35096469193953372</v>
      </c>
      <c r="Z376" s="11">
        <f>'OddsRatio_working_3-way'!X376^(1/3)*COS('OddsRatio_working_3-way'!Y376/3)</f>
        <v>0.52186018265821443</v>
      </c>
      <c r="AA376" s="11">
        <f>'OddsRatio_working_3-way'!X376^(1/3)*COS(('OddsRatio_working_3-way'!Y376+2*PI())/3)</f>
        <v>-0.31404477568762929</v>
      </c>
      <c r="AB376" s="11">
        <f>'OddsRatio_working_3-way'!X376^(1/3)*COS(('OddsRatio_working_3-way'!Y376+4*PI())/3)</f>
        <v>-0.20781540697058501</v>
      </c>
      <c r="AC376" s="11">
        <f>'OddsRatio_working_3-way'!X376^(1/3)*SIN('OddsRatio_working_3-way'!Y376/3)</f>
        <v>6.1331554624629525E-2</v>
      </c>
      <c r="AD376" s="11">
        <f>'OddsRatio_working_3-way'!X376^(1/3)*SIN(('OddsRatio_working_3-way'!Y376+2*PI())/3)</f>
        <v>0.42127839809328632</v>
      </c>
      <c r="AE376" s="11">
        <f>'OddsRatio_working_3-way'!X376^(1/3)*SIN(('OddsRatio_working_3-way'!Y376+4*PI())/3)</f>
        <v>-0.48260995271791579</v>
      </c>
      <c r="AF376" s="11">
        <f>-'OddsRatio_working_3-way'!U376/(3*'OddsRatio_working_3-way'!X376^(1/3))*COS(('OddsRatio_working_3-way'!Y376)/3)</f>
        <v>0.52186018265821432</v>
      </c>
      <c r="AG376" s="11">
        <f>-'OddsRatio_working_3-way'!U376/(3*'OddsRatio_working_3-way'!X376^(1/3))*COS(('OddsRatio_working_3-way'!Y376+2*PI())/3)</f>
        <v>-0.31404477568762917</v>
      </c>
      <c r="AH376" s="11">
        <f>-'OddsRatio_working_3-way'!U376/(3*'OddsRatio_working_3-way'!X376^(1/3))*COS(('OddsRatio_working_3-way'!Y376+4*PI())/3)</f>
        <v>-0.20781540697058498</v>
      </c>
      <c r="AI376" s="11">
        <f>'OddsRatio_working_3-way'!U376/(3*'OddsRatio_working_3-way'!X376^(1/3))*SIN(('OddsRatio_working_3-way'!Y376)/3)</f>
        <v>-6.1331554624629511E-2</v>
      </c>
      <c r="AJ376" s="11">
        <f>'OddsRatio_working_3-way'!U376/(3*'OddsRatio_working_3-way'!X376^(1/3))*SIN(('OddsRatio_working_3-way'!Y376+2*PI())/3)</f>
        <v>-0.42127839809328621</v>
      </c>
      <c r="AK376" s="11">
        <f>'OddsRatio_working_3-way'!U376/(3*'OddsRatio_working_3-way'!X376^(1/3))*SIN(('OddsRatio_working_3-way'!Y376+4*PI())/3)</f>
        <v>0.48260995271791568</v>
      </c>
      <c r="AL376" s="11">
        <f>'OddsRatio_working_3-way'!Z376+'OddsRatio_working_3-way'!AF376</f>
        <v>1.0437203653164286</v>
      </c>
      <c r="AM376" s="11">
        <f>'OddsRatio_working_3-way'!AA376+'OddsRatio_working_3-way'!AG376</f>
        <v>-0.62808955137525846</v>
      </c>
      <c r="AN376" s="11">
        <f>'OddsRatio_working_3-way'!AB376+'OddsRatio_working_3-way'!AH376</f>
        <v>-0.41563081394116996</v>
      </c>
      <c r="AO376" s="11">
        <f>'OddsRatio_working_3-way'!AC376+'OddsRatio_working_3-way'!AI376</f>
        <v>0</v>
      </c>
      <c r="AP376" s="11">
        <f>'OddsRatio_working_3-way'!AD376+'OddsRatio_working_3-way'!AJ376</f>
        <v>0</v>
      </c>
      <c r="AQ376" s="11">
        <f>'OddsRatio_working_3-way'!AE376+'OddsRatio_working_3-way'!AK376</f>
        <v>0</v>
      </c>
      <c r="AR376" s="10">
        <f>IF(A376="","",IF(('OddsRatio_working_3-way'!X376=0),IF(Q376&gt;0,-Q376^(1/3),(-Q376)^(1/3)),'OddsRatio_working_3-way'!AL376-'OddsRatio_working_3-way'!R376/3))</f>
        <v>1.0437203653164286</v>
      </c>
      <c r="AS376" s="11">
        <f>IF(('OddsRatio_working_3-way'!X376=0),IF(Q376&gt;0,-Q376^(1/3),(-Q376)^(1/3)),'OddsRatio_working_3-way'!AM376-'OddsRatio_working_3-way'!R376/3)</f>
        <v>-0.62808955137525846</v>
      </c>
      <c r="AT376" s="11">
        <f>IF(('OddsRatio_working_3-way'!X376=0),IF(Q376&gt;0,-Q376^(1/3),(-Q376)^(1/3)),'OddsRatio_working_3-way'!AN376-'OddsRatio_working_3-way'!R376/3)</f>
        <v>-0.41563081394116996</v>
      </c>
      <c r="AU376" s="11">
        <f>IF(('OddsRatio_working_3-way'!X376=0),0,'OddsRatio_working_3-way'!AO376)</f>
        <v>0</v>
      </c>
      <c r="AV376" s="11">
        <f>IF(('OddsRatio_working_3-way'!X376=0),0,'OddsRatio_working_3-way'!AP376)</f>
        <v>0</v>
      </c>
      <c r="AW376" s="11">
        <f>IF(('OddsRatio_working_3-way'!X376=0),0,'OddsRatio_working_3-way'!AQ376)</f>
        <v>0</v>
      </c>
    </row>
    <row r="377" spans="1:49" x14ac:dyDescent="0.2">
      <c r="A377" s="4">
        <f>IF('True_Odds_Calculator_3-way'!A378="","",'True_Odds_Calculator_3-way'!A378)</f>
        <v>3.63</v>
      </c>
      <c r="B377" s="4">
        <f>IF('True_Odds_Calculator_3-way'!B378="","",'True_Odds_Calculator_3-way'!B378)</f>
        <v>3.38</v>
      </c>
      <c r="C377" s="4">
        <f>IF('True_Odds_Calculator_3-way'!C378="","",'True_Odds_Calculator_3-way'!C378)</f>
        <v>2.19</v>
      </c>
      <c r="D377" s="9">
        <f t="shared" si="78"/>
        <v>0.26700244704427489</v>
      </c>
      <c r="E377" s="9">
        <f t="shared" si="79"/>
        <v>0.28699959544345105</v>
      </c>
      <c r="F377" s="9">
        <f t="shared" si="80"/>
        <v>0.445997957512274</v>
      </c>
      <c r="G377" s="9">
        <f t="shared" si="81"/>
        <v>1.0438342306776671</v>
      </c>
      <c r="H377" s="9">
        <f t="shared" si="82"/>
        <v>3.7452840266822647</v>
      </c>
      <c r="I377" s="9">
        <f t="shared" si="83"/>
        <v>3.4843254690128473</v>
      </c>
      <c r="J377" s="9">
        <f t="shared" si="84"/>
        <v>2.2421627345064237</v>
      </c>
      <c r="K377" s="11">
        <f t="shared" si="85"/>
        <v>0.27548209366391185</v>
      </c>
      <c r="L377" s="11">
        <f t="shared" si="86"/>
        <v>0.29585798816568049</v>
      </c>
      <c r="M377" s="11">
        <f t="shared" si="87"/>
        <v>0.45662100456621008</v>
      </c>
      <c r="N377" s="11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-0.27721212805991036</v>
      </c>
      <c r="O377" s="11">
        <f>0</f>
        <v>0</v>
      </c>
      <c r="P377" s="11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0.23074072312505117</v>
      </c>
      <c r="Q377" s="11">
        <f>2*'OddsRatio_working_3-way'!K377*'OddsRatio_working_3-way'!L377*'OddsRatio_working_3-way'!M377</f>
        <v>7.4432491330661668E-2</v>
      </c>
      <c r="R377" s="11">
        <f t="shared" si="88"/>
        <v>0</v>
      </c>
      <c r="S377" s="11">
        <f t="shared" si="89"/>
        <v>-0.83236157357150009</v>
      </c>
      <c r="T377" s="11">
        <f t="shared" si="90"/>
        <v>-0.26850373341016132</v>
      </c>
      <c r="U377" s="11">
        <f>'OddsRatio_working_3-way'!S377-'OddsRatio_working_3-way'!R377^2/3</f>
        <v>-0.83236157357150009</v>
      </c>
      <c r="V377" s="11">
        <f>'OddsRatio_working_3-way'!S377*'OddsRatio_working_3-way'!R377/3-2*'OddsRatio_working_3-way'!R377^3/27-'OddsRatio_working_3-way'!T377</f>
        <v>0.26850373341016132</v>
      </c>
      <c r="W377" s="11">
        <f>'OddsRatio_working_3-way'!V377^2+4*'OddsRatio_working_3-way'!U377^3/27</f>
        <v>-1.3340050933667538E-2</v>
      </c>
      <c r="X377" s="11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0.14614573701348813</v>
      </c>
      <c r="Y377" s="11">
        <f>IF('OddsRatio_working_3-way'!W377&gt;=0,IF('OddsRatio_working_3-way'!V377+SQRT('OddsRatio_working_3-way'!W377)&gt;0,0,PI()),ACOS('OddsRatio_working_3-way'!V377/(2*'OddsRatio_working_3-way'!X377)))</f>
        <v>0.40623173870860785</v>
      </c>
      <c r="Z377" s="11">
        <f>'OddsRatio_working_3-way'!X377^(1/3)*COS('OddsRatio_working_3-way'!Y377/3)</f>
        <v>0.52191711533883356</v>
      </c>
      <c r="AA377" s="11">
        <f>'OddsRatio_working_3-way'!X377^(1/3)*COS(('OddsRatio_working_3-way'!Y377+2*PI())/3)</f>
        <v>-0.32254010466336669</v>
      </c>
      <c r="AB377" s="11">
        <f>'OddsRatio_working_3-way'!X377^(1/3)*COS(('OddsRatio_working_3-way'!Y377+4*PI())/3)</f>
        <v>-0.19937701067546715</v>
      </c>
      <c r="AC377" s="11">
        <f>'OddsRatio_working_3-way'!X377^(1/3)*SIN('OddsRatio_working_3-way'!Y377/3)</f>
        <v>7.1108245468141193E-2</v>
      </c>
      <c r="AD377" s="11">
        <f>'OddsRatio_working_3-way'!X377^(1/3)*SIN(('OddsRatio_working_3-way'!Y377+2*PI())/3)</f>
        <v>0.41643935781925212</v>
      </c>
      <c r="AE377" s="11">
        <f>'OddsRatio_working_3-way'!X377^(1/3)*SIN(('OddsRatio_working_3-way'!Y377+4*PI())/3)</f>
        <v>-0.48754760328739322</v>
      </c>
      <c r="AF377" s="11">
        <f>-'OddsRatio_working_3-way'!U377/(3*'OddsRatio_working_3-way'!X377^(1/3))*COS(('OddsRatio_working_3-way'!Y377)/3)</f>
        <v>0.52191711533883367</v>
      </c>
      <c r="AG377" s="11">
        <f>-'OddsRatio_working_3-way'!U377/(3*'OddsRatio_working_3-way'!X377^(1/3))*COS(('OddsRatio_working_3-way'!Y377+2*PI())/3)</f>
        <v>-0.32254010466336674</v>
      </c>
      <c r="AH377" s="11">
        <f>-'OddsRatio_working_3-way'!U377/(3*'OddsRatio_working_3-way'!X377^(1/3))*COS(('OddsRatio_working_3-way'!Y377+4*PI())/3)</f>
        <v>-0.19937701067546718</v>
      </c>
      <c r="AI377" s="11">
        <f>'OddsRatio_working_3-way'!U377/(3*'OddsRatio_working_3-way'!X377^(1/3))*SIN(('OddsRatio_working_3-way'!Y377)/3)</f>
        <v>-7.1108245468141207E-2</v>
      </c>
      <c r="AJ377" s="11">
        <f>'OddsRatio_working_3-way'!U377/(3*'OddsRatio_working_3-way'!X377^(1/3))*SIN(('OddsRatio_working_3-way'!Y377+2*PI())/3)</f>
        <v>-0.41643935781925223</v>
      </c>
      <c r="AK377" s="11">
        <f>'OddsRatio_working_3-way'!U377/(3*'OddsRatio_working_3-way'!X377^(1/3))*SIN(('OddsRatio_working_3-way'!Y377+4*PI())/3)</f>
        <v>0.48754760328739333</v>
      </c>
      <c r="AL377" s="11">
        <f>'OddsRatio_working_3-way'!Z377+'OddsRatio_working_3-way'!AF377</f>
        <v>1.0438342306776671</v>
      </c>
      <c r="AM377" s="11">
        <f>'OddsRatio_working_3-way'!AA377+'OddsRatio_working_3-way'!AG377</f>
        <v>-0.64508020932673338</v>
      </c>
      <c r="AN377" s="11">
        <f>'OddsRatio_working_3-way'!AB377+'OddsRatio_working_3-way'!AH377</f>
        <v>-0.3987540213509343</v>
      </c>
      <c r="AO377" s="11">
        <f>'OddsRatio_working_3-way'!AC377+'OddsRatio_working_3-way'!AI377</f>
        <v>0</v>
      </c>
      <c r="AP377" s="11">
        <f>'OddsRatio_working_3-way'!AD377+'OddsRatio_working_3-way'!AJ377</f>
        <v>0</v>
      </c>
      <c r="AQ377" s="11">
        <f>'OddsRatio_working_3-way'!AE377+'OddsRatio_working_3-way'!AK377</f>
        <v>0</v>
      </c>
      <c r="AR377" s="10">
        <f>IF(A377="","",IF(('OddsRatio_working_3-way'!X377=0),IF(Q377&gt;0,-Q377^(1/3),(-Q377)^(1/3)),'OddsRatio_working_3-way'!AL377-'OddsRatio_working_3-way'!R377/3))</f>
        <v>1.0438342306776671</v>
      </c>
      <c r="AS377" s="11">
        <f>IF(('OddsRatio_working_3-way'!X377=0),IF(Q377&gt;0,-Q377^(1/3),(-Q377)^(1/3)),'OddsRatio_working_3-way'!AM377-'OddsRatio_working_3-way'!R377/3)</f>
        <v>-0.64508020932673338</v>
      </c>
      <c r="AT377" s="11">
        <f>IF(('OddsRatio_working_3-way'!X377=0),IF(Q377&gt;0,-Q377^(1/3),(-Q377)^(1/3)),'OddsRatio_working_3-way'!AN377-'OddsRatio_working_3-way'!R377/3)</f>
        <v>-0.3987540213509343</v>
      </c>
      <c r="AU377" s="11">
        <f>IF(('OddsRatio_working_3-way'!X377=0),0,'OddsRatio_working_3-way'!AO377)</f>
        <v>0</v>
      </c>
      <c r="AV377" s="11">
        <f>IF(('OddsRatio_working_3-way'!X377=0),0,'OddsRatio_working_3-way'!AP377)</f>
        <v>0</v>
      </c>
      <c r="AW377" s="11">
        <f>IF(('OddsRatio_working_3-way'!X377=0),0,'OddsRatio_working_3-way'!AQ377)</f>
        <v>0</v>
      </c>
    </row>
    <row r="378" spans="1:49" x14ac:dyDescent="0.2">
      <c r="A378" s="4">
        <f>IF('True_Odds_Calculator_3-way'!A379="","",'True_Odds_Calculator_3-way'!A379)</f>
        <v>2.74</v>
      </c>
      <c r="B378" s="4">
        <f>IF('True_Odds_Calculator_3-way'!B379="","",'True_Odds_Calculator_3-way'!B379)</f>
        <v>3.3</v>
      </c>
      <c r="C378" s="4">
        <f>IF('True_Odds_Calculator_3-way'!C379="","",'True_Odds_Calculator_3-way'!C379)</f>
        <v>2.79</v>
      </c>
      <c r="D378" s="9">
        <f t="shared" si="78"/>
        <v>0.35585744228153315</v>
      </c>
      <c r="E378" s="9">
        <f t="shared" si="79"/>
        <v>0.29475227493108985</v>
      </c>
      <c r="F378" s="9">
        <f t="shared" si="80"/>
        <v>0.34939028278737688</v>
      </c>
      <c r="G378" s="9">
        <f t="shared" si="81"/>
        <v>1.0402954336953694</v>
      </c>
      <c r="H378" s="9">
        <f t="shared" si="82"/>
        <v>2.8101140546299428</v>
      </c>
      <c r="I378" s="9">
        <f t="shared" si="83"/>
        <v>3.3926794974993495</v>
      </c>
      <c r="J378" s="9">
        <f t="shared" si="84"/>
        <v>2.8621288263147111</v>
      </c>
      <c r="K378" s="11">
        <f t="shared" si="85"/>
        <v>0.36496350364963503</v>
      </c>
      <c r="L378" s="11">
        <f t="shared" si="86"/>
        <v>0.30303030303030304</v>
      </c>
      <c r="M378" s="11">
        <f t="shared" si="87"/>
        <v>0.35842293906810035</v>
      </c>
      <c r="N378" s="11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-0.28396277348478904</v>
      </c>
      <c r="O378" s="11">
        <f>0</f>
        <v>0</v>
      </c>
      <c r="P378" s="11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0.23109994854755858</v>
      </c>
      <c r="Q378" s="11">
        <f>2*'OddsRatio_working_3-way'!K378*'OddsRatio_working_3-way'!L378*'OddsRatio_working_3-way'!M378</f>
        <v>7.9279570685268821E-2</v>
      </c>
      <c r="R378" s="11">
        <f t="shared" si="88"/>
        <v>0</v>
      </c>
      <c r="S378" s="11">
        <f t="shared" si="89"/>
        <v>-0.81383889061056047</v>
      </c>
      <c r="T378" s="11">
        <f t="shared" si="90"/>
        <v>-0.27919001393158166</v>
      </c>
      <c r="U378" s="11">
        <f>'OddsRatio_working_3-way'!S378-'OddsRatio_working_3-way'!R378^2/3</f>
        <v>-0.81383889061056047</v>
      </c>
      <c r="V378" s="11">
        <f>'OddsRatio_working_3-way'!S378*'OddsRatio_working_3-way'!R378/3-2*'OddsRatio_working_3-way'!R378^3/27-'OddsRatio_working_3-way'!T378</f>
        <v>0.27919001393158166</v>
      </c>
      <c r="W378" s="11">
        <f>'OddsRatio_working_3-way'!V378^2+4*'OddsRatio_working_3-way'!U378^3/27</f>
        <v>-1.9096703534654258E-3</v>
      </c>
      <c r="X378" s="11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0.14129466924886283</v>
      </c>
      <c r="Y378" s="11">
        <f>IF('OddsRatio_working_3-way'!W378&gt;=0,IF('OddsRatio_working_3-way'!V378+SQRT('OddsRatio_working_3-way'!W378)&gt;0,0,PI()),ACOS('OddsRatio_working_3-way'!V378/(2*'OddsRatio_working_3-way'!X378)))</f>
        <v>0.15526363248456665</v>
      </c>
      <c r="Z378" s="11">
        <f>'OddsRatio_working_3-way'!X378^(1/3)*COS('OddsRatio_working_3-way'!Y378/3)</f>
        <v>0.52014771684768457</v>
      </c>
      <c r="AA378" s="11">
        <f>'OddsRatio_working_3-way'!X378^(1/3)*COS(('OddsRatio_working_3-way'!Y378+2*PI())/3)</f>
        <v>-0.28340810677783568</v>
      </c>
      <c r="AB378" s="11">
        <f>'OddsRatio_working_3-way'!X378^(1/3)*COS(('OddsRatio_working_3-way'!Y378+4*PI())/3)</f>
        <v>-0.23673961006984917</v>
      </c>
      <c r="AC378" s="11">
        <f>'OddsRatio_working_3-way'!X378^(1/3)*SIN('OddsRatio_working_3-way'!Y378/3)</f>
        <v>2.6944069137031408E-2</v>
      </c>
      <c r="AD378" s="11">
        <f>'OddsRatio_working_3-way'!X378^(1/3)*SIN(('OddsRatio_working_3-way'!Y378+2*PI())/3)</f>
        <v>0.4369891019420542</v>
      </c>
      <c r="AE378" s="11">
        <f>'OddsRatio_working_3-way'!X378^(1/3)*SIN(('OddsRatio_working_3-way'!Y378+4*PI())/3)</f>
        <v>-0.46393317107908538</v>
      </c>
      <c r="AF378" s="11">
        <f>-'OddsRatio_working_3-way'!U378/(3*'OddsRatio_working_3-way'!X378^(1/3))*COS(('OddsRatio_working_3-way'!Y378)/3)</f>
        <v>0.52014771684768468</v>
      </c>
      <c r="AG378" s="11">
        <f>-'OddsRatio_working_3-way'!U378/(3*'OddsRatio_working_3-way'!X378^(1/3))*COS(('OddsRatio_working_3-way'!Y378+2*PI())/3)</f>
        <v>-0.28340810677783573</v>
      </c>
      <c r="AH378" s="11">
        <f>-'OddsRatio_working_3-way'!U378/(3*'OddsRatio_working_3-way'!X378^(1/3))*COS(('OddsRatio_working_3-way'!Y378+4*PI())/3)</f>
        <v>-0.2367396100698492</v>
      </c>
      <c r="AI378" s="11">
        <f>'OddsRatio_working_3-way'!U378/(3*'OddsRatio_working_3-way'!X378^(1/3))*SIN(('OddsRatio_working_3-way'!Y378)/3)</f>
        <v>-2.6944069137031415E-2</v>
      </c>
      <c r="AJ378" s="11">
        <f>'OddsRatio_working_3-way'!U378/(3*'OddsRatio_working_3-way'!X378^(1/3))*SIN(('OddsRatio_working_3-way'!Y378+2*PI())/3)</f>
        <v>-0.43698910194205426</v>
      </c>
      <c r="AK378" s="11">
        <f>'OddsRatio_working_3-way'!U378/(3*'OddsRatio_working_3-way'!X378^(1/3))*SIN(('OddsRatio_working_3-way'!Y378+4*PI())/3)</f>
        <v>0.46393317107908549</v>
      </c>
      <c r="AL378" s="11">
        <f>'OddsRatio_working_3-way'!Z378+'OddsRatio_working_3-way'!AF378</f>
        <v>1.0402954336953694</v>
      </c>
      <c r="AM378" s="11">
        <f>'OddsRatio_working_3-way'!AA378+'OddsRatio_working_3-way'!AG378</f>
        <v>-0.56681621355567136</v>
      </c>
      <c r="AN378" s="11">
        <f>'OddsRatio_working_3-way'!AB378+'OddsRatio_working_3-way'!AH378</f>
        <v>-0.47347922013969834</v>
      </c>
      <c r="AO378" s="11">
        <f>'OddsRatio_working_3-way'!AC378+'OddsRatio_working_3-way'!AI378</f>
        <v>0</v>
      </c>
      <c r="AP378" s="11">
        <f>'OddsRatio_working_3-way'!AD378+'OddsRatio_working_3-way'!AJ378</f>
        <v>0</v>
      </c>
      <c r="AQ378" s="11">
        <f>'OddsRatio_working_3-way'!AE378+'OddsRatio_working_3-way'!AK378</f>
        <v>0</v>
      </c>
      <c r="AR378" s="10">
        <f>IF(A378="","",IF(('OddsRatio_working_3-way'!X378=0),IF(Q378&gt;0,-Q378^(1/3),(-Q378)^(1/3)),'OddsRatio_working_3-way'!AL378-'OddsRatio_working_3-way'!R378/3))</f>
        <v>1.0402954336953694</v>
      </c>
      <c r="AS378" s="11">
        <f>IF(('OddsRatio_working_3-way'!X378=0),IF(Q378&gt;0,-Q378^(1/3),(-Q378)^(1/3)),'OddsRatio_working_3-way'!AM378-'OddsRatio_working_3-way'!R378/3)</f>
        <v>-0.56681621355567136</v>
      </c>
      <c r="AT378" s="11">
        <f>IF(('OddsRatio_working_3-way'!X378=0),IF(Q378&gt;0,-Q378^(1/3),(-Q378)^(1/3)),'OddsRatio_working_3-way'!AN378-'OddsRatio_working_3-way'!R378/3)</f>
        <v>-0.47347922013969834</v>
      </c>
      <c r="AU378" s="11">
        <f>IF(('OddsRatio_working_3-way'!X378=0),0,'OddsRatio_working_3-way'!AO378)</f>
        <v>0</v>
      </c>
      <c r="AV378" s="11">
        <f>IF(('OddsRatio_working_3-way'!X378=0),0,'OddsRatio_working_3-way'!AP378)</f>
        <v>0</v>
      </c>
      <c r="AW378" s="11">
        <f>IF(('OddsRatio_working_3-way'!X378=0),0,'OddsRatio_working_3-way'!AQ378)</f>
        <v>0</v>
      </c>
    </row>
    <row r="379" spans="1:49" x14ac:dyDescent="0.2">
      <c r="A379" s="4">
        <f>IF('True_Odds_Calculator_3-way'!A380="","",'True_Odds_Calculator_3-way'!A380)</f>
        <v>1.66</v>
      </c>
      <c r="B379" s="4">
        <f>IF('True_Odds_Calculator_3-way'!B380="","",'True_Odds_Calculator_3-way'!B380)</f>
        <v>3.98</v>
      </c>
      <c r="C379" s="4">
        <f>IF('True_Odds_Calculator_3-way'!C380="","",'True_Odds_Calculator_3-way'!C380)</f>
        <v>5.59</v>
      </c>
      <c r="D379" s="9">
        <f t="shared" si="78"/>
        <v>0.58866489964417323</v>
      </c>
      <c r="E379" s="9">
        <f t="shared" si="79"/>
        <v>0.24067363663282698</v>
      </c>
      <c r="F379" s="9">
        <f t="shared" si="80"/>
        <v>0.17066146372300012</v>
      </c>
      <c r="G379" s="9">
        <f t="shared" si="81"/>
        <v>1.0587262819914267</v>
      </c>
      <c r="H379" s="9">
        <f t="shared" si="82"/>
        <v>1.6987593461143411</v>
      </c>
      <c r="I379" s="9">
        <f t="shared" si="83"/>
        <v>4.1550043203344513</v>
      </c>
      <c r="J379" s="9">
        <f t="shared" si="84"/>
        <v>5.8595536343406485</v>
      </c>
      <c r="K379" s="11">
        <f t="shared" si="85"/>
        <v>0.60240963855421692</v>
      </c>
      <c r="L379" s="11">
        <f t="shared" si="86"/>
        <v>0.25125628140703515</v>
      </c>
      <c r="M379" s="11">
        <f t="shared" si="87"/>
        <v>0.17889087656529518</v>
      </c>
      <c r="N379" s="11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-0.24443867287815246</v>
      </c>
      <c r="O379" s="11">
        <f>0</f>
        <v>0</v>
      </c>
      <c r="P379" s="11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0.22284190744874663</v>
      </c>
      <c r="Q379" s="11">
        <f>2*'OddsRatio_working_3-way'!K379*'OddsRatio_working_3-way'!L379*'OddsRatio_working_3-way'!M379</f>
        <v>5.4153561955953007E-2</v>
      </c>
      <c r="R379" s="11">
        <f t="shared" si="88"/>
        <v>0</v>
      </c>
      <c r="S379" s="11">
        <f t="shared" si="89"/>
        <v>-0.9116475098841198</v>
      </c>
      <c r="T379" s="11">
        <f t="shared" si="90"/>
        <v>-0.22154252974097688</v>
      </c>
      <c r="U379" s="11">
        <f>'OddsRatio_working_3-way'!S379-'OddsRatio_working_3-way'!R379^2/3</f>
        <v>-0.9116475098841198</v>
      </c>
      <c r="V379" s="11">
        <f>'OddsRatio_working_3-way'!S379*'OddsRatio_working_3-way'!R379/3-2*'OddsRatio_working_3-way'!R379^3/27-'OddsRatio_working_3-way'!T379</f>
        <v>0.22154252974097688</v>
      </c>
      <c r="W379" s="11">
        <f>'OddsRatio_working_3-way'!V379^2+4*'OddsRatio_working_3-way'!U379^3/27</f>
        <v>-6.3166510965658784E-2</v>
      </c>
      <c r="X379" s="11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0.16751686739675681</v>
      </c>
      <c r="Y379" s="11">
        <f>IF('OddsRatio_working_3-way'!W379&gt;=0,IF('OddsRatio_working_3-way'!V379+SQRT('OddsRatio_working_3-way'!W379)&gt;0,0,PI()),ACOS('OddsRatio_working_3-way'!V379/(2*'OddsRatio_working_3-way'!X379)))</f>
        <v>0.84830662909477395</v>
      </c>
      <c r="Z379" s="11">
        <f>'OddsRatio_working_3-way'!X379^(1/3)*COS('OddsRatio_working_3-way'!Y379/3)</f>
        <v>0.52936314099571347</v>
      </c>
      <c r="AA379" s="11">
        <f>'OddsRatio_working_3-way'!X379^(1/3)*COS(('OddsRatio_working_3-way'!Y379+2*PI())/3)</f>
        <v>-0.39788395856726866</v>
      </c>
      <c r="AB379" s="11">
        <f>'OddsRatio_working_3-way'!X379^(1/3)*COS(('OddsRatio_working_3-way'!Y379+4*PI())/3)</f>
        <v>-0.131479182428445</v>
      </c>
      <c r="AC379" s="11">
        <f>'OddsRatio_working_3-way'!X379^(1/3)*SIN('OddsRatio_working_3-way'!Y379/3)</f>
        <v>0.15380886921715209</v>
      </c>
      <c r="AD379" s="11">
        <f>'OddsRatio_working_3-way'!X379^(1/3)*SIN(('OddsRatio_working_3-way'!Y379+2*PI())/3)</f>
        <v>0.38153749332083559</v>
      </c>
      <c r="AE379" s="11">
        <f>'OddsRatio_working_3-way'!X379^(1/3)*SIN(('OddsRatio_working_3-way'!Y379+4*PI())/3)</f>
        <v>-0.53534636253798751</v>
      </c>
      <c r="AF379" s="11">
        <f>-'OddsRatio_working_3-way'!U379/(3*'OddsRatio_working_3-way'!X379^(1/3))*COS(('OddsRatio_working_3-way'!Y379)/3)</f>
        <v>0.52936314099571335</v>
      </c>
      <c r="AG379" s="11">
        <f>-'OddsRatio_working_3-way'!U379/(3*'OddsRatio_working_3-way'!X379^(1/3))*COS(('OddsRatio_working_3-way'!Y379+2*PI())/3)</f>
        <v>-0.3978839585672686</v>
      </c>
      <c r="AH379" s="11">
        <f>-'OddsRatio_working_3-way'!U379/(3*'OddsRatio_working_3-way'!X379^(1/3))*COS(('OddsRatio_working_3-way'!Y379+4*PI())/3)</f>
        <v>-0.13147918242844497</v>
      </c>
      <c r="AI379" s="11">
        <f>'OddsRatio_working_3-way'!U379/(3*'OddsRatio_working_3-way'!X379^(1/3))*SIN(('OddsRatio_working_3-way'!Y379)/3)</f>
        <v>-0.15380886921715206</v>
      </c>
      <c r="AJ379" s="11">
        <f>'OddsRatio_working_3-way'!U379/(3*'OddsRatio_working_3-way'!X379^(1/3))*SIN(('OddsRatio_working_3-way'!Y379+2*PI())/3)</f>
        <v>-0.38153749332083547</v>
      </c>
      <c r="AK379" s="11">
        <f>'OddsRatio_working_3-way'!U379/(3*'OddsRatio_working_3-way'!X379^(1/3))*SIN(('OddsRatio_working_3-way'!Y379+4*PI())/3)</f>
        <v>0.5353463625379874</v>
      </c>
      <c r="AL379" s="11">
        <f>'OddsRatio_working_3-way'!Z379+'OddsRatio_working_3-way'!AF379</f>
        <v>1.0587262819914267</v>
      </c>
      <c r="AM379" s="11">
        <f>'OddsRatio_working_3-way'!AA379+'OddsRatio_working_3-way'!AG379</f>
        <v>-0.79576791713453732</v>
      </c>
      <c r="AN379" s="11">
        <f>'OddsRatio_working_3-way'!AB379+'OddsRatio_working_3-way'!AH379</f>
        <v>-0.26295836485688995</v>
      </c>
      <c r="AO379" s="11">
        <f>'OddsRatio_working_3-way'!AC379+'OddsRatio_working_3-way'!AI379</f>
        <v>0</v>
      </c>
      <c r="AP379" s="11">
        <f>'OddsRatio_working_3-way'!AD379+'OddsRatio_working_3-way'!AJ379</f>
        <v>0</v>
      </c>
      <c r="AQ379" s="11">
        <f>'OddsRatio_working_3-way'!AE379+'OddsRatio_working_3-way'!AK379</f>
        <v>0</v>
      </c>
      <c r="AR379" s="10">
        <f>IF(A379="","",IF(('OddsRatio_working_3-way'!X379=0),IF(Q379&gt;0,-Q379^(1/3),(-Q379)^(1/3)),'OddsRatio_working_3-way'!AL379-'OddsRatio_working_3-way'!R379/3))</f>
        <v>1.0587262819914267</v>
      </c>
      <c r="AS379" s="11">
        <f>IF(('OddsRatio_working_3-way'!X379=0),IF(Q379&gt;0,-Q379^(1/3),(-Q379)^(1/3)),'OddsRatio_working_3-way'!AM379-'OddsRatio_working_3-way'!R379/3)</f>
        <v>-0.79576791713453732</v>
      </c>
      <c r="AT379" s="11">
        <f>IF(('OddsRatio_working_3-way'!X379=0),IF(Q379&gt;0,-Q379^(1/3),(-Q379)^(1/3)),'OddsRatio_working_3-way'!AN379-'OddsRatio_working_3-way'!R379/3)</f>
        <v>-0.26295836485688995</v>
      </c>
      <c r="AU379" s="11">
        <f>IF(('OddsRatio_working_3-way'!X379=0),0,'OddsRatio_working_3-way'!AO379)</f>
        <v>0</v>
      </c>
      <c r="AV379" s="11">
        <f>IF(('OddsRatio_working_3-way'!X379=0),0,'OddsRatio_working_3-way'!AP379)</f>
        <v>0</v>
      </c>
      <c r="AW379" s="11">
        <f>IF(('OddsRatio_working_3-way'!X379=0),0,'OddsRatio_working_3-way'!AQ379)</f>
        <v>0</v>
      </c>
    </row>
    <row r="380" spans="1:49" x14ac:dyDescent="0.2">
      <c r="A380" s="4">
        <f>IF('True_Odds_Calculator_3-way'!A381="","",'True_Odds_Calculator_3-way'!A381)</f>
        <v>2.68</v>
      </c>
      <c r="B380" s="4">
        <f>IF('True_Odds_Calculator_3-way'!B381="","",'True_Odds_Calculator_3-way'!B381)</f>
        <v>3.28</v>
      </c>
      <c r="C380" s="4">
        <f>IF('True_Odds_Calculator_3-way'!C381="","",'True_Odds_Calculator_3-way'!C381)</f>
        <v>2.85</v>
      </c>
      <c r="D380" s="9">
        <f t="shared" si="78"/>
        <v>0.36308997801554899</v>
      </c>
      <c r="E380" s="9">
        <f t="shared" si="79"/>
        <v>0.29580406002497817</v>
      </c>
      <c r="F380" s="9">
        <f t="shared" si="80"/>
        <v>0.3411059619594729</v>
      </c>
      <c r="G380" s="9">
        <f t="shared" si="81"/>
        <v>1.0441299162155411</v>
      </c>
      <c r="H380" s="9">
        <f t="shared" si="82"/>
        <v>2.7541382592421098</v>
      </c>
      <c r="I380" s="9">
        <f t="shared" si="83"/>
        <v>3.3806162089714333</v>
      </c>
      <c r="J380" s="9">
        <f t="shared" si="84"/>
        <v>2.9316403449987511</v>
      </c>
      <c r="K380" s="11">
        <f t="shared" si="85"/>
        <v>0.37313432835820892</v>
      </c>
      <c r="L380" s="11">
        <f t="shared" si="86"/>
        <v>0.3048780487804878</v>
      </c>
      <c r="M380" s="11">
        <f t="shared" si="87"/>
        <v>0.35087719298245612</v>
      </c>
      <c r="N380" s="11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-0.28285402257007652</v>
      </c>
      <c r="O380" s="11">
        <f>0</f>
        <v>0</v>
      </c>
      <c r="P380" s="11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0.23191168675237417</v>
      </c>
      <c r="Q380" s="11">
        <f>2*'OddsRatio_working_3-way'!K380*'OddsRatio_working_3-way'!L380*'OddsRatio_working_3-way'!M380</f>
        <v>7.9831905938855127E-2</v>
      </c>
      <c r="R380" s="11">
        <f t="shared" si="88"/>
        <v>0</v>
      </c>
      <c r="S380" s="11">
        <f t="shared" si="89"/>
        <v>-0.81989884621463538</v>
      </c>
      <c r="T380" s="11">
        <f t="shared" si="90"/>
        <v>-0.28223712434238735</v>
      </c>
      <c r="U380" s="11">
        <f>'OddsRatio_working_3-way'!S380-'OddsRatio_working_3-way'!R380^2/3</f>
        <v>-0.81989884621463538</v>
      </c>
      <c r="V380" s="11">
        <f>'OddsRatio_working_3-way'!S380*'OddsRatio_working_3-way'!R380/3-2*'OddsRatio_working_3-way'!R380^3/27-'OddsRatio_working_3-way'!T380</f>
        <v>0.28223712434238735</v>
      </c>
      <c r="W380" s="11">
        <f>'OddsRatio_working_3-way'!V380^2+4*'OddsRatio_working_3-way'!U380^3/27</f>
        <v>-1.9961282731715824E-3</v>
      </c>
      <c r="X380" s="11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0.1428757525179061</v>
      </c>
      <c r="Y380" s="11">
        <f>IF('OddsRatio_working_3-way'!W380&gt;=0,IF('OddsRatio_working_3-way'!V380+SQRT('OddsRatio_working_3-way'!W380)&gt;0,0,PI()),ACOS('OddsRatio_working_3-way'!V380/(2*'OddsRatio_working_3-way'!X380)))</f>
        <v>0.15699696240990968</v>
      </c>
      <c r="Z380" s="11">
        <f>'OddsRatio_working_3-way'!X380^(1/3)*COS('OddsRatio_working_3-way'!Y380/3)</f>
        <v>0.52206495810777065</v>
      </c>
      <c r="AA380" s="11">
        <f>'OddsRatio_working_3-way'!X380^(1/3)*COS(('OddsRatio_working_3-way'!Y380+2*PI())/3)</f>
        <v>-0.28471467047714</v>
      </c>
      <c r="AB380" s="11">
        <f>'OddsRatio_working_3-way'!X380^(1/3)*COS(('OddsRatio_working_3-way'!Y380+4*PI())/3)</f>
        <v>-0.23735028763063054</v>
      </c>
      <c r="AC380" s="11">
        <f>'OddsRatio_working_3-way'!X380^(1/3)*SIN('OddsRatio_working_3-way'!Y380/3)</f>
        <v>2.7345839186432744E-2</v>
      </c>
      <c r="AD380" s="11">
        <f>'OddsRatio_working_3-way'!X380^(1/3)*SIN(('OddsRatio_working_3-way'!Y380+2*PI())/3)</f>
        <v>0.43844859655377177</v>
      </c>
      <c r="AE380" s="11">
        <f>'OddsRatio_working_3-way'!X380^(1/3)*SIN(('OddsRatio_working_3-way'!Y380+4*PI())/3)</f>
        <v>-0.46579443574020446</v>
      </c>
      <c r="AF380" s="11">
        <f>-'OddsRatio_working_3-way'!U380/(3*'OddsRatio_working_3-way'!X380^(1/3))*COS(('OddsRatio_working_3-way'!Y380)/3)</f>
        <v>0.52206495810777043</v>
      </c>
      <c r="AG380" s="11">
        <f>-'OddsRatio_working_3-way'!U380/(3*'OddsRatio_working_3-way'!X380^(1/3))*COS(('OddsRatio_working_3-way'!Y380+2*PI())/3)</f>
        <v>-0.28471467047713989</v>
      </c>
      <c r="AH380" s="11">
        <f>-'OddsRatio_working_3-way'!U380/(3*'OddsRatio_working_3-way'!X380^(1/3))*COS(('OddsRatio_working_3-way'!Y380+4*PI())/3)</f>
        <v>-0.23735028763063043</v>
      </c>
      <c r="AI380" s="11">
        <f>'OddsRatio_working_3-way'!U380/(3*'OddsRatio_working_3-way'!X380^(1/3))*SIN(('OddsRatio_working_3-way'!Y380)/3)</f>
        <v>-2.7345839186432734E-2</v>
      </c>
      <c r="AJ380" s="11">
        <f>'OddsRatio_working_3-way'!U380/(3*'OddsRatio_working_3-way'!X380^(1/3))*SIN(('OddsRatio_working_3-way'!Y380+2*PI())/3)</f>
        <v>-0.43844859655377155</v>
      </c>
      <c r="AK380" s="11">
        <f>'OddsRatio_working_3-way'!U380/(3*'OddsRatio_working_3-way'!X380^(1/3))*SIN(('OddsRatio_working_3-way'!Y380+4*PI())/3)</f>
        <v>0.46579443574020429</v>
      </c>
      <c r="AL380" s="11">
        <f>'OddsRatio_working_3-way'!Z380+'OddsRatio_working_3-way'!AF380</f>
        <v>1.0441299162155411</v>
      </c>
      <c r="AM380" s="11">
        <f>'OddsRatio_working_3-way'!AA380+'OddsRatio_working_3-way'!AG380</f>
        <v>-0.56942934095427988</v>
      </c>
      <c r="AN380" s="11">
        <f>'OddsRatio_working_3-way'!AB380+'OddsRatio_working_3-way'!AH380</f>
        <v>-0.47470057526126097</v>
      </c>
      <c r="AO380" s="11">
        <f>'OddsRatio_working_3-way'!AC380+'OddsRatio_working_3-way'!AI380</f>
        <v>0</v>
      </c>
      <c r="AP380" s="11">
        <f>'OddsRatio_working_3-way'!AD380+'OddsRatio_working_3-way'!AJ380</f>
        <v>0</v>
      </c>
      <c r="AQ380" s="11">
        <f>'OddsRatio_working_3-way'!AE380+'OddsRatio_working_3-way'!AK380</f>
        <v>0</v>
      </c>
      <c r="AR380" s="10">
        <f>IF(A380="","",IF(('OddsRatio_working_3-way'!X380=0),IF(Q380&gt;0,-Q380^(1/3),(-Q380)^(1/3)),'OddsRatio_working_3-way'!AL380-'OddsRatio_working_3-way'!R380/3))</f>
        <v>1.0441299162155411</v>
      </c>
      <c r="AS380" s="11">
        <f>IF(('OddsRatio_working_3-way'!X380=0),IF(Q380&gt;0,-Q380^(1/3),(-Q380)^(1/3)),'OddsRatio_working_3-way'!AM380-'OddsRatio_working_3-way'!R380/3)</f>
        <v>-0.56942934095427988</v>
      </c>
      <c r="AT380" s="11">
        <f>IF(('OddsRatio_working_3-way'!X380=0),IF(Q380&gt;0,-Q380^(1/3),(-Q380)^(1/3)),'OddsRatio_working_3-way'!AN380-'OddsRatio_working_3-way'!R380/3)</f>
        <v>-0.47470057526126097</v>
      </c>
      <c r="AU380" s="11">
        <f>IF(('OddsRatio_working_3-way'!X380=0),0,'OddsRatio_working_3-way'!AO380)</f>
        <v>0</v>
      </c>
      <c r="AV380" s="11">
        <f>IF(('OddsRatio_working_3-way'!X380=0),0,'OddsRatio_working_3-way'!AP380)</f>
        <v>0</v>
      </c>
      <c r="AW380" s="11">
        <f>IF(('OddsRatio_working_3-way'!X380=0),0,'OddsRatio_working_3-way'!AQ380)</f>
        <v>0</v>
      </c>
    </row>
    <row r="381" spans="1:49" x14ac:dyDescent="0.2">
      <c r="A381" s="4">
        <f>IF('True_Odds_Calculator_3-way'!A382="","",'True_Odds_Calculator_3-way'!A382)</f>
        <v>3.19</v>
      </c>
      <c r="B381" s="4">
        <f>IF('True_Odds_Calculator_3-way'!B382="","",'True_Odds_Calculator_3-way'!B382)</f>
        <v>3.51</v>
      </c>
      <c r="C381" s="4">
        <f>IF('True_Odds_Calculator_3-way'!C382="","",'True_Odds_Calculator_3-way'!C382)</f>
        <v>2.33</v>
      </c>
      <c r="D381" s="9">
        <f t="shared" si="78"/>
        <v>0.30455731368326017</v>
      </c>
      <c r="E381" s="9">
        <f t="shared" si="79"/>
        <v>0.27646383402598779</v>
      </c>
      <c r="F381" s="9">
        <f t="shared" si="80"/>
        <v>0.4189788522907521</v>
      </c>
      <c r="G381" s="9">
        <f t="shared" si="81"/>
        <v>1.0426731645473784</v>
      </c>
      <c r="H381" s="9">
        <f t="shared" si="82"/>
        <v>3.2834542303587586</v>
      </c>
      <c r="I381" s="9">
        <f t="shared" si="83"/>
        <v>3.6171096430139187</v>
      </c>
      <c r="J381" s="9">
        <f t="shared" si="84"/>
        <v>2.3867553088480129</v>
      </c>
      <c r="K381" s="11">
        <f t="shared" si="85"/>
        <v>0.31347962382445144</v>
      </c>
      <c r="L381" s="11">
        <f t="shared" si="86"/>
        <v>0.28490028490028491</v>
      </c>
      <c r="M381" s="11">
        <f t="shared" si="87"/>
        <v>0.42918454935622319</v>
      </c>
      <c r="N381" s="11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-0.28023072909856983</v>
      </c>
      <c r="O381" s="11">
        <f>0</f>
        <v>0</v>
      </c>
      <c r="P381" s="11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0.23113387032285956</v>
      </c>
      <c r="Q381" s="11">
        <f>2*'OddsRatio_working_3-way'!K381*'OddsRatio_working_3-way'!L381*'OddsRatio_working_3-way'!M381</f>
        <v>7.6661316856669839E-2</v>
      </c>
      <c r="R381" s="11">
        <f t="shared" si="88"/>
        <v>0</v>
      </c>
      <c r="S381" s="11">
        <f t="shared" si="89"/>
        <v>-0.82479844757338983</v>
      </c>
      <c r="T381" s="11">
        <f t="shared" si="90"/>
        <v>-0.27356499090328024</v>
      </c>
      <c r="U381" s="11">
        <f>'OddsRatio_working_3-way'!S381-'OddsRatio_working_3-way'!R381^2/3</f>
        <v>-0.82479844757338983</v>
      </c>
      <c r="V381" s="11">
        <f>'OddsRatio_working_3-way'!S381*'OddsRatio_working_3-way'!R381/3-2*'OddsRatio_working_3-way'!R381^3/27-'OddsRatio_working_3-way'!T381</f>
        <v>0.27356499090328024</v>
      </c>
      <c r="W381" s="11">
        <f>'OddsRatio_working_3-way'!V381^2+4*'OddsRatio_working_3-way'!U381^3/27</f>
        <v>-8.2887410370652143E-3</v>
      </c>
      <c r="X381" s="11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0.14415837235916704</v>
      </c>
      <c r="Y381" s="11">
        <f>IF('OddsRatio_working_3-way'!W381&gt;=0,IF('OddsRatio_working_3-way'!V381+SQRT('OddsRatio_working_3-way'!W381)&gt;0,0,PI()),ACOS('OddsRatio_working_3-way'!V381/(2*'OddsRatio_working_3-way'!X381)))</f>
        <v>0.3212707878349772</v>
      </c>
      <c r="Z381" s="11">
        <f>'OddsRatio_working_3-way'!X381^(1/3)*COS('OddsRatio_working_3-way'!Y381/3)</f>
        <v>0.52133658227368918</v>
      </c>
      <c r="AA381" s="11">
        <f>'OddsRatio_working_3-way'!X381^(1/3)*COS(('OddsRatio_working_3-way'!Y381+2*PI())/3)</f>
        <v>-0.30920423535078906</v>
      </c>
      <c r="AB381" s="11">
        <f>'OddsRatio_working_3-way'!X381^(1/3)*COS(('OddsRatio_working_3-way'!Y381+4*PI())/3)</f>
        <v>-0.21213234692289984</v>
      </c>
      <c r="AC381" s="11">
        <f>'OddsRatio_working_3-way'!X381^(1/3)*SIN('OddsRatio_working_3-way'!Y381/3)</f>
        <v>5.6044480914587122E-2</v>
      </c>
      <c r="AD381" s="11">
        <f>'OddsRatio_working_3-way'!X381^(1/3)*SIN(('OddsRatio_working_3-way'!Y381+2*PI())/3)</f>
        <v>0.42346848371387741</v>
      </c>
      <c r="AE381" s="11">
        <f>'OddsRatio_working_3-way'!X381^(1/3)*SIN(('OddsRatio_working_3-way'!Y381+4*PI())/3)</f>
        <v>-0.47951296462846449</v>
      </c>
      <c r="AF381" s="11">
        <f>-'OddsRatio_working_3-way'!U381/(3*'OddsRatio_working_3-way'!X381^(1/3))*COS(('OddsRatio_working_3-way'!Y381)/3)</f>
        <v>0.52133658227368918</v>
      </c>
      <c r="AG381" s="11">
        <f>-'OddsRatio_working_3-way'!U381/(3*'OddsRatio_working_3-way'!X381^(1/3))*COS(('OddsRatio_working_3-way'!Y381+2*PI())/3)</f>
        <v>-0.30920423535078906</v>
      </c>
      <c r="AH381" s="11">
        <f>-'OddsRatio_working_3-way'!U381/(3*'OddsRatio_working_3-way'!X381^(1/3))*COS(('OddsRatio_working_3-way'!Y381+4*PI())/3)</f>
        <v>-0.21213234692289984</v>
      </c>
      <c r="AI381" s="11">
        <f>'OddsRatio_working_3-way'!U381/(3*'OddsRatio_working_3-way'!X381^(1/3))*SIN(('OddsRatio_working_3-way'!Y381)/3)</f>
        <v>-5.6044480914587122E-2</v>
      </c>
      <c r="AJ381" s="11">
        <f>'OddsRatio_working_3-way'!U381/(3*'OddsRatio_working_3-way'!X381^(1/3))*SIN(('OddsRatio_working_3-way'!Y381+2*PI())/3)</f>
        <v>-0.42346848371387741</v>
      </c>
      <c r="AK381" s="11">
        <f>'OddsRatio_working_3-way'!U381/(3*'OddsRatio_working_3-way'!X381^(1/3))*SIN(('OddsRatio_working_3-way'!Y381+4*PI())/3)</f>
        <v>0.47951296462846449</v>
      </c>
      <c r="AL381" s="11">
        <f>'OddsRatio_working_3-way'!Z381+'OddsRatio_working_3-way'!AF381</f>
        <v>1.0426731645473784</v>
      </c>
      <c r="AM381" s="11">
        <f>'OddsRatio_working_3-way'!AA381+'OddsRatio_working_3-way'!AG381</f>
        <v>-0.61840847070157812</v>
      </c>
      <c r="AN381" s="11">
        <f>'OddsRatio_working_3-way'!AB381+'OddsRatio_working_3-way'!AH381</f>
        <v>-0.42426469384579968</v>
      </c>
      <c r="AO381" s="11">
        <f>'OddsRatio_working_3-way'!AC381+'OddsRatio_working_3-way'!AI381</f>
        <v>0</v>
      </c>
      <c r="AP381" s="11">
        <f>'OddsRatio_working_3-way'!AD381+'OddsRatio_working_3-way'!AJ381</f>
        <v>0</v>
      </c>
      <c r="AQ381" s="11">
        <f>'OddsRatio_working_3-way'!AE381+'OddsRatio_working_3-way'!AK381</f>
        <v>0</v>
      </c>
      <c r="AR381" s="10">
        <f>IF(A381="","",IF(('OddsRatio_working_3-way'!X381=0),IF(Q381&gt;0,-Q381^(1/3),(-Q381)^(1/3)),'OddsRatio_working_3-way'!AL381-'OddsRatio_working_3-way'!R381/3))</f>
        <v>1.0426731645473784</v>
      </c>
      <c r="AS381" s="11">
        <f>IF(('OddsRatio_working_3-way'!X381=0),IF(Q381&gt;0,-Q381^(1/3),(-Q381)^(1/3)),'OddsRatio_working_3-way'!AM381-'OddsRatio_working_3-way'!R381/3)</f>
        <v>-0.61840847070157812</v>
      </c>
      <c r="AT381" s="11">
        <f>IF(('OddsRatio_working_3-way'!X381=0),IF(Q381&gt;0,-Q381^(1/3),(-Q381)^(1/3)),'OddsRatio_working_3-way'!AN381-'OddsRatio_working_3-way'!R381/3)</f>
        <v>-0.42426469384579968</v>
      </c>
      <c r="AU381" s="11">
        <f>IF(('OddsRatio_working_3-way'!X381=0),0,'OddsRatio_working_3-way'!AO381)</f>
        <v>0</v>
      </c>
      <c r="AV381" s="11">
        <f>IF(('OddsRatio_working_3-way'!X381=0),0,'OddsRatio_working_3-way'!AP381)</f>
        <v>0</v>
      </c>
      <c r="AW381" s="11">
        <f>IF(('OddsRatio_working_3-way'!X381=0),0,'OddsRatio_working_3-way'!AQ381)</f>
        <v>0</v>
      </c>
    </row>
    <row r="382" spans="1:49" x14ac:dyDescent="0.2">
      <c r="A382" s="4">
        <f>IF('True_Odds_Calculator_3-way'!A383="","",'True_Odds_Calculator_3-way'!A383)</f>
        <v>3.71</v>
      </c>
      <c r="B382" s="4">
        <f>IF('True_Odds_Calculator_3-way'!B383="","",'True_Odds_Calculator_3-way'!B383)</f>
        <v>3.55</v>
      </c>
      <c r="C382" s="4">
        <f>IF('True_Odds_Calculator_3-way'!C383="","",'True_Odds_Calculator_3-way'!C383)</f>
        <v>2.1</v>
      </c>
      <c r="D382" s="9">
        <f t="shared" si="78"/>
        <v>0.26124757764895468</v>
      </c>
      <c r="E382" s="9">
        <f t="shared" si="79"/>
        <v>0.2731619111427247</v>
      </c>
      <c r="F382" s="9">
        <f t="shared" si="80"/>
        <v>0.46559051120832046</v>
      </c>
      <c r="G382" s="9">
        <f t="shared" si="81"/>
        <v>1.0434637225135823</v>
      </c>
      <c r="H382" s="9">
        <f t="shared" si="82"/>
        <v>3.8277866880118085</v>
      </c>
      <c r="I382" s="9">
        <f t="shared" si="83"/>
        <v>3.6608324924096345</v>
      </c>
      <c r="J382" s="9">
        <f t="shared" si="84"/>
        <v>2.147810094764941</v>
      </c>
      <c r="K382" s="11">
        <f t="shared" si="85"/>
        <v>0.26954177897574122</v>
      </c>
      <c r="L382" s="11">
        <f t="shared" si="86"/>
        <v>0.28169014084507044</v>
      </c>
      <c r="M382" s="11">
        <f t="shared" si="87"/>
        <v>0.47619047619047616</v>
      </c>
      <c r="N382" s="11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-0.27484041716606922</v>
      </c>
      <c r="O382" s="11">
        <f>0</f>
        <v>0</v>
      </c>
      <c r="P382" s="11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0.22995113538373096</v>
      </c>
      <c r="Q382" s="11">
        <f>2*'OddsRatio_working_3-way'!K382*'OddsRatio_working_3-way'!L382*'OddsRatio_working_3-way'!M382</f>
        <v>7.2311677793626086E-2</v>
      </c>
      <c r="R382" s="11">
        <f t="shared" si="88"/>
        <v>0</v>
      </c>
      <c r="S382" s="11">
        <f t="shared" si="89"/>
        <v>-0.83667146831896122</v>
      </c>
      <c r="T382" s="11">
        <f t="shared" si="90"/>
        <v>-0.26310423532042804</v>
      </c>
      <c r="U382" s="11">
        <f>'OddsRatio_working_3-way'!S382-'OddsRatio_working_3-way'!R382^2/3</f>
        <v>-0.83667146831896122</v>
      </c>
      <c r="V382" s="11">
        <f>'OddsRatio_working_3-way'!S382*'OddsRatio_working_3-way'!R382/3-2*'OddsRatio_working_3-way'!R382^3/27-'OddsRatio_working_3-way'!T382</f>
        <v>0.26310423532042804</v>
      </c>
      <c r="W382" s="11">
        <f>'OddsRatio_working_3-way'!V382^2+4*'OddsRatio_working_3-way'!U382^3/27</f>
        <v>-1.7544464563964968E-2</v>
      </c>
      <c r="X382" s="11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0.14728229968967091</v>
      </c>
      <c r="Y382" s="11">
        <f>IF('OddsRatio_working_3-way'!W382&gt;=0,IF('OddsRatio_working_3-way'!V382+SQRT('OddsRatio_working_3-way'!W382)&gt;0,0,PI()),ACOS('OddsRatio_working_3-way'!V382/(2*'OddsRatio_working_3-way'!X382)))</f>
        <v>0.46639073532333564</v>
      </c>
      <c r="Z382" s="11">
        <f>'OddsRatio_working_3-way'!X382^(1/3)*COS('OddsRatio_working_3-way'!Y382/3)</f>
        <v>0.52173186125679116</v>
      </c>
      <c r="AA382" s="11">
        <f>'OddsRatio_working_3-way'!X382^(1/3)*COS(('OddsRatio_working_3-way'!Y382+2*PI())/3)</f>
        <v>-0.33168094169161355</v>
      </c>
      <c r="AB382" s="11">
        <f>'OddsRatio_working_3-way'!X382^(1/3)*COS(('OddsRatio_working_3-way'!Y382+4*PI())/3)</f>
        <v>-0.19005091956517767</v>
      </c>
      <c r="AC382" s="11">
        <f>'OddsRatio_working_3-way'!X382^(1/3)*SIN('OddsRatio_working_3-way'!Y382/3)</f>
        <v>8.177013140003056E-2</v>
      </c>
      <c r="AD382" s="11">
        <f>'OddsRatio_working_3-way'!X382^(1/3)*SIN(('OddsRatio_working_3-way'!Y382+2*PI())/3)</f>
        <v>0.41094798011210404</v>
      </c>
      <c r="AE382" s="11">
        <f>'OddsRatio_working_3-way'!X382^(1/3)*SIN(('OddsRatio_working_3-way'!Y382+4*PI())/3)</f>
        <v>-0.49271811151213452</v>
      </c>
      <c r="AF382" s="11">
        <f>-'OddsRatio_working_3-way'!U382/(3*'OddsRatio_working_3-way'!X382^(1/3))*COS(('OddsRatio_working_3-way'!Y382)/3)</f>
        <v>0.52173186125679105</v>
      </c>
      <c r="AG382" s="11">
        <f>-'OddsRatio_working_3-way'!U382/(3*'OddsRatio_working_3-way'!X382^(1/3))*COS(('OddsRatio_working_3-way'!Y382+2*PI())/3)</f>
        <v>-0.3316809416916135</v>
      </c>
      <c r="AH382" s="11">
        <f>-'OddsRatio_working_3-way'!U382/(3*'OddsRatio_working_3-way'!X382^(1/3))*COS(('OddsRatio_working_3-way'!Y382+4*PI())/3)</f>
        <v>-0.19005091956517761</v>
      </c>
      <c r="AI382" s="11">
        <f>'OddsRatio_working_3-way'!U382/(3*'OddsRatio_working_3-way'!X382^(1/3))*SIN(('OddsRatio_working_3-way'!Y382)/3)</f>
        <v>-8.1770131400030546E-2</v>
      </c>
      <c r="AJ382" s="11">
        <f>'OddsRatio_working_3-way'!U382/(3*'OddsRatio_working_3-way'!X382^(1/3))*SIN(('OddsRatio_working_3-way'!Y382+2*PI())/3)</f>
        <v>-0.41094798011210393</v>
      </c>
      <c r="AK382" s="11">
        <f>'OddsRatio_working_3-way'!U382/(3*'OddsRatio_working_3-way'!X382^(1/3))*SIN(('OddsRatio_working_3-way'!Y382+4*PI())/3)</f>
        <v>0.4927181115121344</v>
      </c>
      <c r="AL382" s="11">
        <f>'OddsRatio_working_3-way'!Z382+'OddsRatio_working_3-way'!AF382</f>
        <v>1.0434637225135823</v>
      </c>
      <c r="AM382" s="11">
        <f>'OddsRatio_working_3-way'!AA382+'OddsRatio_working_3-way'!AG382</f>
        <v>-0.6633618833832271</v>
      </c>
      <c r="AN382" s="11">
        <f>'OddsRatio_working_3-way'!AB382+'OddsRatio_working_3-way'!AH382</f>
        <v>-0.38010183913035528</v>
      </c>
      <c r="AO382" s="11">
        <f>'OddsRatio_working_3-way'!AC382+'OddsRatio_working_3-way'!AI382</f>
        <v>0</v>
      </c>
      <c r="AP382" s="11">
        <f>'OddsRatio_working_3-way'!AD382+'OddsRatio_working_3-way'!AJ382</f>
        <v>0</v>
      </c>
      <c r="AQ382" s="11">
        <f>'OddsRatio_working_3-way'!AE382+'OddsRatio_working_3-way'!AK382</f>
        <v>0</v>
      </c>
      <c r="AR382" s="10">
        <f>IF(A382="","",IF(('OddsRatio_working_3-way'!X382=0),IF(Q382&gt;0,-Q382^(1/3),(-Q382)^(1/3)),'OddsRatio_working_3-way'!AL382-'OddsRatio_working_3-way'!R382/3))</f>
        <v>1.0434637225135823</v>
      </c>
      <c r="AS382" s="11">
        <f>IF(('OddsRatio_working_3-way'!X382=0),IF(Q382&gt;0,-Q382^(1/3),(-Q382)^(1/3)),'OddsRatio_working_3-way'!AM382-'OddsRatio_working_3-way'!R382/3)</f>
        <v>-0.6633618833832271</v>
      </c>
      <c r="AT382" s="11">
        <f>IF(('OddsRatio_working_3-way'!X382=0),IF(Q382&gt;0,-Q382^(1/3),(-Q382)^(1/3)),'OddsRatio_working_3-way'!AN382-'OddsRatio_working_3-way'!R382/3)</f>
        <v>-0.38010183913035528</v>
      </c>
      <c r="AU382" s="11">
        <f>IF(('OddsRatio_working_3-way'!X382=0),0,'OddsRatio_working_3-way'!AO382)</f>
        <v>0</v>
      </c>
      <c r="AV382" s="11">
        <f>IF(('OddsRatio_working_3-way'!X382=0),0,'OddsRatio_working_3-way'!AP382)</f>
        <v>0</v>
      </c>
      <c r="AW382" s="11">
        <f>IF(('OddsRatio_working_3-way'!X382=0),0,'OddsRatio_working_3-way'!AQ382)</f>
        <v>0</v>
      </c>
    </row>
    <row r="383" spans="1:49" x14ac:dyDescent="0.2">
      <c r="A383" s="4">
        <f>IF('True_Odds_Calculator_3-way'!A384="","",'True_Odds_Calculator_3-way'!A384)</f>
        <v>2.41</v>
      </c>
      <c r="B383" s="4">
        <f>IF('True_Odds_Calculator_3-way'!B384="","",'True_Odds_Calculator_3-way'!B384)</f>
        <v>3.32</v>
      </c>
      <c r="C383" s="4">
        <f>IF('True_Odds_Calculator_3-way'!C384="","",'True_Odds_Calculator_3-way'!C384)</f>
        <v>3.21</v>
      </c>
      <c r="D383" s="9">
        <f t="shared" si="78"/>
        <v>0.40484927314746894</v>
      </c>
      <c r="E383" s="9">
        <f t="shared" si="79"/>
        <v>0.29249909326005202</v>
      </c>
      <c r="F383" s="9">
        <f t="shared" si="80"/>
        <v>0.30265163359247893</v>
      </c>
      <c r="G383" s="9">
        <f t="shared" si="81"/>
        <v>1.0425922487109403</v>
      </c>
      <c r="H383" s="9">
        <f t="shared" si="82"/>
        <v>2.4700550706824256</v>
      </c>
      <c r="I383" s="9">
        <f t="shared" si="83"/>
        <v>3.4188140170093808</v>
      </c>
      <c r="J383" s="9">
        <f t="shared" si="84"/>
        <v>3.3041288696511781</v>
      </c>
      <c r="K383" s="11">
        <f t="shared" si="85"/>
        <v>0.41493775933609955</v>
      </c>
      <c r="L383" s="11">
        <f t="shared" si="86"/>
        <v>0.30120481927710846</v>
      </c>
      <c r="M383" s="11">
        <f t="shared" si="87"/>
        <v>0.3115264797507788</v>
      </c>
      <c r="N383" s="11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-0.28147460123972046</v>
      </c>
      <c r="O383" s="11">
        <f>0</f>
        <v>0</v>
      </c>
      <c r="P383" s="11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0.23127372015692971</v>
      </c>
      <c r="Q383" s="11">
        <f>2*'OddsRatio_working_3-way'!K383*'OddsRatio_working_3-way'!L383*'OddsRatio_working_3-way'!M383</f>
        <v>7.7869939446777683E-2</v>
      </c>
      <c r="R383" s="11">
        <f t="shared" si="88"/>
        <v>0</v>
      </c>
      <c r="S383" s="11">
        <f t="shared" si="89"/>
        <v>-0.82165040518154353</v>
      </c>
      <c r="T383" s="11">
        <f t="shared" si="90"/>
        <v>-0.2766499680745938</v>
      </c>
      <c r="U383" s="11">
        <f>'OddsRatio_working_3-way'!S383-'OddsRatio_working_3-way'!R383^2/3</f>
        <v>-0.82165040518154353</v>
      </c>
      <c r="V383" s="11">
        <f>'OddsRatio_working_3-way'!S383*'OddsRatio_working_3-way'!R383/3-2*'OddsRatio_working_3-way'!R383^3/27-'OddsRatio_working_3-way'!T383</f>
        <v>0.2766499680745938</v>
      </c>
      <c r="W383" s="11">
        <f>'OddsRatio_working_3-way'!V383^2+4*'OddsRatio_working_3-way'!U383^3/27</f>
        <v>-5.6431510854095535E-3</v>
      </c>
      <c r="X383" s="11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0.14333383752718976</v>
      </c>
      <c r="Y383" s="11">
        <f>IF('OddsRatio_working_3-way'!W383&gt;=0,IF('OddsRatio_working_3-way'!V383+SQRT('OddsRatio_working_3-way'!W383)&gt;0,0,PI()),ACOS('OddsRatio_working_3-way'!V383/(2*'OddsRatio_working_3-way'!X383)))</f>
        <v>0.26514454371695373</v>
      </c>
      <c r="Z383" s="11">
        <f>'OddsRatio_working_3-way'!X383^(1/3)*COS('OddsRatio_working_3-way'!Y383/3)</f>
        <v>0.52129612435547013</v>
      </c>
      <c r="AA383" s="11">
        <f>'OddsRatio_working_3-way'!X383^(1/3)*COS(('OddsRatio_working_3-way'!Y383+2*PI())/3)</f>
        <v>-0.3006526162230006</v>
      </c>
      <c r="AB383" s="11">
        <f>'OddsRatio_working_3-way'!X383^(1/3)*COS(('OddsRatio_working_3-way'!Y383+4*PI())/3)</f>
        <v>-0.22064350813246952</v>
      </c>
      <c r="AC383" s="11">
        <f>'OddsRatio_working_3-way'!X383^(1/3)*SIN('OddsRatio_working_3-way'!Y383/3)</f>
        <v>4.6193280093690066E-2</v>
      </c>
      <c r="AD383" s="11">
        <f>'OddsRatio_working_3-way'!X383^(1/3)*SIN(('OddsRatio_working_3-way'!Y383+2*PI())/3)</f>
        <v>0.42835904653936391</v>
      </c>
      <c r="AE383" s="11">
        <f>'OddsRatio_working_3-way'!X383^(1/3)*SIN(('OddsRatio_working_3-way'!Y383+4*PI())/3)</f>
        <v>-0.47455232663305391</v>
      </c>
      <c r="AF383" s="11">
        <f>-'OddsRatio_working_3-way'!U383/(3*'OddsRatio_working_3-way'!X383^(1/3))*COS(('OddsRatio_working_3-way'!Y383)/3)</f>
        <v>0.52129612435547024</v>
      </c>
      <c r="AG383" s="11">
        <f>-'OddsRatio_working_3-way'!U383/(3*'OddsRatio_working_3-way'!X383^(1/3))*COS(('OddsRatio_working_3-way'!Y383+2*PI())/3)</f>
        <v>-0.30065261622300071</v>
      </c>
      <c r="AH383" s="11">
        <f>-'OddsRatio_working_3-way'!U383/(3*'OddsRatio_working_3-way'!X383^(1/3))*COS(('OddsRatio_working_3-way'!Y383+4*PI())/3)</f>
        <v>-0.22064350813246958</v>
      </c>
      <c r="AI383" s="11">
        <f>'OddsRatio_working_3-way'!U383/(3*'OddsRatio_working_3-way'!X383^(1/3))*SIN(('OddsRatio_working_3-way'!Y383)/3)</f>
        <v>-4.6193280093690073E-2</v>
      </c>
      <c r="AJ383" s="11">
        <f>'OddsRatio_working_3-way'!U383/(3*'OddsRatio_working_3-way'!X383^(1/3))*SIN(('OddsRatio_working_3-way'!Y383+2*PI())/3)</f>
        <v>-0.42835904653936396</v>
      </c>
      <c r="AK383" s="11">
        <f>'OddsRatio_working_3-way'!U383/(3*'OddsRatio_working_3-way'!X383^(1/3))*SIN(('OddsRatio_working_3-way'!Y383+4*PI())/3)</f>
        <v>0.47455232663305402</v>
      </c>
      <c r="AL383" s="11">
        <f>'OddsRatio_working_3-way'!Z383+'OddsRatio_working_3-way'!AF383</f>
        <v>1.0425922487109403</v>
      </c>
      <c r="AM383" s="11">
        <f>'OddsRatio_working_3-way'!AA383+'OddsRatio_working_3-way'!AG383</f>
        <v>-0.60130523244600131</v>
      </c>
      <c r="AN383" s="11">
        <f>'OddsRatio_working_3-way'!AB383+'OddsRatio_working_3-way'!AH383</f>
        <v>-0.4412870162649391</v>
      </c>
      <c r="AO383" s="11">
        <f>'OddsRatio_working_3-way'!AC383+'OddsRatio_working_3-way'!AI383</f>
        <v>0</v>
      </c>
      <c r="AP383" s="11">
        <f>'OddsRatio_working_3-way'!AD383+'OddsRatio_working_3-way'!AJ383</f>
        <v>0</v>
      </c>
      <c r="AQ383" s="11">
        <f>'OddsRatio_working_3-way'!AE383+'OddsRatio_working_3-way'!AK383</f>
        <v>0</v>
      </c>
      <c r="AR383" s="10">
        <f>IF(A383="","",IF(('OddsRatio_working_3-way'!X383=0),IF(Q383&gt;0,-Q383^(1/3),(-Q383)^(1/3)),'OddsRatio_working_3-way'!AL383-'OddsRatio_working_3-way'!R383/3))</f>
        <v>1.0425922487109403</v>
      </c>
      <c r="AS383" s="11">
        <f>IF(('OddsRatio_working_3-way'!X383=0),IF(Q383&gt;0,-Q383^(1/3),(-Q383)^(1/3)),'OddsRatio_working_3-way'!AM383-'OddsRatio_working_3-way'!R383/3)</f>
        <v>-0.60130523244600131</v>
      </c>
      <c r="AT383" s="11">
        <f>IF(('OddsRatio_working_3-way'!X383=0),IF(Q383&gt;0,-Q383^(1/3),(-Q383)^(1/3)),'OddsRatio_working_3-way'!AN383-'OddsRatio_working_3-way'!R383/3)</f>
        <v>-0.4412870162649391</v>
      </c>
      <c r="AU383" s="11">
        <f>IF(('OddsRatio_working_3-way'!X383=0),0,'OddsRatio_working_3-way'!AO383)</f>
        <v>0</v>
      </c>
      <c r="AV383" s="11">
        <f>IF(('OddsRatio_working_3-way'!X383=0),0,'OddsRatio_working_3-way'!AP383)</f>
        <v>0</v>
      </c>
      <c r="AW383" s="11">
        <f>IF(('OddsRatio_working_3-way'!X383=0),0,'OddsRatio_working_3-way'!AQ383)</f>
        <v>0</v>
      </c>
    </row>
    <row r="384" spans="1:49" x14ac:dyDescent="0.2">
      <c r="A384" s="4">
        <f>IF('True_Odds_Calculator_3-way'!A385="","",'True_Odds_Calculator_3-way'!A385)</f>
        <v>3.22</v>
      </c>
      <c r="B384" s="4">
        <f>IF('True_Odds_Calculator_3-way'!B385="","",'True_Odds_Calculator_3-way'!B385)</f>
        <v>3.38</v>
      </c>
      <c r="C384" s="4">
        <f>IF('True_Odds_Calculator_3-way'!C385="","",'True_Odds_Calculator_3-way'!C385)</f>
        <v>2.37</v>
      </c>
      <c r="D384" s="9">
        <f t="shared" si="78"/>
        <v>0.30146100718429142</v>
      </c>
      <c r="E384" s="9">
        <f t="shared" si="79"/>
        <v>0.28701137566818996</v>
      </c>
      <c r="F384" s="9">
        <f t="shared" si="80"/>
        <v>0.41152761714751884</v>
      </c>
      <c r="G384" s="9">
        <f t="shared" si="81"/>
        <v>1.0437741415050779</v>
      </c>
      <c r="H384" s="9">
        <f t="shared" si="82"/>
        <v>3.3171785941412728</v>
      </c>
      <c r="I384" s="9">
        <f t="shared" si="83"/>
        <v>3.4841824567820847</v>
      </c>
      <c r="J384" s="9">
        <f t="shared" si="84"/>
        <v>2.4299705738619566</v>
      </c>
      <c r="K384" s="11">
        <f t="shared" si="85"/>
        <v>0.3105590062111801</v>
      </c>
      <c r="L384" s="11">
        <f t="shared" si="86"/>
        <v>0.29585798816568049</v>
      </c>
      <c r="M384" s="11">
        <f t="shared" si="87"/>
        <v>0.42194092827004215</v>
      </c>
      <c r="N384" s="11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-0.28062708215961696</v>
      </c>
      <c r="O384" s="11">
        <f>0</f>
        <v>0</v>
      </c>
      <c r="P384" s="11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0.23144798979860998</v>
      </c>
      <c r="Q384" s="11">
        <f>2*'OddsRatio_working_3-way'!K384*'OddsRatio_working_3-way'!L384*'OddsRatio_working_3-way'!M384</f>
        <v>7.7537015007909535E-2</v>
      </c>
      <c r="R384" s="11">
        <f t="shared" si="88"/>
        <v>0</v>
      </c>
      <c r="S384" s="11">
        <f t="shared" si="89"/>
        <v>-0.82475286425479577</v>
      </c>
      <c r="T384" s="11">
        <f t="shared" si="90"/>
        <v>-0.27629911700328164</v>
      </c>
      <c r="U384" s="11">
        <f>'OddsRatio_working_3-way'!S384-'OddsRatio_working_3-way'!R384^2/3</f>
        <v>-0.82475286425479577</v>
      </c>
      <c r="V384" s="11">
        <f>'OddsRatio_working_3-way'!S384*'OddsRatio_working_3-way'!R384/3-2*'OddsRatio_working_3-way'!R384^3/27-'OddsRatio_working_3-way'!T384</f>
        <v>0.27629911700328164</v>
      </c>
      <c r="W384" s="11">
        <f>'OddsRatio_working_3-way'!V384^2+4*'OddsRatio_working_3-way'!U384^3/27</f>
        <v>-6.771561772607862E-3</v>
      </c>
      <c r="X384" s="11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0.14414642193738367</v>
      </c>
      <c r="Y384" s="11">
        <f>IF('OddsRatio_working_3-way'!W384&gt;=0,IF('OddsRatio_working_3-way'!V384+SQRT('OddsRatio_working_3-way'!W384)&gt;0,0,PI()),ACOS('OddsRatio_working_3-way'!V384/(2*'OddsRatio_working_3-way'!X384)))</f>
        <v>0.28946256683956806</v>
      </c>
      <c r="Z384" s="11">
        <f>'OddsRatio_working_3-way'!X384^(1/3)*COS('OddsRatio_working_3-way'!Y384/3)</f>
        <v>0.52188707075253893</v>
      </c>
      <c r="AA384" s="11">
        <f>'OddsRatio_working_3-way'!X384^(1/3)*COS(('OddsRatio_working_3-way'!Y384+2*PI())/3)</f>
        <v>-0.30468859337942872</v>
      </c>
      <c r="AB384" s="11">
        <f>'OddsRatio_working_3-way'!X384^(1/3)*COS(('OddsRatio_working_3-way'!Y384+4*PI())/3)</f>
        <v>-0.21719847737311007</v>
      </c>
      <c r="AC384" s="11">
        <f>'OddsRatio_working_3-way'!X384^(1/3)*SIN('OddsRatio_working_3-way'!Y384/3)</f>
        <v>5.0512442027679724E-2</v>
      </c>
      <c r="AD384" s="11">
        <f>'OddsRatio_working_3-way'!X384^(1/3)*SIN(('OddsRatio_working_3-way'!Y384+2*PI())/3)</f>
        <v>0.42671124016450562</v>
      </c>
      <c r="AE384" s="11">
        <f>'OddsRatio_working_3-way'!X384^(1/3)*SIN(('OddsRatio_working_3-way'!Y384+4*PI())/3)</f>
        <v>-0.47722368219218525</v>
      </c>
      <c r="AF384" s="11">
        <f>-'OddsRatio_working_3-way'!U384/(3*'OddsRatio_working_3-way'!X384^(1/3))*COS(('OddsRatio_working_3-way'!Y384)/3)</f>
        <v>0.52188707075253893</v>
      </c>
      <c r="AG384" s="11">
        <f>-'OddsRatio_working_3-way'!U384/(3*'OddsRatio_working_3-way'!X384^(1/3))*COS(('OddsRatio_working_3-way'!Y384+2*PI())/3)</f>
        <v>-0.30468859337942872</v>
      </c>
      <c r="AH384" s="11">
        <f>-'OddsRatio_working_3-way'!U384/(3*'OddsRatio_working_3-way'!X384^(1/3))*COS(('OddsRatio_working_3-way'!Y384+4*PI())/3)</f>
        <v>-0.21719847737311007</v>
      </c>
      <c r="AI384" s="11">
        <f>'OddsRatio_working_3-way'!U384/(3*'OddsRatio_working_3-way'!X384^(1/3))*SIN(('OddsRatio_working_3-way'!Y384)/3)</f>
        <v>-5.0512442027679724E-2</v>
      </c>
      <c r="AJ384" s="11">
        <f>'OddsRatio_working_3-way'!U384/(3*'OddsRatio_working_3-way'!X384^(1/3))*SIN(('OddsRatio_working_3-way'!Y384+2*PI())/3)</f>
        <v>-0.42671124016450562</v>
      </c>
      <c r="AK384" s="11">
        <f>'OddsRatio_working_3-way'!U384/(3*'OddsRatio_working_3-way'!X384^(1/3))*SIN(('OddsRatio_working_3-way'!Y384+4*PI())/3)</f>
        <v>0.47722368219218525</v>
      </c>
      <c r="AL384" s="11">
        <f>'OddsRatio_working_3-way'!Z384+'OddsRatio_working_3-way'!AF384</f>
        <v>1.0437741415050779</v>
      </c>
      <c r="AM384" s="11">
        <f>'OddsRatio_working_3-way'!AA384+'OddsRatio_working_3-way'!AG384</f>
        <v>-0.60937718675885744</v>
      </c>
      <c r="AN384" s="11">
        <f>'OddsRatio_working_3-way'!AB384+'OddsRatio_working_3-way'!AH384</f>
        <v>-0.43439695474622014</v>
      </c>
      <c r="AO384" s="11">
        <f>'OddsRatio_working_3-way'!AC384+'OddsRatio_working_3-way'!AI384</f>
        <v>0</v>
      </c>
      <c r="AP384" s="11">
        <f>'OddsRatio_working_3-way'!AD384+'OddsRatio_working_3-way'!AJ384</f>
        <v>0</v>
      </c>
      <c r="AQ384" s="11">
        <f>'OddsRatio_working_3-way'!AE384+'OddsRatio_working_3-way'!AK384</f>
        <v>0</v>
      </c>
      <c r="AR384" s="10">
        <f>IF(A384="","",IF(('OddsRatio_working_3-way'!X384=0),IF(Q384&gt;0,-Q384^(1/3),(-Q384)^(1/3)),'OddsRatio_working_3-way'!AL384-'OddsRatio_working_3-way'!R384/3))</f>
        <v>1.0437741415050779</v>
      </c>
      <c r="AS384" s="11">
        <f>IF(('OddsRatio_working_3-way'!X384=0),IF(Q384&gt;0,-Q384^(1/3),(-Q384)^(1/3)),'OddsRatio_working_3-way'!AM384-'OddsRatio_working_3-way'!R384/3)</f>
        <v>-0.60937718675885744</v>
      </c>
      <c r="AT384" s="11">
        <f>IF(('OddsRatio_working_3-way'!X384=0),IF(Q384&gt;0,-Q384^(1/3),(-Q384)^(1/3)),'OddsRatio_working_3-way'!AN384-'OddsRatio_working_3-way'!R384/3)</f>
        <v>-0.43439695474622014</v>
      </c>
      <c r="AU384" s="11">
        <f>IF(('OddsRatio_working_3-way'!X384=0),0,'OddsRatio_working_3-way'!AO384)</f>
        <v>0</v>
      </c>
      <c r="AV384" s="11">
        <f>IF(('OddsRatio_working_3-way'!X384=0),0,'OddsRatio_working_3-way'!AP384)</f>
        <v>0</v>
      </c>
      <c r="AW384" s="11">
        <f>IF(('OddsRatio_working_3-way'!X384=0),0,'OddsRatio_working_3-way'!AQ384)</f>
        <v>0</v>
      </c>
    </row>
    <row r="385" spans="1:49" x14ac:dyDescent="0.2">
      <c r="A385" s="4">
        <f>IF('True_Odds_Calculator_3-way'!A386="","",'True_Odds_Calculator_3-way'!A386)</f>
        <v>2.02</v>
      </c>
      <c r="B385" s="4">
        <f>IF('True_Odds_Calculator_3-way'!B386="","",'True_Odds_Calculator_3-way'!B386)</f>
        <v>3.5</v>
      </c>
      <c r="C385" s="4">
        <f>IF('True_Odds_Calculator_3-way'!C386="","",'True_Odds_Calculator_3-way'!C386)</f>
        <v>4.03</v>
      </c>
      <c r="D385" s="9">
        <f t="shared" si="78"/>
        <v>0.48370078363385199</v>
      </c>
      <c r="E385" s="9">
        <f t="shared" si="79"/>
        <v>0.27653633941773081</v>
      </c>
      <c r="F385" s="9">
        <f t="shared" si="80"/>
        <v>0.23976287694841719</v>
      </c>
      <c r="G385" s="9">
        <f t="shared" si="81"/>
        <v>1.0464645074937768</v>
      </c>
      <c r="H385" s="9">
        <f t="shared" si="82"/>
        <v>2.0673937976436525</v>
      </c>
      <c r="I385" s="9">
        <f t="shared" si="83"/>
        <v>3.6161612687344431</v>
      </c>
      <c r="J385" s="9">
        <f t="shared" si="84"/>
        <v>4.1707874577061439</v>
      </c>
      <c r="K385" s="11">
        <f t="shared" si="85"/>
        <v>0.49504950495049505</v>
      </c>
      <c r="L385" s="11">
        <f t="shared" si="86"/>
        <v>0.2857142857142857</v>
      </c>
      <c r="M385" s="11">
        <f t="shared" si="87"/>
        <v>0.24813895781637715</v>
      </c>
      <c r="N385" s="11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-0.27118043247075518</v>
      </c>
      <c r="O385" s="11">
        <f>0</f>
        <v>0</v>
      </c>
      <c r="P385" s="11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0.22988828482281048</v>
      </c>
      <c r="Q385" s="11">
        <f>2*'OddsRatio_working_3-way'!K385*'OddsRatio_working_3-way'!L385*'OddsRatio_working_3-way'!M385</f>
        <v>7.0194896129102444E-2</v>
      </c>
      <c r="R385" s="11">
        <f t="shared" si="88"/>
        <v>0</v>
      </c>
      <c r="S385" s="11">
        <f t="shared" si="89"/>
        <v>-0.84773183200672952</v>
      </c>
      <c r="T385" s="11">
        <f t="shared" si="90"/>
        <v>-0.25884941435319986</v>
      </c>
      <c r="U385" s="11">
        <f>'OddsRatio_working_3-way'!S385-'OddsRatio_working_3-way'!R385^2/3</f>
        <v>-0.84773183200672952</v>
      </c>
      <c r="V385" s="11">
        <f>'OddsRatio_working_3-way'!S385*'OddsRatio_working_3-way'!R385/3-2*'OddsRatio_working_3-way'!R385^3/27-'OddsRatio_working_3-way'!T385</f>
        <v>0.25884941435319986</v>
      </c>
      <c r="W385" s="11">
        <f>'OddsRatio_working_3-way'!V385^2+4*'OddsRatio_working_3-way'!U385^3/27</f>
        <v>-2.3252070007556178E-2</v>
      </c>
      <c r="X385" s="11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0.15021242401891291</v>
      </c>
      <c r="Y385" s="11">
        <f>IF('OddsRatio_working_3-way'!W385&gt;=0,IF('OddsRatio_working_3-way'!V385+SQRT('OddsRatio_working_3-way'!W385)&gt;0,0,PI()),ACOS('OddsRatio_working_3-way'!V385/(2*'OddsRatio_working_3-way'!X385)))</f>
        <v>0.5323608047066557</v>
      </c>
      <c r="Z385" s="11">
        <f>'OddsRatio_working_3-way'!X385^(1/3)*COS('OddsRatio_working_3-way'!Y385/3)</f>
        <v>0.52323225374688842</v>
      </c>
      <c r="AA385" s="11">
        <f>'OddsRatio_working_3-way'!X385^(1/3)*COS(('OddsRatio_working_3-way'!Y385+2*PI())/3)</f>
        <v>-0.34288090695003226</v>
      </c>
      <c r="AB385" s="11">
        <f>'OddsRatio_working_3-way'!X385^(1/3)*COS(('OddsRatio_working_3-way'!Y385+4*PI())/3)</f>
        <v>-0.18035134679685624</v>
      </c>
      <c r="AC385" s="11">
        <f>'OddsRatio_working_3-way'!X385^(1/3)*SIN('OddsRatio_working_3-way'!Y385/3)</f>
        <v>9.3836485305707831E-2</v>
      </c>
      <c r="AD385" s="11">
        <f>'OddsRatio_working_3-way'!X385^(1/3)*SIN(('OddsRatio_working_3-way'!Y385+2*PI())/3)</f>
        <v>0.40621418117133706</v>
      </c>
      <c r="AE385" s="11">
        <f>'OddsRatio_working_3-way'!X385^(1/3)*SIN(('OddsRatio_working_3-way'!Y385+4*PI())/3)</f>
        <v>-0.50005066647704466</v>
      </c>
      <c r="AF385" s="11">
        <f>-'OddsRatio_working_3-way'!U385/(3*'OddsRatio_working_3-way'!X385^(1/3))*COS(('OddsRatio_working_3-way'!Y385)/3)</f>
        <v>0.52323225374688842</v>
      </c>
      <c r="AG385" s="11">
        <f>-'OddsRatio_working_3-way'!U385/(3*'OddsRatio_working_3-way'!X385^(1/3))*COS(('OddsRatio_working_3-way'!Y385+2*PI())/3)</f>
        <v>-0.34288090695003226</v>
      </c>
      <c r="AH385" s="11">
        <f>-'OddsRatio_working_3-way'!U385/(3*'OddsRatio_working_3-way'!X385^(1/3))*COS(('OddsRatio_working_3-way'!Y385+4*PI())/3)</f>
        <v>-0.18035134679685624</v>
      </c>
      <c r="AI385" s="11">
        <f>'OddsRatio_working_3-way'!U385/(3*'OddsRatio_working_3-way'!X385^(1/3))*SIN(('OddsRatio_working_3-way'!Y385)/3)</f>
        <v>-9.3836485305707831E-2</v>
      </c>
      <c r="AJ385" s="11">
        <f>'OddsRatio_working_3-way'!U385/(3*'OddsRatio_working_3-way'!X385^(1/3))*SIN(('OddsRatio_working_3-way'!Y385+2*PI())/3)</f>
        <v>-0.40621418117133706</v>
      </c>
      <c r="AK385" s="11">
        <f>'OddsRatio_working_3-way'!U385/(3*'OddsRatio_working_3-way'!X385^(1/3))*SIN(('OddsRatio_working_3-way'!Y385+4*PI())/3)</f>
        <v>0.50005066647704466</v>
      </c>
      <c r="AL385" s="11">
        <f>'OddsRatio_working_3-way'!Z385+'OddsRatio_working_3-way'!AF385</f>
        <v>1.0464645074937768</v>
      </c>
      <c r="AM385" s="11">
        <f>'OddsRatio_working_3-way'!AA385+'OddsRatio_working_3-way'!AG385</f>
        <v>-0.68576181390006452</v>
      </c>
      <c r="AN385" s="11">
        <f>'OddsRatio_working_3-way'!AB385+'OddsRatio_working_3-way'!AH385</f>
        <v>-0.36070269359371249</v>
      </c>
      <c r="AO385" s="11">
        <f>'OddsRatio_working_3-way'!AC385+'OddsRatio_working_3-way'!AI385</f>
        <v>0</v>
      </c>
      <c r="AP385" s="11">
        <f>'OddsRatio_working_3-way'!AD385+'OddsRatio_working_3-way'!AJ385</f>
        <v>0</v>
      </c>
      <c r="AQ385" s="11">
        <f>'OddsRatio_working_3-way'!AE385+'OddsRatio_working_3-way'!AK385</f>
        <v>0</v>
      </c>
      <c r="AR385" s="10">
        <f>IF(A385="","",IF(('OddsRatio_working_3-way'!X385=0),IF(Q385&gt;0,-Q385^(1/3),(-Q385)^(1/3)),'OddsRatio_working_3-way'!AL385-'OddsRatio_working_3-way'!R385/3))</f>
        <v>1.0464645074937768</v>
      </c>
      <c r="AS385" s="11">
        <f>IF(('OddsRatio_working_3-way'!X385=0),IF(Q385&gt;0,-Q385^(1/3),(-Q385)^(1/3)),'OddsRatio_working_3-way'!AM385-'OddsRatio_working_3-way'!R385/3)</f>
        <v>-0.68576181390006452</v>
      </c>
      <c r="AT385" s="11">
        <f>IF(('OddsRatio_working_3-way'!X385=0),IF(Q385&gt;0,-Q385^(1/3),(-Q385)^(1/3)),'OddsRatio_working_3-way'!AN385-'OddsRatio_working_3-way'!R385/3)</f>
        <v>-0.36070269359371249</v>
      </c>
      <c r="AU385" s="11">
        <f>IF(('OddsRatio_working_3-way'!X385=0),0,'OddsRatio_working_3-way'!AO385)</f>
        <v>0</v>
      </c>
      <c r="AV385" s="11">
        <f>IF(('OddsRatio_working_3-way'!X385=0),0,'OddsRatio_working_3-way'!AP385)</f>
        <v>0</v>
      </c>
      <c r="AW385" s="11">
        <f>IF(('OddsRatio_working_3-way'!X385=0),0,'OddsRatio_working_3-way'!AQ385)</f>
        <v>0</v>
      </c>
    </row>
    <row r="386" spans="1:49" x14ac:dyDescent="0.2">
      <c r="A386" s="4">
        <f>IF('True_Odds_Calculator_3-way'!A387="","",'True_Odds_Calculator_3-way'!A387)</f>
        <v>1.91</v>
      </c>
      <c r="B386" s="4">
        <f>IF('True_Odds_Calculator_3-way'!B387="","",'True_Odds_Calculator_3-way'!B387)</f>
        <v>3.98</v>
      </c>
      <c r="C386" s="4">
        <f>IF('True_Odds_Calculator_3-way'!C387="","",'True_Odds_Calculator_3-way'!C387)</f>
        <v>3.92</v>
      </c>
      <c r="D386" s="9">
        <f t="shared" si="78"/>
        <v>0.51157617788877019</v>
      </c>
      <c r="E386" s="9">
        <f t="shared" si="79"/>
        <v>0.24233486722326511</v>
      </c>
      <c r="F386" s="9">
        <f t="shared" si="80"/>
        <v>0.24608895488796473</v>
      </c>
      <c r="G386" s="9">
        <f t="shared" si="81"/>
        <v>1.0491682334829209</v>
      </c>
      <c r="H386" s="9">
        <f t="shared" si="82"/>
        <v>1.9547430924694575</v>
      </c>
      <c r="I386" s="9">
        <f t="shared" si="83"/>
        <v>4.1265213357791053</v>
      </c>
      <c r="J386" s="9">
        <f t="shared" si="84"/>
        <v>4.0635712417701289</v>
      </c>
      <c r="K386" s="11">
        <f t="shared" si="85"/>
        <v>0.52356020942408377</v>
      </c>
      <c r="L386" s="11">
        <f t="shared" si="86"/>
        <v>0.25125628140703515</v>
      </c>
      <c r="M386" s="11">
        <f t="shared" si="87"/>
        <v>0.25510204081632654</v>
      </c>
      <c r="N386" s="11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-0.26572841770558098</v>
      </c>
      <c r="O386" s="11">
        <f>0</f>
        <v>0</v>
      </c>
      <c r="P386" s="11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0.22853072929558571</v>
      </c>
      <c r="Q386" s="11">
        <f>2*'OddsRatio_working_3-way'!K386*'OddsRatio_working_3-way'!L386*'OddsRatio_working_3-way'!M386</f>
        <v>6.7116220057440737E-2</v>
      </c>
      <c r="R386" s="11">
        <f t="shared" si="88"/>
        <v>0</v>
      </c>
      <c r="S386" s="11">
        <f t="shared" si="89"/>
        <v>-0.86001614456151554</v>
      </c>
      <c r="T386" s="11">
        <f t="shared" si="90"/>
        <v>-0.25257449179486507</v>
      </c>
      <c r="U386" s="11">
        <f>'OddsRatio_working_3-way'!S386-'OddsRatio_working_3-way'!R386^2/3</f>
        <v>-0.86001614456151554</v>
      </c>
      <c r="V386" s="11">
        <f>'OddsRatio_working_3-way'!S386*'OddsRatio_working_3-way'!R386/3-2*'OddsRatio_working_3-way'!R386^3/27-'OddsRatio_working_3-way'!T386</f>
        <v>0.25257449179486507</v>
      </c>
      <c r="W386" s="11">
        <f>'OddsRatio_working_3-way'!V386^2+4*'OddsRatio_working_3-way'!U386^3/27</f>
        <v>-3.044195160946396E-2</v>
      </c>
      <c r="X386" s="11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0.15348927121699607</v>
      </c>
      <c r="Y386" s="11">
        <f>IF('OddsRatio_working_3-way'!W386&gt;=0,IF('OddsRatio_working_3-way'!V386+SQRT('OddsRatio_working_3-way'!W386)&gt;0,0,PI()),ACOS('OddsRatio_working_3-way'!V386/(2*'OddsRatio_working_3-way'!X386)))</f>
        <v>0.60451874548416218</v>
      </c>
      <c r="Z386" s="11">
        <f>'OddsRatio_working_3-way'!X386^(1/3)*COS('OddsRatio_working_3-way'!Y386/3)</f>
        <v>0.52458411674146044</v>
      </c>
      <c r="AA386" s="11">
        <f>'OddsRatio_working_3-way'!X386^(1/3)*COS(('OddsRatio_working_3-way'!Y386+2*PI())/3)</f>
        <v>-0.35509650054520403</v>
      </c>
      <c r="AB386" s="11">
        <f>'OddsRatio_working_3-way'!X386^(1/3)*COS(('OddsRatio_working_3-way'!Y386+4*PI())/3)</f>
        <v>-0.16948761619625646</v>
      </c>
      <c r="AC386" s="11">
        <f>'OddsRatio_working_3-way'!X386^(1/3)*SIN('OddsRatio_working_3-way'!Y386/3)</f>
        <v>0.10716133934285106</v>
      </c>
      <c r="AD386" s="11">
        <f>'OddsRatio_working_3-way'!X386^(1/3)*SIN(('OddsRatio_working_3-way'!Y386+2*PI())/3)</f>
        <v>0.40072250184850078</v>
      </c>
      <c r="AE386" s="11">
        <f>'OddsRatio_working_3-way'!X386^(1/3)*SIN(('OddsRatio_working_3-way'!Y386+4*PI())/3)</f>
        <v>-0.50788384119135188</v>
      </c>
      <c r="AF386" s="11">
        <f>-'OddsRatio_working_3-way'!U386/(3*'OddsRatio_working_3-way'!X386^(1/3))*COS(('OddsRatio_working_3-way'!Y386)/3)</f>
        <v>0.52458411674146044</v>
      </c>
      <c r="AG386" s="11">
        <f>-'OddsRatio_working_3-way'!U386/(3*'OddsRatio_working_3-way'!X386^(1/3))*COS(('OddsRatio_working_3-way'!Y386+2*PI())/3)</f>
        <v>-0.35509650054520403</v>
      </c>
      <c r="AH386" s="11">
        <f>-'OddsRatio_working_3-way'!U386/(3*'OddsRatio_working_3-way'!X386^(1/3))*COS(('OddsRatio_working_3-way'!Y386+4*PI())/3)</f>
        <v>-0.16948761619625646</v>
      </c>
      <c r="AI386" s="11">
        <f>'OddsRatio_working_3-way'!U386/(3*'OddsRatio_working_3-way'!X386^(1/3))*SIN(('OddsRatio_working_3-way'!Y386)/3)</f>
        <v>-0.10716133934285106</v>
      </c>
      <c r="AJ386" s="11">
        <f>'OddsRatio_working_3-way'!U386/(3*'OddsRatio_working_3-way'!X386^(1/3))*SIN(('OddsRatio_working_3-way'!Y386+2*PI())/3)</f>
        <v>-0.40072250184850078</v>
      </c>
      <c r="AK386" s="11">
        <f>'OddsRatio_working_3-way'!U386/(3*'OddsRatio_working_3-way'!X386^(1/3))*SIN(('OddsRatio_working_3-way'!Y386+4*PI())/3)</f>
        <v>0.50788384119135188</v>
      </c>
      <c r="AL386" s="11">
        <f>'OddsRatio_working_3-way'!Z386+'OddsRatio_working_3-way'!AF386</f>
        <v>1.0491682334829209</v>
      </c>
      <c r="AM386" s="11">
        <f>'OddsRatio_working_3-way'!AA386+'OddsRatio_working_3-way'!AG386</f>
        <v>-0.71019300109040806</v>
      </c>
      <c r="AN386" s="11">
        <f>'OddsRatio_working_3-way'!AB386+'OddsRatio_working_3-way'!AH386</f>
        <v>-0.33897523239251293</v>
      </c>
      <c r="AO386" s="11">
        <f>'OddsRatio_working_3-way'!AC386+'OddsRatio_working_3-way'!AI386</f>
        <v>0</v>
      </c>
      <c r="AP386" s="11">
        <f>'OddsRatio_working_3-way'!AD386+'OddsRatio_working_3-way'!AJ386</f>
        <v>0</v>
      </c>
      <c r="AQ386" s="11">
        <f>'OddsRatio_working_3-way'!AE386+'OddsRatio_working_3-way'!AK386</f>
        <v>0</v>
      </c>
      <c r="AR386" s="10">
        <f>IF(A386="","",IF(('OddsRatio_working_3-way'!X386=0),IF(Q386&gt;0,-Q386^(1/3),(-Q386)^(1/3)),'OddsRatio_working_3-way'!AL386-'OddsRatio_working_3-way'!R386/3))</f>
        <v>1.0491682334829209</v>
      </c>
      <c r="AS386" s="11">
        <f>IF(('OddsRatio_working_3-way'!X386=0),IF(Q386&gt;0,-Q386^(1/3),(-Q386)^(1/3)),'OddsRatio_working_3-way'!AM386-'OddsRatio_working_3-way'!R386/3)</f>
        <v>-0.71019300109040806</v>
      </c>
      <c r="AT386" s="11">
        <f>IF(('OddsRatio_working_3-way'!X386=0),IF(Q386&gt;0,-Q386^(1/3),(-Q386)^(1/3)),'OddsRatio_working_3-way'!AN386-'OddsRatio_working_3-way'!R386/3)</f>
        <v>-0.33897523239251293</v>
      </c>
      <c r="AU386" s="11">
        <f>IF(('OddsRatio_working_3-way'!X386=0),0,'OddsRatio_working_3-way'!AO386)</f>
        <v>0</v>
      </c>
      <c r="AV386" s="11">
        <f>IF(('OddsRatio_working_3-way'!X386=0),0,'OddsRatio_working_3-way'!AP386)</f>
        <v>0</v>
      </c>
      <c r="AW386" s="11">
        <f>IF(('OddsRatio_working_3-way'!X386=0),0,'OddsRatio_working_3-way'!AQ386)</f>
        <v>0</v>
      </c>
    </row>
    <row r="387" spans="1:49" x14ac:dyDescent="0.2">
      <c r="A387" s="4">
        <f>IF('True_Odds_Calculator_3-way'!A388="","",'True_Odds_Calculator_3-way'!A388)</f>
        <v>1.99</v>
      </c>
      <c r="B387" s="4">
        <f>IF('True_Odds_Calculator_3-way'!B388="","",'True_Odds_Calculator_3-way'!B388)</f>
        <v>3.73</v>
      </c>
      <c r="C387" s="4">
        <f>IF('True_Odds_Calculator_3-way'!C388="","",'True_Odds_Calculator_3-way'!C388)</f>
        <v>3.88</v>
      </c>
      <c r="D387" s="9">
        <f t="shared" si="78"/>
        <v>0.49132697270013653</v>
      </c>
      <c r="E387" s="9">
        <f t="shared" si="79"/>
        <v>0.25940804230975206</v>
      </c>
      <c r="F387" s="9">
        <f t="shared" si="80"/>
        <v>0.2492649849901116</v>
      </c>
      <c r="G387" s="9">
        <f t="shared" si="81"/>
        <v>1.0457621242795403</v>
      </c>
      <c r="H387" s="9">
        <f t="shared" si="82"/>
        <v>2.0353045030367456</v>
      </c>
      <c r="I387" s="9">
        <f t="shared" si="83"/>
        <v>3.8549305992831453</v>
      </c>
      <c r="J387" s="9">
        <f t="shared" si="84"/>
        <v>4.0117949179250756</v>
      </c>
      <c r="K387" s="11">
        <f t="shared" si="85"/>
        <v>0.50251256281407031</v>
      </c>
      <c r="L387" s="11">
        <f t="shared" si="86"/>
        <v>0.26809651474530832</v>
      </c>
      <c r="M387" s="11">
        <f t="shared" si="87"/>
        <v>0.25773195876288663</v>
      </c>
      <c r="N387" s="11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-0.27026928678938233</v>
      </c>
      <c r="O387" s="11">
        <f>0</f>
        <v>0</v>
      </c>
      <c r="P387" s="11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0.22916606192289213</v>
      </c>
      <c r="Q387" s="11">
        <f>2*'OddsRatio_working_3-way'!K387*'OddsRatio_working_3-way'!L387*'OddsRatio_working_3-way'!M387</f>
        <v>6.9444261188755199E-2</v>
      </c>
      <c r="R387" s="11">
        <f t="shared" si="88"/>
        <v>0</v>
      </c>
      <c r="S387" s="11">
        <f t="shared" si="89"/>
        <v>-0.84791751458418041</v>
      </c>
      <c r="T387" s="11">
        <f t="shared" si="90"/>
        <v>-0.2569447013891456</v>
      </c>
      <c r="U387" s="11">
        <f>'OddsRatio_working_3-way'!S387-'OddsRatio_working_3-way'!R387^2/3</f>
        <v>-0.84791751458418041</v>
      </c>
      <c r="V387" s="11">
        <f>'OddsRatio_working_3-way'!S387*'OddsRatio_working_3-way'!R387/3-2*'OddsRatio_working_3-way'!R387^3/27-'OddsRatio_working_3-way'!T387</f>
        <v>0.2569447013891456</v>
      </c>
      <c r="W387" s="11">
        <f>'OddsRatio_working_3-way'!V387^2+4*'OddsRatio_working_3-way'!U387^3/27</f>
        <v>-2.4293829691901303E-2</v>
      </c>
      <c r="X387" s="11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0.15026177929188989</v>
      </c>
      <c r="Y387" s="11">
        <f>IF('OddsRatio_working_3-way'!W387&gt;=0,IF('OddsRatio_working_3-way'!V387+SQRT('OddsRatio_working_3-way'!W387)&gt;0,0,PI()),ACOS('OddsRatio_working_3-way'!V387/(2*'OddsRatio_working_3-way'!X387)))</f>
        <v>0.54526435771478421</v>
      </c>
      <c r="Z387" s="11">
        <f>'OddsRatio_working_3-way'!X387^(1/3)*COS('OddsRatio_working_3-way'!Y387/3)</f>
        <v>0.52288106213977015</v>
      </c>
      <c r="AA387" s="11">
        <f>'OddsRatio_working_3-way'!X387^(1/3)*COS(('OddsRatio_working_3-way'!Y387+2*PI())/3)</f>
        <v>-0.34466267228082997</v>
      </c>
      <c r="AB387" s="11">
        <f>'OddsRatio_working_3-way'!X387^(1/3)*COS(('OddsRatio_working_3-way'!Y387+4*PI())/3)</f>
        <v>-0.17821838985894031</v>
      </c>
      <c r="AC387" s="11">
        <f>'OddsRatio_working_3-way'!X387^(1/3)*SIN('OddsRatio_working_3-way'!Y387/3)</f>
        <v>9.609665126135207E-2</v>
      </c>
      <c r="AD387" s="11">
        <f>'OddsRatio_working_3-way'!X387^(1/3)*SIN(('OddsRatio_working_3-way'!Y387+2*PI())/3)</f>
        <v>0.40477995734015448</v>
      </c>
      <c r="AE387" s="11">
        <f>'OddsRatio_working_3-way'!X387^(1/3)*SIN(('OddsRatio_working_3-way'!Y387+4*PI())/3)</f>
        <v>-0.50087660860150662</v>
      </c>
      <c r="AF387" s="11">
        <f>-'OddsRatio_working_3-way'!U387/(3*'OddsRatio_working_3-way'!X387^(1/3))*COS(('OddsRatio_working_3-way'!Y387)/3)</f>
        <v>0.52288106213977026</v>
      </c>
      <c r="AG387" s="11">
        <f>-'OddsRatio_working_3-way'!U387/(3*'OddsRatio_working_3-way'!X387^(1/3))*COS(('OddsRatio_working_3-way'!Y387+2*PI())/3)</f>
        <v>-0.34466267228083003</v>
      </c>
      <c r="AH387" s="11">
        <f>-'OddsRatio_working_3-way'!U387/(3*'OddsRatio_working_3-way'!X387^(1/3))*COS(('OddsRatio_working_3-way'!Y387+4*PI())/3)</f>
        <v>-0.17821838985894034</v>
      </c>
      <c r="AI387" s="11">
        <f>'OddsRatio_working_3-way'!U387/(3*'OddsRatio_working_3-way'!X387^(1/3))*SIN(('OddsRatio_working_3-way'!Y387)/3)</f>
        <v>-9.6096651261352098E-2</v>
      </c>
      <c r="AJ387" s="11">
        <f>'OddsRatio_working_3-way'!U387/(3*'OddsRatio_working_3-way'!X387^(1/3))*SIN(('OddsRatio_working_3-way'!Y387+2*PI())/3)</f>
        <v>-0.40477995734015459</v>
      </c>
      <c r="AK387" s="11">
        <f>'OddsRatio_working_3-way'!U387/(3*'OddsRatio_working_3-way'!X387^(1/3))*SIN(('OddsRatio_working_3-way'!Y387+4*PI())/3)</f>
        <v>0.50087660860150673</v>
      </c>
      <c r="AL387" s="11">
        <f>'OddsRatio_working_3-way'!Z387+'OddsRatio_working_3-way'!AF387</f>
        <v>1.0457621242795403</v>
      </c>
      <c r="AM387" s="11">
        <f>'OddsRatio_working_3-way'!AA387+'OddsRatio_working_3-way'!AG387</f>
        <v>-0.68932534456166006</v>
      </c>
      <c r="AN387" s="11">
        <f>'OddsRatio_working_3-way'!AB387+'OddsRatio_working_3-way'!AH387</f>
        <v>-0.35643677971788068</v>
      </c>
      <c r="AO387" s="11">
        <f>'OddsRatio_working_3-way'!AC387+'OddsRatio_working_3-way'!AI387</f>
        <v>0</v>
      </c>
      <c r="AP387" s="11">
        <f>'OddsRatio_working_3-way'!AD387+'OddsRatio_working_3-way'!AJ387</f>
        <v>0</v>
      </c>
      <c r="AQ387" s="11">
        <f>'OddsRatio_working_3-way'!AE387+'OddsRatio_working_3-way'!AK387</f>
        <v>0</v>
      </c>
      <c r="AR387" s="10">
        <f>IF(A387="","",IF(('OddsRatio_working_3-way'!X387=0),IF(Q387&gt;0,-Q387^(1/3),(-Q387)^(1/3)),'OddsRatio_working_3-way'!AL387-'OddsRatio_working_3-way'!R387/3))</f>
        <v>1.0457621242795403</v>
      </c>
      <c r="AS387" s="11">
        <f>IF(('OddsRatio_working_3-way'!X387=0),IF(Q387&gt;0,-Q387^(1/3),(-Q387)^(1/3)),'OddsRatio_working_3-way'!AM387-'OddsRatio_working_3-way'!R387/3)</f>
        <v>-0.68932534456166006</v>
      </c>
      <c r="AT387" s="11">
        <f>IF(('OddsRatio_working_3-way'!X387=0),IF(Q387&gt;0,-Q387^(1/3),(-Q387)^(1/3)),'OddsRatio_working_3-way'!AN387-'OddsRatio_working_3-way'!R387/3)</f>
        <v>-0.35643677971788068</v>
      </c>
      <c r="AU387" s="11">
        <f>IF(('OddsRatio_working_3-way'!X387=0),0,'OddsRatio_working_3-way'!AO387)</f>
        <v>0</v>
      </c>
      <c r="AV387" s="11">
        <f>IF(('OddsRatio_working_3-way'!X387=0),0,'OddsRatio_working_3-way'!AP387)</f>
        <v>0</v>
      </c>
      <c r="AW387" s="11">
        <f>IF(('OddsRatio_working_3-way'!X387=0),0,'OddsRatio_working_3-way'!AQ387)</f>
        <v>0</v>
      </c>
    </row>
    <row r="388" spans="1:49" x14ac:dyDescent="0.2">
      <c r="A388" s="4">
        <f>IF('True_Odds_Calculator_3-way'!A389="","",'True_Odds_Calculator_3-way'!A389)</f>
        <v>2.38</v>
      </c>
      <c r="B388" s="4">
        <f>IF('True_Odds_Calculator_3-way'!B389="","",'True_Odds_Calculator_3-way'!B389)</f>
        <v>3.54</v>
      </c>
      <c r="C388" s="4">
        <f>IF('True_Odds_Calculator_3-way'!C389="","",'True_Odds_Calculator_3-way'!C389)</f>
        <v>3.08</v>
      </c>
      <c r="D388" s="9">
        <f t="shared" ref="D388:D451" si="91">(K388/(AR388+K388-(AR388*K388)))</f>
        <v>0.41013430400792267</v>
      </c>
      <c r="E388" s="9">
        <f t="shared" ref="E388:E451" si="92">(L388/(AR388+L388-(AR388*L388)))</f>
        <v>0.27418526234224111</v>
      </c>
      <c r="F388" s="9">
        <f t="shared" ref="F388:F451" si="93">(M388/(AR388+M388-(AR388*M388)))</f>
        <v>0.31568043364983639</v>
      </c>
      <c r="G388" s="9">
        <f t="shared" ref="G388:G451" si="94">AR388</f>
        <v>1.0421925353772152</v>
      </c>
      <c r="H388" s="9">
        <f t="shared" ref="H388:H451" si="95">IF(A388="","",1/D388)</f>
        <v>2.4382256988205571</v>
      </c>
      <c r="I388" s="9">
        <f t="shared" ref="I388:I451" si="96">IF(B388="","",1/E388)</f>
        <v>3.6471690398581265</v>
      </c>
      <c r="J388" s="9">
        <f t="shared" ref="J388:J451" si="97">IF(C388="","",1/F388)</f>
        <v>3.1677604735846074</v>
      </c>
      <c r="K388" s="11">
        <f t="shared" ref="K388:K451" si="98">1/A388</f>
        <v>0.42016806722689076</v>
      </c>
      <c r="L388" s="11">
        <f t="shared" ref="L388:L451" si="99">1/B388</f>
        <v>0.2824858757062147</v>
      </c>
      <c r="M388" s="11">
        <f t="shared" ref="M388:M451" si="100">1/C388</f>
        <v>0.32467532467532467</v>
      </c>
      <c r="N388" s="11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-0.2809604581431957</v>
      </c>
      <c r="O388" s="11">
        <f>0</f>
        <v>0</v>
      </c>
      <c r="P388" s="11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0.23121729431371935</v>
      </c>
      <c r="Q388" s="11">
        <f>2*'OddsRatio_working_3-way'!K388*'OddsRatio_working_3-way'!L388*'OddsRatio_working_3-way'!M388</f>
        <v>7.7072431437906444E-2</v>
      </c>
      <c r="R388" s="11">
        <f t="shared" ref="R388:R451" si="101">O388/N388</f>
        <v>0</v>
      </c>
      <c r="S388" s="11">
        <f t="shared" ref="S388:S451" si="102">P388/N388</f>
        <v>-0.82295315092302412</v>
      </c>
      <c r="T388" s="11">
        <f t="shared" ref="T388:T451" si="103">Q388/N388</f>
        <v>-0.27431771697434137</v>
      </c>
      <c r="U388" s="11">
        <f>'OddsRatio_working_3-way'!S388-'OddsRatio_working_3-way'!R388^2/3</f>
        <v>-0.82295315092302412</v>
      </c>
      <c r="V388" s="11">
        <f>'OddsRatio_working_3-way'!S388*'OddsRatio_working_3-way'!R388/3-2*'OddsRatio_working_3-way'!R388^3/27-'OddsRatio_working_3-way'!T388</f>
        <v>0.27431771697434137</v>
      </c>
      <c r="W388" s="11">
        <f>'OddsRatio_working_3-way'!V388^2+4*'OddsRatio_working_3-way'!U388^3/27</f>
        <v>-7.3196532211807636E-3</v>
      </c>
      <c r="X388" s="11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0.14367486129034163</v>
      </c>
      <c r="Y388" s="11">
        <f>IF('OddsRatio_working_3-way'!W388&gt;=0,IF('OddsRatio_working_3-way'!V388+SQRT('OddsRatio_working_3-way'!W388)&gt;0,0,PI()),ACOS('OddsRatio_working_3-way'!V388/(2*'OddsRatio_working_3-way'!X388)))</f>
        <v>0.30232246159630227</v>
      </c>
      <c r="Z388" s="11">
        <f>'OddsRatio_working_3-way'!X388^(1/3)*COS('OddsRatio_working_3-way'!Y388/3)</f>
        <v>0.52109626768860762</v>
      </c>
      <c r="AA388" s="11">
        <f>'OddsRatio_working_3-way'!X388^(1/3)*COS(('OddsRatio_working_3-way'!Y388+2*PI())/3)</f>
        <v>-0.30618033279973716</v>
      </c>
      <c r="AB388" s="11">
        <f>'OddsRatio_working_3-way'!X388^(1/3)*COS(('OddsRatio_working_3-way'!Y388+4*PI())/3)</f>
        <v>-0.21491593488887065</v>
      </c>
      <c r="AC388" s="11">
        <f>'OddsRatio_working_3-way'!X388^(1/3)*SIN('OddsRatio_working_3-way'!Y388/3)</f>
        <v>5.2691524701267832E-2</v>
      </c>
      <c r="AD388" s="11">
        <f>'OddsRatio_working_3-way'!X388^(1/3)*SIN(('OddsRatio_working_3-way'!Y388+2*PI())/3)</f>
        <v>0.4249368432849564</v>
      </c>
      <c r="AE388" s="11">
        <f>'OddsRatio_working_3-way'!X388^(1/3)*SIN(('OddsRatio_working_3-way'!Y388+4*PI())/3)</f>
        <v>-0.47762836798622432</v>
      </c>
      <c r="AF388" s="11">
        <f>-'OddsRatio_working_3-way'!U388/(3*'OddsRatio_working_3-way'!X388^(1/3))*COS(('OddsRatio_working_3-way'!Y388)/3)</f>
        <v>0.52109626768860762</v>
      </c>
      <c r="AG388" s="11">
        <f>-'OddsRatio_working_3-way'!U388/(3*'OddsRatio_working_3-way'!X388^(1/3))*COS(('OddsRatio_working_3-way'!Y388+2*PI())/3)</f>
        <v>-0.30618033279973716</v>
      </c>
      <c r="AH388" s="11">
        <f>-'OddsRatio_working_3-way'!U388/(3*'OddsRatio_working_3-way'!X388^(1/3))*COS(('OddsRatio_working_3-way'!Y388+4*PI())/3)</f>
        <v>-0.21491593488887065</v>
      </c>
      <c r="AI388" s="11">
        <f>'OddsRatio_working_3-way'!U388/(3*'OddsRatio_working_3-way'!X388^(1/3))*SIN(('OddsRatio_working_3-way'!Y388)/3)</f>
        <v>-5.2691524701267832E-2</v>
      </c>
      <c r="AJ388" s="11">
        <f>'OddsRatio_working_3-way'!U388/(3*'OddsRatio_working_3-way'!X388^(1/3))*SIN(('OddsRatio_working_3-way'!Y388+2*PI())/3)</f>
        <v>-0.4249368432849564</v>
      </c>
      <c r="AK388" s="11">
        <f>'OddsRatio_working_3-way'!U388/(3*'OddsRatio_working_3-way'!X388^(1/3))*SIN(('OddsRatio_working_3-way'!Y388+4*PI())/3)</f>
        <v>0.47762836798622432</v>
      </c>
      <c r="AL388" s="11">
        <f>'OddsRatio_working_3-way'!Z388+'OddsRatio_working_3-way'!AF388</f>
        <v>1.0421925353772152</v>
      </c>
      <c r="AM388" s="11">
        <f>'OddsRatio_working_3-way'!AA388+'OddsRatio_working_3-way'!AG388</f>
        <v>-0.61236066559947433</v>
      </c>
      <c r="AN388" s="11">
        <f>'OddsRatio_working_3-way'!AB388+'OddsRatio_working_3-way'!AH388</f>
        <v>-0.42983186977774129</v>
      </c>
      <c r="AO388" s="11">
        <f>'OddsRatio_working_3-way'!AC388+'OddsRatio_working_3-way'!AI388</f>
        <v>0</v>
      </c>
      <c r="AP388" s="11">
        <f>'OddsRatio_working_3-way'!AD388+'OddsRatio_working_3-way'!AJ388</f>
        <v>0</v>
      </c>
      <c r="AQ388" s="11">
        <f>'OddsRatio_working_3-way'!AE388+'OddsRatio_working_3-way'!AK388</f>
        <v>0</v>
      </c>
      <c r="AR388" s="10">
        <f>IF(A388="","",IF(('OddsRatio_working_3-way'!X388=0),IF(Q388&gt;0,-Q388^(1/3),(-Q388)^(1/3)),'OddsRatio_working_3-way'!AL388-'OddsRatio_working_3-way'!R388/3))</f>
        <v>1.0421925353772152</v>
      </c>
      <c r="AS388" s="11">
        <f>IF(('OddsRatio_working_3-way'!X388=0),IF(Q388&gt;0,-Q388^(1/3),(-Q388)^(1/3)),'OddsRatio_working_3-way'!AM388-'OddsRatio_working_3-way'!R388/3)</f>
        <v>-0.61236066559947433</v>
      </c>
      <c r="AT388" s="11">
        <f>IF(('OddsRatio_working_3-way'!X388=0),IF(Q388&gt;0,-Q388^(1/3),(-Q388)^(1/3)),'OddsRatio_working_3-way'!AN388-'OddsRatio_working_3-way'!R388/3)</f>
        <v>-0.42983186977774129</v>
      </c>
      <c r="AU388" s="11">
        <f>IF(('OddsRatio_working_3-way'!X388=0),0,'OddsRatio_working_3-way'!AO388)</f>
        <v>0</v>
      </c>
      <c r="AV388" s="11">
        <f>IF(('OddsRatio_working_3-way'!X388=0),0,'OddsRatio_working_3-way'!AP388)</f>
        <v>0</v>
      </c>
      <c r="AW388" s="11">
        <f>IF(('OddsRatio_working_3-way'!X388=0),0,'OddsRatio_working_3-way'!AQ388)</f>
        <v>0</v>
      </c>
    </row>
    <row r="389" spans="1:49" x14ac:dyDescent="0.2">
      <c r="A389" s="4">
        <f>IF('True_Odds_Calculator_3-way'!A390="","",'True_Odds_Calculator_3-way'!A390)</f>
        <v>3.89</v>
      </c>
      <c r="B389" s="4">
        <f>IF('True_Odds_Calculator_3-way'!B390="","",'True_Odds_Calculator_3-way'!B390)</f>
        <v>3.57</v>
      </c>
      <c r="C389" s="4">
        <f>IF('True_Odds_Calculator_3-way'!C390="","",'True_Odds_Calculator_3-way'!C390)</f>
        <v>2.0299999999999998</v>
      </c>
      <c r="D389" s="9">
        <f t="shared" si="91"/>
        <v>0.24825529327360171</v>
      </c>
      <c r="E389" s="9">
        <f t="shared" si="92"/>
        <v>0.27079584322492023</v>
      </c>
      <c r="F389" s="9">
        <f t="shared" si="93"/>
        <v>0.48094886350147803</v>
      </c>
      <c r="G389" s="9">
        <f t="shared" si="94"/>
        <v>1.0477894438979711</v>
      </c>
      <c r="H389" s="9">
        <f t="shared" si="95"/>
        <v>4.0281114928651363</v>
      </c>
      <c r="I389" s="9">
        <f t="shared" si="96"/>
        <v>3.6928188708177854</v>
      </c>
      <c r="J389" s="9">
        <f t="shared" si="97"/>
        <v>2.07922312721491</v>
      </c>
      <c r="K389" s="11">
        <f t="shared" si="98"/>
        <v>0.25706940874035988</v>
      </c>
      <c r="L389" s="11">
        <f t="shared" si="99"/>
        <v>0.28011204481792717</v>
      </c>
      <c r="M389" s="11">
        <f t="shared" si="100"/>
        <v>0.49261083743842371</v>
      </c>
      <c r="N389" s="11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-0.27136531414267673</v>
      </c>
      <c r="O389" s="11">
        <f>0</f>
        <v>0</v>
      </c>
      <c r="P389" s="11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0.23021352854589225</v>
      </c>
      <c r="Q389" s="11">
        <f>2*'OddsRatio_working_3-way'!K389*'OddsRatio_working_3-way'!L389*'OddsRatio_working_3-way'!M389</f>
        <v>7.0944076593495303E-2</v>
      </c>
      <c r="R389" s="11">
        <f t="shared" si="101"/>
        <v>0</v>
      </c>
      <c r="S389" s="11">
        <f t="shared" si="102"/>
        <v>-0.84835281647252836</v>
      </c>
      <c r="T389" s="11">
        <f t="shared" si="103"/>
        <v>-0.26143384174808271</v>
      </c>
      <c r="U389" s="11">
        <f>'OddsRatio_working_3-way'!S389-'OddsRatio_working_3-way'!R389^2/3</f>
        <v>-0.84835281647252836</v>
      </c>
      <c r="V389" s="11">
        <f>'OddsRatio_working_3-way'!S389*'OddsRatio_working_3-way'!R389/3-2*'OddsRatio_working_3-way'!R389^3/27-'OddsRatio_working_3-way'!T389</f>
        <v>0.26143384174808271</v>
      </c>
      <c r="W389" s="11">
        <f>'OddsRatio_working_3-way'!V389^2+4*'OddsRatio_working_3-way'!U389^3/27</f>
        <v>-2.2105923267306038E-2</v>
      </c>
      <c r="X389" s="11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0.15037750569688571</v>
      </c>
      <c r="Y389" s="11">
        <f>IF('OddsRatio_working_3-way'!W389&gt;=0,IF('OddsRatio_working_3-way'!V389+SQRT('OddsRatio_working_3-way'!W389)&gt;0,0,PI()),ACOS('OddsRatio_working_3-way'!V389/(2*'OddsRatio_working_3-way'!X389)))</f>
        <v>0.51709597166958599</v>
      </c>
      <c r="Z389" s="11">
        <f>'OddsRatio_working_3-way'!X389^(1/3)*COS('OddsRatio_working_3-way'!Y389/3)</f>
        <v>0.52389472194898556</v>
      </c>
      <c r="AA389" s="11">
        <f>'OddsRatio_working_3-way'!X389^(1/3)*COS(('OddsRatio_working_3-way'!Y389+2*PI())/3)</f>
        <v>-0.34093434948290752</v>
      </c>
      <c r="AB389" s="11">
        <f>'OddsRatio_working_3-way'!X389^(1/3)*COS(('OddsRatio_working_3-way'!Y389+4*PI())/3)</f>
        <v>-0.18296037246607791</v>
      </c>
      <c r="AC389" s="11">
        <f>'OddsRatio_working_3-way'!X389^(1/3)*SIN('OddsRatio_working_3-way'!Y389/3)</f>
        <v>9.1206318155622343E-2</v>
      </c>
      <c r="AD389" s="11">
        <f>'OddsRatio_working_3-way'!X389^(1/3)*SIN(('OddsRatio_working_3-way'!Y389+2*PI())/3)</f>
        <v>0.40810297903859527</v>
      </c>
      <c r="AE389" s="11">
        <f>'OddsRatio_working_3-way'!X389^(1/3)*SIN(('OddsRatio_working_3-way'!Y389+4*PI())/3)</f>
        <v>-0.49930929719421763</v>
      </c>
      <c r="AF389" s="11">
        <f>-'OddsRatio_working_3-way'!U389/(3*'OddsRatio_working_3-way'!X389^(1/3))*COS(('OddsRatio_working_3-way'!Y389)/3)</f>
        <v>0.52389472194898556</v>
      </c>
      <c r="AG389" s="11">
        <f>-'OddsRatio_working_3-way'!U389/(3*'OddsRatio_working_3-way'!X389^(1/3))*COS(('OddsRatio_working_3-way'!Y389+2*PI())/3)</f>
        <v>-0.34093434948290752</v>
      </c>
      <c r="AH389" s="11">
        <f>-'OddsRatio_working_3-way'!U389/(3*'OddsRatio_working_3-way'!X389^(1/3))*COS(('OddsRatio_working_3-way'!Y389+4*PI())/3)</f>
        <v>-0.18296037246607791</v>
      </c>
      <c r="AI389" s="11">
        <f>'OddsRatio_working_3-way'!U389/(3*'OddsRatio_working_3-way'!X389^(1/3))*SIN(('OddsRatio_working_3-way'!Y389)/3)</f>
        <v>-9.1206318155622343E-2</v>
      </c>
      <c r="AJ389" s="11">
        <f>'OddsRatio_working_3-way'!U389/(3*'OddsRatio_working_3-way'!X389^(1/3))*SIN(('OddsRatio_working_3-way'!Y389+2*PI())/3)</f>
        <v>-0.40810297903859527</v>
      </c>
      <c r="AK389" s="11">
        <f>'OddsRatio_working_3-way'!U389/(3*'OddsRatio_working_3-way'!X389^(1/3))*SIN(('OddsRatio_working_3-way'!Y389+4*PI())/3)</f>
        <v>0.49930929719421763</v>
      </c>
      <c r="AL389" s="11">
        <f>'OddsRatio_working_3-way'!Z389+'OddsRatio_working_3-way'!AF389</f>
        <v>1.0477894438979711</v>
      </c>
      <c r="AM389" s="11">
        <f>'OddsRatio_working_3-way'!AA389+'OddsRatio_working_3-way'!AG389</f>
        <v>-0.68186869896581503</v>
      </c>
      <c r="AN389" s="11">
        <f>'OddsRatio_working_3-way'!AB389+'OddsRatio_working_3-way'!AH389</f>
        <v>-0.36592074493215582</v>
      </c>
      <c r="AO389" s="11">
        <f>'OddsRatio_working_3-way'!AC389+'OddsRatio_working_3-way'!AI389</f>
        <v>0</v>
      </c>
      <c r="AP389" s="11">
        <f>'OddsRatio_working_3-way'!AD389+'OddsRatio_working_3-way'!AJ389</f>
        <v>0</v>
      </c>
      <c r="AQ389" s="11">
        <f>'OddsRatio_working_3-way'!AE389+'OddsRatio_working_3-way'!AK389</f>
        <v>0</v>
      </c>
      <c r="AR389" s="10">
        <f>IF(A389="","",IF(('OddsRatio_working_3-way'!X389=0),IF(Q389&gt;0,-Q389^(1/3),(-Q389)^(1/3)),'OddsRatio_working_3-way'!AL389-'OddsRatio_working_3-way'!R389/3))</f>
        <v>1.0477894438979711</v>
      </c>
      <c r="AS389" s="11">
        <f>IF(('OddsRatio_working_3-way'!X389=0),IF(Q389&gt;0,-Q389^(1/3),(-Q389)^(1/3)),'OddsRatio_working_3-way'!AM389-'OddsRatio_working_3-way'!R389/3)</f>
        <v>-0.68186869896581503</v>
      </c>
      <c r="AT389" s="11">
        <f>IF(('OddsRatio_working_3-way'!X389=0),IF(Q389&gt;0,-Q389^(1/3),(-Q389)^(1/3)),'OddsRatio_working_3-way'!AN389-'OddsRatio_working_3-way'!R389/3)</f>
        <v>-0.36592074493215582</v>
      </c>
      <c r="AU389" s="11">
        <f>IF(('OddsRatio_working_3-way'!X389=0),0,'OddsRatio_working_3-way'!AO389)</f>
        <v>0</v>
      </c>
      <c r="AV389" s="11">
        <f>IF(('OddsRatio_working_3-way'!X389=0),0,'OddsRatio_working_3-way'!AP389)</f>
        <v>0</v>
      </c>
      <c r="AW389" s="11">
        <f>IF(('OddsRatio_working_3-way'!X389=0),0,'OddsRatio_working_3-way'!AQ389)</f>
        <v>0</v>
      </c>
    </row>
    <row r="390" spans="1:49" x14ac:dyDescent="0.2">
      <c r="A390" s="4">
        <f>IF('True_Odds_Calculator_3-way'!A391="","",'True_Odds_Calculator_3-way'!A391)</f>
        <v>2.93</v>
      </c>
      <c r="B390" s="4">
        <f>IF('True_Odds_Calculator_3-way'!B391="","",'True_Odds_Calculator_3-way'!B391)</f>
        <v>3.37</v>
      </c>
      <c r="C390" s="4">
        <f>IF('True_Odds_Calculator_3-way'!C391="","",'True_Odds_Calculator_3-way'!C391)</f>
        <v>2.57</v>
      </c>
      <c r="D390" s="9">
        <f t="shared" si="91"/>
        <v>0.33220844071655564</v>
      </c>
      <c r="E390" s="9">
        <f t="shared" si="92"/>
        <v>0.28831465747375046</v>
      </c>
      <c r="F390" s="9">
        <f t="shared" si="93"/>
        <v>0.37947690180969379</v>
      </c>
      <c r="G390" s="9">
        <f t="shared" si="94"/>
        <v>1.0415328054871726</v>
      </c>
      <c r="H390" s="9">
        <f t="shared" si="95"/>
        <v>3.0101583145902437</v>
      </c>
      <c r="I390" s="9">
        <f t="shared" si="96"/>
        <v>3.4684327490046001</v>
      </c>
      <c r="J390" s="9">
        <f t="shared" si="97"/>
        <v>2.6352065046148612</v>
      </c>
      <c r="K390" s="11">
        <f t="shared" si="98"/>
        <v>0.34129692832764502</v>
      </c>
      <c r="L390" s="11">
        <f t="shared" si="99"/>
        <v>0.29673590504451036</v>
      </c>
      <c r="M390" s="11">
        <f t="shared" si="100"/>
        <v>0.38910505836575876</v>
      </c>
      <c r="N390" s="11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-0.28299232867088475</v>
      </c>
      <c r="O390" s="11">
        <f>0</f>
        <v>0</v>
      </c>
      <c r="P390" s="11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0.23131694965688049</v>
      </c>
      <c r="Q390" s="11">
        <f>2*'OddsRatio_working_3-way'!K390*'OddsRatio_working_3-way'!L390*'OddsRatio_working_3-way'!M390</f>
        <v>7.8813270751918393E-2</v>
      </c>
      <c r="R390" s="11">
        <f t="shared" si="101"/>
        <v>0</v>
      </c>
      <c r="S390" s="11">
        <f t="shared" si="102"/>
        <v>-0.81739653771992582</v>
      </c>
      <c r="T390" s="11">
        <f t="shared" si="103"/>
        <v>-0.27849967213626092</v>
      </c>
      <c r="U390" s="11">
        <f>'OddsRatio_working_3-way'!S390-'OddsRatio_working_3-way'!R390^2/3</f>
        <v>-0.81739653771992582</v>
      </c>
      <c r="V390" s="11">
        <f>'OddsRatio_working_3-way'!S390*'OddsRatio_working_3-way'!R390/3-2*'OddsRatio_working_3-way'!R390^3/27-'OddsRatio_working_3-way'!T390</f>
        <v>0.27849967213626092</v>
      </c>
      <c r="W390" s="11">
        <f>'OddsRatio_working_3-way'!V390^2+4*'OddsRatio_working_3-way'!U390^3/27</f>
        <v>-3.3465181253731768E-3</v>
      </c>
      <c r="X390" s="11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0.14222217259043859</v>
      </c>
      <c r="Y390" s="11">
        <f>IF('OddsRatio_working_3-way'!W390&gt;=0,IF('OddsRatio_working_3-way'!V390+SQRT('OddsRatio_working_3-way'!W390)&gt;0,0,PI()),ACOS('OddsRatio_working_3-way'!V390/(2*'OddsRatio_working_3-way'!X390)))</f>
        <v>0.20480455730671498</v>
      </c>
      <c r="Z390" s="11">
        <f>'OddsRatio_working_3-way'!X390^(1/3)*COS('OddsRatio_working_3-way'!Y390/3)</f>
        <v>0.52076640274358632</v>
      </c>
      <c r="AA390" s="11">
        <f>'OddsRatio_working_3-way'!X390^(1/3)*COS(('OddsRatio_working_3-way'!Y390+2*PI())/3)</f>
        <v>-0.29121986396861305</v>
      </c>
      <c r="AB390" s="11">
        <f>'OddsRatio_working_3-way'!X390^(1/3)*COS(('OddsRatio_working_3-way'!Y390+4*PI())/3)</f>
        <v>-0.22954653877497294</v>
      </c>
      <c r="AC390" s="11">
        <f>'OddsRatio_working_3-way'!X390^(1/3)*SIN('OddsRatio_working_3-way'!Y390/3)</f>
        <v>3.5607110902367421E-2</v>
      </c>
      <c r="AD390" s="11">
        <f>'OddsRatio_working_3-way'!X390^(1/3)*SIN(('OddsRatio_working_3-way'!Y390+2*PI())/3)</f>
        <v>0.43319337876220027</v>
      </c>
      <c r="AE390" s="11">
        <f>'OddsRatio_working_3-way'!X390^(1/3)*SIN(('OddsRatio_working_3-way'!Y390+4*PI())/3)</f>
        <v>-0.46880048966456767</v>
      </c>
      <c r="AF390" s="11">
        <f>-'OddsRatio_working_3-way'!U390/(3*'OddsRatio_working_3-way'!X390^(1/3))*COS(('OddsRatio_working_3-way'!Y390)/3)</f>
        <v>0.52076640274358632</v>
      </c>
      <c r="AG390" s="11">
        <f>-'OddsRatio_working_3-way'!U390/(3*'OddsRatio_working_3-way'!X390^(1/3))*COS(('OddsRatio_working_3-way'!Y390+2*PI())/3)</f>
        <v>-0.29121986396861305</v>
      </c>
      <c r="AH390" s="11">
        <f>-'OddsRatio_working_3-way'!U390/(3*'OddsRatio_working_3-way'!X390^(1/3))*COS(('OddsRatio_working_3-way'!Y390+4*PI())/3)</f>
        <v>-0.22954653877497294</v>
      </c>
      <c r="AI390" s="11">
        <f>'OddsRatio_working_3-way'!U390/(3*'OddsRatio_working_3-way'!X390^(1/3))*SIN(('OddsRatio_working_3-way'!Y390)/3)</f>
        <v>-3.5607110902367421E-2</v>
      </c>
      <c r="AJ390" s="11">
        <f>'OddsRatio_working_3-way'!U390/(3*'OddsRatio_working_3-way'!X390^(1/3))*SIN(('OddsRatio_working_3-way'!Y390+2*PI())/3)</f>
        <v>-0.43319337876220027</v>
      </c>
      <c r="AK390" s="11">
        <f>'OddsRatio_working_3-way'!U390/(3*'OddsRatio_working_3-way'!X390^(1/3))*SIN(('OddsRatio_working_3-way'!Y390+4*PI())/3)</f>
        <v>0.46880048966456767</v>
      </c>
      <c r="AL390" s="11">
        <f>'OddsRatio_working_3-way'!Z390+'OddsRatio_working_3-way'!AF390</f>
        <v>1.0415328054871726</v>
      </c>
      <c r="AM390" s="11">
        <f>'OddsRatio_working_3-way'!AA390+'OddsRatio_working_3-way'!AG390</f>
        <v>-0.58243972793722609</v>
      </c>
      <c r="AN390" s="11">
        <f>'OddsRatio_working_3-way'!AB390+'OddsRatio_working_3-way'!AH390</f>
        <v>-0.45909307754994588</v>
      </c>
      <c r="AO390" s="11">
        <f>'OddsRatio_working_3-way'!AC390+'OddsRatio_working_3-way'!AI390</f>
        <v>0</v>
      </c>
      <c r="AP390" s="11">
        <f>'OddsRatio_working_3-way'!AD390+'OddsRatio_working_3-way'!AJ390</f>
        <v>0</v>
      </c>
      <c r="AQ390" s="11">
        <f>'OddsRatio_working_3-way'!AE390+'OddsRatio_working_3-way'!AK390</f>
        <v>0</v>
      </c>
      <c r="AR390" s="10">
        <f>IF(A390="","",IF(('OddsRatio_working_3-way'!X390=0),IF(Q390&gt;0,-Q390^(1/3),(-Q390)^(1/3)),'OddsRatio_working_3-way'!AL390-'OddsRatio_working_3-way'!R390/3))</f>
        <v>1.0415328054871726</v>
      </c>
      <c r="AS390" s="11">
        <f>IF(('OddsRatio_working_3-way'!X390=0),IF(Q390&gt;0,-Q390^(1/3),(-Q390)^(1/3)),'OddsRatio_working_3-way'!AM390-'OddsRatio_working_3-way'!R390/3)</f>
        <v>-0.58243972793722609</v>
      </c>
      <c r="AT390" s="11">
        <f>IF(('OddsRatio_working_3-way'!X390=0),IF(Q390&gt;0,-Q390^(1/3),(-Q390)^(1/3)),'OddsRatio_working_3-way'!AN390-'OddsRatio_working_3-way'!R390/3)</f>
        <v>-0.45909307754994588</v>
      </c>
      <c r="AU390" s="11">
        <f>IF(('OddsRatio_working_3-way'!X390=0),0,'OddsRatio_working_3-way'!AO390)</f>
        <v>0</v>
      </c>
      <c r="AV390" s="11">
        <f>IF(('OddsRatio_working_3-way'!X390=0),0,'OddsRatio_working_3-way'!AP390)</f>
        <v>0</v>
      </c>
      <c r="AW390" s="11">
        <f>IF(('OddsRatio_working_3-way'!X390=0),0,'OddsRatio_working_3-way'!AQ390)</f>
        <v>0</v>
      </c>
    </row>
    <row r="391" spans="1:49" x14ac:dyDescent="0.2">
      <c r="A391" s="4">
        <f>IF('True_Odds_Calculator_3-way'!A392="","",'True_Odds_Calculator_3-way'!A392)</f>
        <v>2.1</v>
      </c>
      <c r="B391" s="4">
        <f>IF('True_Odds_Calculator_3-way'!B392="","",'True_Odds_Calculator_3-way'!B392)</f>
        <v>3.6</v>
      </c>
      <c r="C391" s="4">
        <f>IF('True_Odds_Calculator_3-way'!C392="","",'True_Odds_Calculator_3-way'!C392)</f>
        <v>3.64</v>
      </c>
      <c r="D391" s="9">
        <f t="shared" si="91"/>
        <v>0.4651075874106787</v>
      </c>
      <c r="E391" s="9">
        <f t="shared" si="92"/>
        <v>0.26894178621674131</v>
      </c>
      <c r="F391" s="9">
        <f t="shared" si="93"/>
        <v>0.2659506263725801</v>
      </c>
      <c r="G391" s="9">
        <f t="shared" si="94"/>
        <v>1.045491070859041</v>
      </c>
      <c r="H391" s="9">
        <f t="shared" si="95"/>
        <v>2.1500401779449456</v>
      </c>
      <c r="I391" s="9">
        <f t="shared" si="96"/>
        <v>3.7182767842335065</v>
      </c>
      <c r="J391" s="9">
        <f t="shared" si="97"/>
        <v>3.7600964270678681</v>
      </c>
      <c r="K391" s="11">
        <f t="shared" si="98"/>
        <v>0.47619047619047616</v>
      </c>
      <c r="L391" s="11">
        <f t="shared" si="99"/>
        <v>0.27777777777777779</v>
      </c>
      <c r="M391" s="11">
        <f t="shared" si="100"/>
        <v>0.27472527472527469</v>
      </c>
      <c r="N391" s="11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-0.27437641723356021</v>
      </c>
      <c r="O391" s="11">
        <f>0</f>
        <v>0</v>
      </c>
      <c r="P391" s="11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0.23039130181987327</v>
      </c>
      <c r="Q391" s="11">
        <f>2*'OddsRatio_working_3-way'!K391*'OddsRatio_working_3-way'!L391*'OddsRatio_working_3-way'!M391</f>
        <v>7.2678644107215529E-2</v>
      </c>
      <c r="R391" s="11">
        <f t="shared" si="101"/>
        <v>0</v>
      </c>
      <c r="S391" s="11">
        <f t="shared" si="102"/>
        <v>-0.8396906124178849</v>
      </c>
      <c r="T391" s="11">
        <f t="shared" si="103"/>
        <v>-0.264886628522992</v>
      </c>
      <c r="U391" s="11">
        <f>'OddsRatio_working_3-way'!S391-'OddsRatio_working_3-way'!R391^2/3</f>
        <v>-0.8396906124178849</v>
      </c>
      <c r="V391" s="11">
        <f>'OddsRatio_working_3-way'!S391*'OddsRatio_working_3-way'!R391/3-2*'OddsRatio_working_3-way'!R391^3/27-'OddsRatio_working_3-way'!T391</f>
        <v>0.264886628522992</v>
      </c>
      <c r="W391" s="11">
        <f>'OddsRatio_working_3-way'!V391^2+4*'OddsRatio_working_3-way'!U391^3/27</f>
        <v>-1.75460858153028E-2</v>
      </c>
      <c r="X391" s="11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0.14808022469727378</v>
      </c>
      <c r="Y391" s="11">
        <f>IF('OddsRatio_working_3-way'!W391&gt;=0,IF('OddsRatio_working_3-way'!V391+SQRT('OddsRatio_working_3-way'!W391)&gt;0,0,PI()),ACOS('OddsRatio_working_3-way'!V391/(2*'OddsRatio_working_3-way'!X391)))</f>
        <v>0.46370295121116434</v>
      </c>
      <c r="Z391" s="11">
        <f>'OddsRatio_working_3-way'!X391^(1/3)*COS('OddsRatio_working_3-way'!Y391/3)</f>
        <v>0.52274553542952062</v>
      </c>
      <c r="AA391" s="11">
        <f>'OddsRatio_working_3-way'!X391^(1/3)*COS(('OddsRatio_working_3-way'!Y391+2*PI())/3)</f>
        <v>-0.33190986430831959</v>
      </c>
      <c r="AB391" s="11">
        <f>'OddsRatio_working_3-way'!X391^(1/3)*COS(('OddsRatio_working_3-way'!Y391+4*PI())/3)</f>
        <v>-0.19083567112120098</v>
      </c>
      <c r="AC391" s="11">
        <f>'OddsRatio_working_3-way'!X391^(1/3)*SIN('OddsRatio_working_3-way'!Y391/3)</f>
        <v>8.1449223412292132E-2</v>
      </c>
      <c r="AD391" s="11">
        <f>'OddsRatio_working_3-way'!X391^(1/3)*SIN(('OddsRatio_working_3-way'!Y391+2*PI())/3)</f>
        <v>0.41198630169071715</v>
      </c>
      <c r="AE391" s="11">
        <f>'OddsRatio_working_3-way'!X391^(1/3)*SIN(('OddsRatio_working_3-way'!Y391+4*PI())/3)</f>
        <v>-0.49343552510300931</v>
      </c>
      <c r="AF391" s="11">
        <f>-'OddsRatio_working_3-way'!U391/(3*'OddsRatio_working_3-way'!X391^(1/3))*COS(('OddsRatio_working_3-way'!Y391)/3)</f>
        <v>0.5227455354295204</v>
      </c>
      <c r="AG391" s="11">
        <f>-'OddsRatio_working_3-way'!U391/(3*'OddsRatio_working_3-way'!X391^(1/3))*COS(('OddsRatio_working_3-way'!Y391+2*PI())/3)</f>
        <v>-0.33190986430831942</v>
      </c>
      <c r="AH391" s="11">
        <f>-'OddsRatio_working_3-way'!U391/(3*'OddsRatio_working_3-way'!X391^(1/3))*COS(('OddsRatio_working_3-way'!Y391+4*PI())/3)</f>
        <v>-0.19083567112120089</v>
      </c>
      <c r="AI391" s="11">
        <f>'OddsRatio_working_3-way'!U391/(3*'OddsRatio_working_3-way'!X391^(1/3))*SIN(('OddsRatio_working_3-way'!Y391)/3)</f>
        <v>-8.1449223412292104E-2</v>
      </c>
      <c r="AJ391" s="11">
        <f>'OddsRatio_working_3-way'!U391/(3*'OddsRatio_working_3-way'!X391^(1/3))*SIN(('OddsRatio_working_3-way'!Y391+2*PI())/3)</f>
        <v>-0.41198630169071698</v>
      </c>
      <c r="AK391" s="11">
        <f>'OddsRatio_working_3-way'!U391/(3*'OddsRatio_working_3-way'!X391^(1/3))*SIN(('OddsRatio_working_3-way'!Y391+4*PI())/3)</f>
        <v>0.49343552510300914</v>
      </c>
      <c r="AL391" s="11">
        <f>'OddsRatio_working_3-way'!Z391+'OddsRatio_working_3-way'!AF391</f>
        <v>1.045491070859041</v>
      </c>
      <c r="AM391" s="11">
        <f>'OddsRatio_working_3-way'!AA391+'OddsRatio_working_3-way'!AG391</f>
        <v>-0.66381972861663896</v>
      </c>
      <c r="AN391" s="11">
        <f>'OddsRatio_working_3-way'!AB391+'OddsRatio_working_3-way'!AH391</f>
        <v>-0.38167134224240185</v>
      </c>
      <c r="AO391" s="11">
        <f>'OddsRatio_working_3-way'!AC391+'OddsRatio_working_3-way'!AI391</f>
        <v>0</v>
      </c>
      <c r="AP391" s="11">
        <f>'OddsRatio_working_3-way'!AD391+'OddsRatio_working_3-way'!AJ391</f>
        <v>0</v>
      </c>
      <c r="AQ391" s="11">
        <f>'OddsRatio_working_3-way'!AE391+'OddsRatio_working_3-way'!AK391</f>
        <v>0</v>
      </c>
      <c r="AR391" s="10">
        <f>IF(A391="","",IF(('OddsRatio_working_3-way'!X391=0),IF(Q391&gt;0,-Q391^(1/3),(-Q391)^(1/3)),'OddsRatio_working_3-way'!AL391-'OddsRatio_working_3-way'!R391/3))</f>
        <v>1.045491070859041</v>
      </c>
      <c r="AS391" s="11">
        <f>IF(('OddsRatio_working_3-way'!X391=0),IF(Q391&gt;0,-Q391^(1/3),(-Q391)^(1/3)),'OddsRatio_working_3-way'!AM391-'OddsRatio_working_3-way'!R391/3)</f>
        <v>-0.66381972861663896</v>
      </c>
      <c r="AT391" s="11">
        <f>IF(('OddsRatio_working_3-way'!X391=0),IF(Q391&gt;0,-Q391^(1/3),(-Q391)^(1/3)),'OddsRatio_working_3-way'!AN391-'OddsRatio_working_3-way'!R391/3)</f>
        <v>-0.38167134224240185</v>
      </c>
      <c r="AU391" s="11">
        <f>IF(('OddsRatio_working_3-way'!X391=0),0,'OddsRatio_working_3-way'!AO391)</f>
        <v>0</v>
      </c>
      <c r="AV391" s="11">
        <f>IF(('OddsRatio_working_3-way'!X391=0),0,'OddsRatio_working_3-way'!AP391)</f>
        <v>0</v>
      </c>
      <c r="AW391" s="11">
        <f>IF(('OddsRatio_working_3-way'!X391=0),0,'OddsRatio_working_3-way'!AQ391)</f>
        <v>0</v>
      </c>
    </row>
    <row r="392" spans="1:49" x14ac:dyDescent="0.2">
      <c r="A392" s="4">
        <f>IF('True_Odds_Calculator_3-way'!A393="","",'True_Odds_Calculator_3-way'!A393)</f>
        <v>2.23</v>
      </c>
      <c r="B392" s="4">
        <f>IF('True_Odds_Calculator_3-way'!B393="","",'True_Odds_Calculator_3-way'!B393)</f>
        <v>3.39</v>
      </c>
      <c r="C392" s="4">
        <f>IF('True_Odds_Calculator_3-way'!C393="","",'True_Odds_Calculator_3-way'!C393)</f>
        <v>3.5</v>
      </c>
      <c r="D392" s="9">
        <f t="shared" si="91"/>
        <v>0.43745593469825744</v>
      </c>
      <c r="E392" s="9">
        <f t="shared" si="92"/>
        <v>0.28582002112834293</v>
      </c>
      <c r="F392" s="9">
        <f t="shared" si="93"/>
        <v>0.27672404417339974</v>
      </c>
      <c r="G392" s="9">
        <f t="shared" si="94"/>
        <v>1.0454833557916405</v>
      </c>
      <c r="H392" s="9">
        <f t="shared" si="95"/>
        <v>2.2859445276237178</v>
      </c>
      <c r="I392" s="9">
        <f t="shared" si="96"/>
        <v>3.4987052203420204</v>
      </c>
      <c r="J392" s="9">
        <f t="shared" si="97"/>
        <v>3.6137083894791009</v>
      </c>
      <c r="K392" s="11">
        <f t="shared" si="98"/>
        <v>0.44843049327354262</v>
      </c>
      <c r="L392" s="11">
        <f t="shared" si="99"/>
        <v>0.29498525073746312</v>
      </c>
      <c r="M392" s="11">
        <f t="shared" si="100"/>
        <v>0.2857142857142857</v>
      </c>
      <c r="N392" s="11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-0.27776045534686766</v>
      </c>
      <c r="O392" s="11">
        <f>0</f>
        <v>0</v>
      </c>
      <c r="P392" s="11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0.23130169564551881</v>
      </c>
      <c r="Q392" s="11">
        <f>2*'OddsRatio_working_3-way'!K392*'OddsRatio_working_3-way'!L392*'OddsRatio_working_3-way'!M392</f>
        <v>7.5588789426640143E-2</v>
      </c>
      <c r="R392" s="11">
        <f t="shared" si="101"/>
        <v>0</v>
      </c>
      <c r="S392" s="11">
        <f t="shared" si="102"/>
        <v>-0.83273803449331518</v>
      </c>
      <c r="T392" s="11">
        <f t="shared" si="103"/>
        <v>-0.27213661257951477</v>
      </c>
      <c r="U392" s="11">
        <f>'OddsRatio_working_3-way'!S392-'OddsRatio_working_3-way'!R392^2/3</f>
        <v>-0.83273803449331518</v>
      </c>
      <c r="V392" s="11">
        <f>'OddsRatio_working_3-way'!S392*'OddsRatio_working_3-way'!R392/3-2*'OddsRatio_working_3-way'!R392^3/27-'OddsRatio_working_3-way'!T392</f>
        <v>0.27213661257951477</v>
      </c>
      <c r="W392" s="11">
        <f>'OddsRatio_working_3-way'!V392^2+4*'OddsRatio_working_3-way'!U392^3/27</f>
        <v>-1.1491943134903995E-2</v>
      </c>
      <c r="X392" s="11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0.14624489652732922</v>
      </c>
      <c r="Y392" s="11">
        <f>IF('OddsRatio_working_3-way'!W392&gt;=0,IF('OddsRatio_working_3-way'!V392+SQRT('OddsRatio_working_3-way'!W392)&gt;0,0,PI()),ACOS('OddsRatio_working_3-way'!V392/(2*'OddsRatio_working_3-way'!X392)))</f>
        <v>0.37525539124867535</v>
      </c>
      <c r="Z392" s="11">
        <f>'OddsRatio_working_3-way'!X392^(1/3)*COS('OddsRatio_working_3-way'!Y392/3)</f>
        <v>0.52274167789582027</v>
      </c>
      <c r="AA392" s="11">
        <f>'OddsRatio_working_3-way'!X392^(1/3)*COS(('OddsRatio_working_3-way'!Y392+2*PI())/3)</f>
        <v>-0.318295018927298</v>
      </c>
      <c r="AB392" s="11">
        <f>'OddsRatio_working_3-way'!X392^(1/3)*COS(('OddsRatio_working_3-way'!Y392+4*PI())/3)</f>
        <v>-0.2044466589685221</v>
      </c>
      <c r="AC392" s="11">
        <f>'OddsRatio_working_3-way'!X392^(1/3)*SIN('OddsRatio_working_3-way'!Y392/3)</f>
        <v>6.5730381268996677E-2</v>
      </c>
      <c r="AD392" s="11">
        <f>'OddsRatio_working_3-way'!X392^(1/3)*SIN(('OddsRatio_working_3-way'!Y392+2*PI())/3)</f>
        <v>0.41984238204018437</v>
      </c>
      <c r="AE392" s="11">
        <f>'OddsRatio_working_3-way'!X392^(1/3)*SIN(('OddsRatio_working_3-way'!Y392+4*PI())/3)</f>
        <v>-0.48557276330918103</v>
      </c>
      <c r="AF392" s="11">
        <f>-'OddsRatio_working_3-way'!U392/(3*'OddsRatio_working_3-way'!X392^(1/3))*COS(('OddsRatio_working_3-way'!Y392)/3)</f>
        <v>0.52274167789582016</v>
      </c>
      <c r="AG392" s="11">
        <f>-'OddsRatio_working_3-way'!U392/(3*'OddsRatio_working_3-way'!X392^(1/3))*COS(('OddsRatio_working_3-way'!Y392+2*PI())/3)</f>
        <v>-0.31829501892729795</v>
      </c>
      <c r="AH392" s="11">
        <f>-'OddsRatio_working_3-way'!U392/(3*'OddsRatio_working_3-way'!X392^(1/3))*COS(('OddsRatio_working_3-way'!Y392+4*PI())/3)</f>
        <v>-0.20444665896852207</v>
      </c>
      <c r="AI392" s="11">
        <f>'OddsRatio_working_3-way'!U392/(3*'OddsRatio_working_3-way'!X392^(1/3))*SIN(('OddsRatio_working_3-way'!Y392)/3)</f>
        <v>-6.5730381268996663E-2</v>
      </c>
      <c r="AJ392" s="11">
        <f>'OddsRatio_working_3-way'!U392/(3*'OddsRatio_working_3-way'!X392^(1/3))*SIN(('OddsRatio_working_3-way'!Y392+2*PI())/3)</f>
        <v>-0.41984238204018426</v>
      </c>
      <c r="AK392" s="11">
        <f>'OddsRatio_working_3-way'!U392/(3*'OddsRatio_working_3-way'!X392^(1/3))*SIN(('OddsRatio_working_3-way'!Y392+4*PI())/3)</f>
        <v>0.48557276330918092</v>
      </c>
      <c r="AL392" s="11">
        <f>'OddsRatio_working_3-way'!Z392+'OddsRatio_working_3-way'!AF392</f>
        <v>1.0454833557916405</v>
      </c>
      <c r="AM392" s="11">
        <f>'OddsRatio_working_3-way'!AA392+'OddsRatio_working_3-way'!AG392</f>
        <v>-0.63659003785459589</v>
      </c>
      <c r="AN392" s="11">
        <f>'OddsRatio_working_3-way'!AB392+'OddsRatio_working_3-way'!AH392</f>
        <v>-0.4088933179370442</v>
      </c>
      <c r="AO392" s="11">
        <f>'OddsRatio_working_3-way'!AC392+'OddsRatio_working_3-way'!AI392</f>
        <v>0</v>
      </c>
      <c r="AP392" s="11">
        <f>'OddsRatio_working_3-way'!AD392+'OddsRatio_working_3-way'!AJ392</f>
        <v>0</v>
      </c>
      <c r="AQ392" s="11">
        <f>'OddsRatio_working_3-way'!AE392+'OddsRatio_working_3-way'!AK392</f>
        <v>0</v>
      </c>
      <c r="AR392" s="10">
        <f>IF(A392="","",IF(('OddsRatio_working_3-way'!X392=0),IF(Q392&gt;0,-Q392^(1/3),(-Q392)^(1/3)),'OddsRatio_working_3-way'!AL392-'OddsRatio_working_3-way'!R392/3))</f>
        <v>1.0454833557916405</v>
      </c>
      <c r="AS392" s="11">
        <f>IF(('OddsRatio_working_3-way'!X392=0),IF(Q392&gt;0,-Q392^(1/3),(-Q392)^(1/3)),'OddsRatio_working_3-way'!AM392-'OddsRatio_working_3-way'!R392/3)</f>
        <v>-0.63659003785459589</v>
      </c>
      <c r="AT392" s="11">
        <f>IF(('OddsRatio_working_3-way'!X392=0),IF(Q392&gt;0,-Q392^(1/3),(-Q392)^(1/3)),'OddsRatio_working_3-way'!AN392-'OddsRatio_working_3-way'!R392/3)</f>
        <v>-0.4088933179370442</v>
      </c>
      <c r="AU392" s="11">
        <f>IF(('OddsRatio_working_3-way'!X392=0),0,'OddsRatio_working_3-way'!AO392)</f>
        <v>0</v>
      </c>
      <c r="AV392" s="11">
        <f>IF(('OddsRatio_working_3-way'!X392=0),0,'OddsRatio_working_3-way'!AP392)</f>
        <v>0</v>
      </c>
      <c r="AW392" s="11">
        <f>IF(('OddsRatio_working_3-way'!X392=0),0,'OddsRatio_working_3-way'!AQ392)</f>
        <v>0</v>
      </c>
    </row>
    <row r="393" spans="1:49" x14ac:dyDescent="0.2">
      <c r="A393" s="4">
        <f>IF('True_Odds_Calculator_3-way'!A394="","",'True_Odds_Calculator_3-way'!A394)</f>
        <v>2.08</v>
      </c>
      <c r="B393" s="4">
        <f>IF('True_Odds_Calculator_3-way'!B394="","",'True_Odds_Calculator_3-way'!B394)</f>
        <v>3.5</v>
      </c>
      <c r="C393" s="4">
        <f>IF('True_Odds_Calculator_3-way'!C394="","",'True_Odds_Calculator_3-way'!C394)</f>
        <v>3.81</v>
      </c>
      <c r="D393" s="9">
        <f t="shared" si="91"/>
        <v>0.46954082309406275</v>
      </c>
      <c r="E393" s="9">
        <f t="shared" si="92"/>
        <v>0.27661449724829779</v>
      </c>
      <c r="F393" s="9">
        <f t="shared" si="93"/>
        <v>0.25384467965763946</v>
      </c>
      <c r="G393" s="9">
        <f t="shared" si="94"/>
        <v>1.0460558068326675</v>
      </c>
      <c r="H393" s="9">
        <f t="shared" si="95"/>
        <v>2.1297402713792808</v>
      </c>
      <c r="I393" s="9">
        <f t="shared" si="96"/>
        <v>3.6151395170816691</v>
      </c>
      <c r="J393" s="9">
        <f t="shared" si="97"/>
        <v>3.9394168171997967</v>
      </c>
      <c r="K393" s="11">
        <f t="shared" si="98"/>
        <v>0.48076923076923073</v>
      </c>
      <c r="L393" s="11">
        <f t="shared" si="99"/>
        <v>0.2857142857142857</v>
      </c>
      <c r="M393" s="11">
        <f t="shared" si="100"/>
        <v>0.26246719160104987</v>
      </c>
      <c r="N393" s="11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-0.27353551959851174</v>
      </c>
      <c r="O393" s="11">
        <f>0</f>
        <v>0</v>
      </c>
      <c r="P393" s="11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0.23037985636410835</v>
      </c>
      <c r="Q393" s="11">
        <f>2*'OddsRatio_working_3-way'!K393*'OddsRatio_working_3-way'!L393*'OddsRatio_working_3-way'!M393</f>
        <v>7.2106371318969728E-2</v>
      </c>
      <c r="R393" s="11">
        <f t="shared" si="101"/>
        <v>0</v>
      </c>
      <c r="S393" s="11">
        <f t="shared" si="102"/>
        <v>-0.8422301304863582</v>
      </c>
      <c r="T393" s="11">
        <f t="shared" si="103"/>
        <v>-0.26360880453407137</v>
      </c>
      <c r="U393" s="11">
        <f>'OddsRatio_working_3-way'!S393-'OddsRatio_working_3-way'!R393^2/3</f>
        <v>-0.8422301304863582</v>
      </c>
      <c r="V393" s="11">
        <f>'OddsRatio_working_3-way'!S393*'OddsRatio_working_3-way'!R393/3-2*'OddsRatio_working_3-way'!R393^3/27-'OddsRatio_working_3-way'!T393</f>
        <v>0.26360880453407137</v>
      </c>
      <c r="W393" s="11">
        <f>'OddsRatio_working_3-way'!V393^2+4*'OddsRatio_working_3-way'!U393^3/27</f>
        <v>-1.9019625502435092E-2</v>
      </c>
      <c r="X393" s="11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0.1487525019372089</v>
      </c>
      <c r="Y393" s="11">
        <f>IF('OddsRatio_working_3-way'!W393&gt;=0,IF('OddsRatio_working_3-way'!V393+SQRT('OddsRatio_working_3-way'!W393)&gt;0,0,PI()),ACOS('OddsRatio_working_3-way'!V393/(2*'OddsRatio_working_3-way'!X393)))</f>
        <v>0.48200966269254719</v>
      </c>
      <c r="Z393" s="11">
        <f>'OddsRatio_working_3-way'!X393^(1/3)*COS('OddsRatio_working_3-way'!Y393/3)</f>
        <v>0.52302790341633376</v>
      </c>
      <c r="AA393" s="11">
        <f>'OddsRatio_working_3-way'!X393^(1/3)*COS(('OddsRatio_working_3-way'!Y393+2*PI())/3)</f>
        <v>-0.33492302340591568</v>
      </c>
      <c r="AB393" s="11">
        <f>'OddsRatio_working_3-way'!X393^(1/3)*COS(('OddsRatio_working_3-way'!Y393+4*PI())/3)</f>
        <v>-0.18810488001041814</v>
      </c>
      <c r="AC393" s="11">
        <f>'OddsRatio_working_3-way'!X393^(1/3)*SIN('OddsRatio_working_3-way'!Y393/3)</f>
        <v>8.476549461131172E-2</v>
      </c>
      <c r="AD393" s="11">
        <f>'OddsRatio_working_3-way'!X393^(1/3)*SIN(('OddsRatio_working_3-way'!Y393+2*PI())/3)</f>
        <v>0.41057270394100298</v>
      </c>
      <c r="AE393" s="11">
        <f>'OddsRatio_working_3-way'!X393^(1/3)*SIN(('OddsRatio_working_3-way'!Y393+4*PI())/3)</f>
        <v>-0.49533819855231459</v>
      </c>
      <c r="AF393" s="11">
        <f>-'OddsRatio_working_3-way'!U393/(3*'OddsRatio_working_3-way'!X393^(1/3))*COS(('OddsRatio_working_3-way'!Y393)/3)</f>
        <v>0.52302790341633376</v>
      </c>
      <c r="AG393" s="11">
        <f>-'OddsRatio_working_3-way'!U393/(3*'OddsRatio_working_3-way'!X393^(1/3))*COS(('OddsRatio_working_3-way'!Y393+2*PI())/3)</f>
        <v>-0.33492302340591568</v>
      </c>
      <c r="AH393" s="11">
        <f>-'OddsRatio_working_3-way'!U393/(3*'OddsRatio_working_3-way'!X393^(1/3))*COS(('OddsRatio_working_3-way'!Y393+4*PI())/3)</f>
        <v>-0.18810488001041814</v>
      </c>
      <c r="AI393" s="11">
        <f>'OddsRatio_working_3-way'!U393/(3*'OddsRatio_working_3-way'!X393^(1/3))*SIN(('OddsRatio_working_3-way'!Y393)/3)</f>
        <v>-8.476549461131172E-2</v>
      </c>
      <c r="AJ393" s="11">
        <f>'OddsRatio_working_3-way'!U393/(3*'OddsRatio_working_3-way'!X393^(1/3))*SIN(('OddsRatio_working_3-way'!Y393+2*PI())/3)</f>
        <v>-0.41057270394100298</v>
      </c>
      <c r="AK393" s="11">
        <f>'OddsRatio_working_3-way'!U393/(3*'OddsRatio_working_3-way'!X393^(1/3))*SIN(('OddsRatio_working_3-way'!Y393+4*PI())/3)</f>
        <v>0.49533819855231459</v>
      </c>
      <c r="AL393" s="11">
        <f>'OddsRatio_working_3-way'!Z393+'OddsRatio_working_3-way'!AF393</f>
        <v>1.0460558068326675</v>
      </c>
      <c r="AM393" s="11">
        <f>'OddsRatio_working_3-way'!AA393+'OddsRatio_working_3-way'!AG393</f>
        <v>-0.66984604681183135</v>
      </c>
      <c r="AN393" s="11">
        <f>'OddsRatio_working_3-way'!AB393+'OddsRatio_working_3-way'!AH393</f>
        <v>-0.37620976002083628</v>
      </c>
      <c r="AO393" s="11">
        <f>'OddsRatio_working_3-way'!AC393+'OddsRatio_working_3-way'!AI393</f>
        <v>0</v>
      </c>
      <c r="AP393" s="11">
        <f>'OddsRatio_working_3-way'!AD393+'OddsRatio_working_3-way'!AJ393</f>
        <v>0</v>
      </c>
      <c r="AQ393" s="11">
        <f>'OddsRatio_working_3-way'!AE393+'OddsRatio_working_3-way'!AK393</f>
        <v>0</v>
      </c>
      <c r="AR393" s="10">
        <f>IF(A393="","",IF(('OddsRatio_working_3-way'!X393=0),IF(Q393&gt;0,-Q393^(1/3),(-Q393)^(1/3)),'OddsRatio_working_3-way'!AL393-'OddsRatio_working_3-way'!R393/3))</f>
        <v>1.0460558068326675</v>
      </c>
      <c r="AS393" s="11">
        <f>IF(('OddsRatio_working_3-way'!X393=0),IF(Q393&gt;0,-Q393^(1/3),(-Q393)^(1/3)),'OddsRatio_working_3-way'!AM393-'OddsRatio_working_3-way'!R393/3)</f>
        <v>-0.66984604681183135</v>
      </c>
      <c r="AT393" s="11">
        <f>IF(('OddsRatio_working_3-way'!X393=0),IF(Q393&gt;0,-Q393^(1/3),(-Q393)^(1/3)),'OddsRatio_working_3-way'!AN393-'OddsRatio_working_3-way'!R393/3)</f>
        <v>-0.37620976002083628</v>
      </c>
      <c r="AU393" s="11">
        <f>IF(('OddsRatio_working_3-way'!X393=0),0,'OddsRatio_working_3-way'!AO393)</f>
        <v>0</v>
      </c>
      <c r="AV393" s="11">
        <f>IF(('OddsRatio_working_3-way'!X393=0),0,'OddsRatio_working_3-way'!AP393)</f>
        <v>0</v>
      </c>
      <c r="AW393" s="11">
        <f>IF(('OddsRatio_working_3-way'!X393=0),0,'OddsRatio_working_3-way'!AQ393)</f>
        <v>0</v>
      </c>
    </row>
    <row r="394" spans="1:49" x14ac:dyDescent="0.2">
      <c r="A394" s="4">
        <f>IF('True_Odds_Calculator_3-way'!A395="","",'True_Odds_Calculator_3-way'!A395)</f>
        <v>2.0299999999999998</v>
      </c>
      <c r="B394" s="4">
        <f>IF('True_Odds_Calculator_3-way'!B395="","",'True_Odds_Calculator_3-way'!B395)</f>
        <v>3.53</v>
      </c>
      <c r="C394" s="4">
        <f>IF('True_Odds_Calculator_3-way'!C395="","",'True_Odds_Calculator_3-way'!C395)</f>
        <v>3.96</v>
      </c>
      <c r="D394" s="9">
        <f t="shared" si="91"/>
        <v>0.48147364174290064</v>
      </c>
      <c r="E394" s="9">
        <f t="shared" si="92"/>
        <v>0.27432277969279739</v>
      </c>
      <c r="F394" s="9">
        <f t="shared" si="93"/>
        <v>0.24420357856430178</v>
      </c>
      <c r="G394" s="9">
        <f t="shared" si="94"/>
        <v>1.0455892184895985</v>
      </c>
      <c r="H394" s="9">
        <f t="shared" si="95"/>
        <v>2.0769568950442863</v>
      </c>
      <c r="I394" s="9">
        <f t="shared" si="96"/>
        <v>3.6453407227786849</v>
      </c>
      <c r="J394" s="9">
        <f t="shared" si="97"/>
        <v>4.0949440867292113</v>
      </c>
      <c r="K394" s="11">
        <f t="shared" si="98"/>
        <v>0.49261083743842371</v>
      </c>
      <c r="L394" s="11">
        <f t="shared" si="99"/>
        <v>0.28328611898016998</v>
      </c>
      <c r="M394" s="11">
        <f t="shared" si="100"/>
        <v>0.25252525252525254</v>
      </c>
      <c r="N394" s="11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-0.27182132662253788</v>
      </c>
      <c r="O394" s="11">
        <f>0</f>
        <v>0</v>
      </c>
      <c r="P394" s="11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0.22976383238178694</v>
      </c>
      <c r="Q394" s="11">
        <f>2*'OddsRatio_working_3-way'!K394*'OddsRatio_working_3-way'!L394*'OddsRatio_working_3-way'!M394</f>
        <v>7.0479703184597217E-2</v>
      </c>
      <c r="R394" s="11">
        <f t="shared" si="101"/>
        <v>0</v>
      </c>
      <c r="S394" s="11">
        <f t="shared" si="102"/>
        <v>-0.84527522264964261</v>
      </c>
      <c r="T394" s="11">
        <f t="shared" si="103"/>
        <v>-0.2592868781133873</v>
      </c>
      <c r="U394" s="11">
        <f>'OddsRatio_working_3-way'!S394-'OddsRatio_working_3-way'!R394^2/3</f>
        <v>-0.84527522264964261</v>
      </c>
      <c r="V394" s="11">
        <f>'OddsRatio_working_3-way'!S394*'OddsRatio_working_3-way'!R394/3-2*'OddsRatio_working_3-way'!R394^3/27-'OddsRatio_working_3-way'!T394</f>
        <v>0.2592868781133873</v>
      </c>
      <c r="W394" s="11">
        <f>'OddsRatio_working_3-way'!V394^2+4*'OddsRatio_working_3-way'!U394^3/27</f>
        <v>-2.2243035519400184E-2</v>
      </c>
      <c r="X394" s="11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0.14955995510261658</v>
      </c>
      <c r="Y394" s="11">
        <f>IF('OddsRatio_working_3-way'!W394&gt;=0,IF('OddsRatio_working_3-way'!V394+SQRT('OddsRatio_working_3-way'!W394)&gt;0,0,PI()),ACOS('OddsRatio_working_3-way'!V394/(2*'OddsRatio_working_3-way'!X394)))</f>
        <v>0.52198219521828504</v>
      </c>
      <c r="Z394" s="11">
        <f>'OddsRatio_working_3-way'!X394^(1/3)*COS('OddsRatio_working_3-way'!Y394/3)</f>
        <v>0.52279460924479915</v>
      </c>
      <c r="AA394" s="11">
        <f>'OddsRatio_working_3-way'!X394^(1/3)*COS(('OddsRatio_working_3-way'!Y394+2*PI())/3)</f>
        <v>-0.34097841463503958</v>
      </c>
      <c r="AB394" s="11">
        <f>'OddsRatio_working_3-way'!X394^(1/3)*COS(('OddsRatio_working_3-way'!Y394+4*PI())/3)</f>
        <v>-0.18181619460975965</v>
      </c>
      <c r="AC394" s="11">
        <f>'OddsRatio_working_3-way'!X394^(1/3)*SIN('OddsRatio_working_3-way'!Y394/3)</f>
        <v>9.1892350576413928E-2</v>
      </c>
      <c r="AD394" s="11">
        <f>'OddsRatio_working_3-way'!X394^(1/3)*SIN(('OddsRatio_working_3-way'!Y394+2*PI())/3)</f>
        <v>0.40680723727934803</v>
      </c>
      <c r="AE394" s="11">
        <f>'OddsRatio_working_3-way'!X394^(1/3)*SIN(('OddsRatio_working_3-way'!Y394+4*PI())/3)</f>
        <v>-0.49869958785576191</v>
      </c>
      <c r="AF394" s="11">
        <f>-'OddsRatio_working_3-way'!U394/(3*'OddsRatio_working_3-way'!X394^(1/3))*COS(('OddsRatio_working_3-way'!Y394)/3)</f>
        <v>0.52279460924479926</v>
      </c>
      <c r="AG394" s="11">
        <f>-'OddsRatio_working_3-way'!U394/(3*'OddsRatio_working_3-way'!X394^(1/3))*COS(('OddsRatio_working_3-way'!Y394+2*PI())/3)</f>
        <v>-0.34097841463503969</v>
      </c>
      <c r="AH394" s="11">
        <f>-'OddsRatio_working_3-way'!U394/(3*'OddsRatio_working_3-way'!X394^(1/3))*COS(('OddsRatio_working_3-way'!Y394+4*PI())/3)</f>
        <v>-0.18181619460975967</v>
      </c>
      <c r="AI394" s="11">
        <f>'OddsRatio_working_3-way'!U394/(3*'OddsRatio_working_3-way'!X394^(1/3))*SIN(('OddsRatio_working_3-way'!Y394)/3)</f>
        <v>-9.1892350576413956E-2</v>
      </c>
      <c r="AJ394" s="11">
        <f>'OddsRatio_working_3-way'!U394/(3*'OddsRatio_working_3-way'!X394^(1/3))*SIN(('OddsRatio_working_3-way'!Y394+2*PI())/3)</f>
        <v>-0.40680723727934814</v>
      </c>
      <c r="AK394" s="11">
        <f>'OddsRatio_working_3-way'!U394/(3*'OddsRatio_working_3-way'!X394^(1/3))*SIN(('OddsRatio_working_3-way'!Y394+4*PI())/3)</f>
        <v>0.49869958785576202</v>
      </c>
      <c r="AL394" s="11">
        <f>'OddsRatio_working_3-way'!Z394+'OddsRatio_working_3-way'!AF394</f>
        <v>1.0455892184895985</v>
      </c>
      <c r="AM394" s="11">
        <f>'OddsRatio_working_3-way'!AA394+'OddsRatio_working_3-way'!AG394</f>
        <v>-0.68195682927007928</v>
      </c>
      <c r="AN394" s="11">
        <f>'OddsRatio_working_3-way'!AB394+'OddsRatio_working_3-way'!AH394</f>
        <v>-0.36363238921951935</v>
      </c>
      <c r="AO394" s="11">
        <f>'OddsRatio_working_3-way'!AC394+'OddsRatio_working_3-way'!AI394</f>
        <v>0</v>
      </c>
      <c r="AP394" s="11">
        <f>'OddsRatio_working_3-way'!AD394+'OddsRatio_working_3-way'!AJ394</f>
        <v>0</v>
      </c>
      <c r="AQ394" s="11">
        <f>'OddsRatio_working_3-way'!AE394+'OddsRatio_working_3-way'!AK394</f>
        <v>0</v>
      </c>
      <c r="AR394" s="10">
        <f>IF(A394="","",IF(('OddsRatio_working_3-way'!X394=0),IF(Q394&gt;0,-Q394^(1/3),(-Q394)^(1/3)),'OddsRatio_working_3-way'!AL394-'OddsRatio_working_3-way'!R394/3))</f>
        <v>1.0455892184895985</v>
      </c>
      <c r="AS394" s="11">
        <f>IF(('OddsRatio_working_3-way'!X394=0),IF(Q394&gt;0,-Q394^(1/3),(-Q394)^(1/3)),'OddsRatio_working_3-way'!AM394-'OddsRatio_working_3-way'!R394/3)</f>
        <v>-0.68195682927007928</v>
      </c>
      <c r="AT394" s="11">
        <f>IF(('OddsRatio_working_3-way'!X394=0),IF(Q394&gt;0,-Q394^(1/3),(-Q394)^(1/3)),'OddsRatio_working_3-way'!AN394-'OddsRatio_working_3-way'!R394/3)</f>
        <v>-0.36363238921951935</v>
      </c>
      <c r="AU394" s="11">
        <f>IF(('OddsRatio_working_3-way'!X394=0),0,'OddsRatio_working_3-way'!AO394)</f>
        <v>0</v>
      </c>
      <c r="AV394" s="11">
        <f>IF(('OddsRatio_working_3-way'!X394=0),0,'OddsRatio_working_3-way'!AP394)</f>
        <v>0</v>
      </c>
      <c r="AW394" s="11">
        <f>IF(('OddsRatio_working_3-way'!X394=0),0,'OddsRatio_working_3-way'!AQ394)</f>
        <v>0</v>
      </c>
    </row>
    <row r="395" spans="1:49" x14ac:dyDescent="0.2">
      <c r="A395" s="4">
        <f>IF('True_Odds_Calculator_3-way'!A396="","",'True_Odds_Calculator_3-way'!A396)</f>
        <v>2.41</v>
      </c>
      <c r="B395" s="4">
        <f>IF('True_Odds_Calculator_3-way'!B396="","",'True_Odds_Calculator_3-way'!B396)</f>
        <v>3.61</v>
      </c>
      <c r="C395" s="4">
        <f>IF('True_Odds_Calculator_3-way'!C396="","",'True_Odds_Calculator_3-way'!C396)</f>
        <v>2.99</v>
      </c>
      <c r="D395" s="9">
        <f t="shared" si="91"/>
        <v>0.40528530782582645</v>
      </c>
      <c r="E395" s="9">
        <f t="shared" si="92"/>
        <v>0.26908870610680213</v>
      </c>
      <c r="F395" s="9">
        <f t="shared" si="93"/>
        <v>0.32562598606737131</v>
      </c>
      <c r="G395" s="9">
        <f t="shared" si="94"/>
        <v>1.0407075250019604</v>
      </c>
      <c r="H395" s="9">
        <f t="shared" si="95"/>
        <v>2.4673976102527639</v>
      </c>
      <c r="I395" s="9">
        <f t="shared" si="96"/>
        <v>3.7162466402551169</v>
      </c>
      <c r="J395" s="9">
        <f t="shared" si="97"/>
        <v>3.071007974753901</v>
      </c>
      <c r="K395" s="11">
        <f t="shared" si="98"/>
        <v>0.41493775933609955</v>
      </c>
      <c r="L395" s="11">
        <f t="shared" si="99"/>
        <v>0.2770083102493075</v>
      </c>
      <c r="M395" s="11">
        <f t="shared" si="100"/>
        <v>0.33444816053511706</v>
      </c>
      <c r="N395" s="11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-0.2815251921718962</v>
      </c>
      <c r="O395" s="11">
        <f>0</f>
        <v>0</v>
      </c>
      <c r="P395" s="11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0.23103567140792103</v>
      </c>
      <c r="Q395" s="11">
        <f>2*'OddsRatio_working_3-way'!K395*'OddsRatio_working_3-way'!L395*'OddsRatio_working_3-way'!M395</f>
        <v>7.6883750884499502E-2</v>
      </c>
      <c r="R395" s="11">
        <f t="shared" si="101"/>
        <v>0</v>
      </c>
      <c r="S395" s="11">
        <f t="shared" si="102"/>
        <v>-0.82065718391146036</v>
      </c>
      <c r="T395" s="11">
        <f t="shared" si="103"/>
        <v>-0.27309723258284868</v>
      </c>
      <c r="U395" s="11">
        <f>'OddsRatio_working_3-way'!S395-'OddsRatio_working_3-way'!R395^2/3</f>
        <v>-0.82065718391146036</v>
      </c>
      <c r="V395" s="11">
        <f>'OddsRatio_working_3-way'!S395*'OddsRatio_working_3-way'!R395/3-2*'OddsRatio_working_3-way'!R395^3/27-'OddsRatio_working_3-way'!T395</f>
        <v>0.27309723258284868</v>
      </c>
      <c r="W395" s="11">
        <f>'OddsRatio_working_3-way'!V395^2+4*'OddsRatio_working_3-way'!U395^3/27</f>
        <v>-7.2986029068687758E-3</v>
      </c>
      <c r="X395" s="11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0.14307402048527129</v>
      </c>
      <c r="Y395" s="11">
        <f>IF('OddsRatio_working_3-way'!W395&gt;=0,IF('OddsRatio_working_3-way'!V395+SQRT('OddsRatio_working_3-way'!W395)&gt;0,0,PI()),ACOS('OddsRatio_working_3-way'!V395/(2*'OddsRatio_working_3-way'!X395)))</f>
        <v>0.30318165818235676</v>
      </c>
      <c r="Z395" s="11">
        <f>'OddsRatio_working_3-way'!X395^(1/3)*COS('OddsRatio_working_3-way'!Y395/3)</f>
        <v>0.52035376250098031</v>
      </c>
      <c r="AA395" s="11">
        <f>'OddsRatio_working_3-way'!X395^(1/3)*COS(('OddsRatio_working_3-way'!Y395+2*PI())/3)</f>
        <v>-0.30587444536686453</v>
      </c>
      <c r="AB395" s="11">
        <f>'OddsRatio_working_3-way'!X395^(1/3)*COS(('OddsRatio_working_3-way'!Y395+4*PI())/3)</f>
        <v>-0.21447931713411586</v>
      </c>
      <c r="AC395" s="11">
        <f>'OddsRatio_working_3-way'!X395^(1/3)*SIN('OddsRatio_working_3-way'!Y395/3)</f>
        <v>5.2767001887797794E-2</v>
      </c>
      <c r="AD395" s="11">
        <f>'OddsRatio_working_3-way'!X395^(1/3)*SIN(('OddsRatio_working_3-way'!Y395+2*PI())/3)</f>
        <v>0.42425607633676443</v>
      </c>
      <c r="AE395" s="11">
        <f>'OddsRatio_working_3-way'!X395^(1/3)*SIN(('OddsRatio_working_3-way'!Y395+4*PI())/3)</f>
        <v>-0.47702307822456219</v>
      </c>
      <c r="AF395" s="11">
        <f>-'OddsRatio_working_3-way'!U395/(3*'OddsRatio_working_3-way'!X395^(1/3))*COS(('OddsRatio_working_3-way'!Y395)/3)</f>
        <v>0.5203537625009802</v>
      </c>
      <c r="AG395" s="11">
        <f>-'OddsRatio_working_3-way'!U395/(3*'OddsRatio_working_3-way'!X395^(1/3))*COS(('OddsRatio_working_3-way'!Y395+2*PI())/3)</f>
        <v>-0.30587444536686442</v>
      </c>
      <c r="AH395" s="11">
        <f>-'OddsRatio_working_3-way'!U395/(3*'OddsRatio_working_3-way'!X395^(1/3))*COS(('OddsRatio_working_3-way'!Y395+4*PI())/3)</f>
        <v>-0.2144793171341158</v>
      </c>
      <c r="AI395" s="11">
        <f>'OddsRatio_working_3-way'!U395/(3*'OddsRatio_working_3-way'!X395^(1/3))*SIN(('OddsRatio_working_3-way'!Y395)/3)</f>
        <v>-5.2767001887797781E-2</v>
      </c>
      <c r="AJ395" s="11">
        <f>'OddsRatio_working_3-way'!U395/(3*'OddsRatio_working_3-way'!X395^(1/3))*SIN(('OddsRatio_working_3-way'!Y395+2*PI())/3)</f>
        <v>-0.42425607633676438</v>
      </c>
      <c r="AK395" s="11">
        <f>'OddsRatio_working_3-way'!U395/(3*'OddsRatio_working_3-way'!X395^(1/3))*SIN(('OddsRatio_working_3-way'!Y395+4*PI())/3)</f>
        <v>0.47702307822456214</v>
      </c>
      <c r="AL395" s="11">
        <f>'OddsRatio_working_3-way'!Z395+'OddsRatio_working_3-way'!AF395</f>
        <v>1.0407075250019604</v>
      </c>
      <c r="AM395" s="11">
        <f>'OddsRatio_working_3-way'!AA395+'OddsRatio_working_3-way'!AG395</f>
        <v>-0.61174889073372896</v>
      </c>
      <c r="AN395" s="11">
        <f>'OddsRatio_working_3-way'!AB395+'OddsRatio_working_3-way'!AH395</f>
        <v>-0.42895863426823166</v>
      </c>
      <c r="AO395" s="11">
        <f>'OddsRatio_working_3-way'!AC395+'OddsRatio_working_3-way'!AI395</f>
        <v>0</v>
      </c>
      <c r="AP395" s="11">
        <f>'OddsRatio_working_3-way'!AD395+'OddsRatio_working_3-way'!AJ395</f>
        <v>0</v>
      </c>
      <c r="AQ395" s="11">
        <f>'OddsRatio_working_3-way'!AE395+'OddsRatio_working_3-way'!AK395</f>
        <v>0</v>
      </c>
      <c r="AR395" s="10">
        <f>IF(A395="","",IF(('OddsRatio_working_3-way'!X395=0),IF(Q395&gt;0,-Q395^(1/3),(-Q395)^(1/3)),'OddsRatio_working_3-way'!AL395-'OddsRatio_working_3-way'!R395/3))</f>
        <v>1.0407075250019604</v>
      </c>
      <c r="AS395" s="11">
        <f>IF(('OddsRatio_working_3-way'!X395=0),IF(Q395&gt;0,-Q395^(1/3),(-Q395)^(1/3)),'OddsRatio_working_3-way'!AM395-'OddsRatio_working_3-way'!R395/3)</f>
        <v>-0.61174889073372896</v>
      </c>
      <c r="AT395" s="11">
        <f>IF(('OddsRatio_working_3-way'!X395=0),IF(Q395&gt;0,-Q395^(1/3),(-Q395)^(1/3)),'OddsRatio_working_3-way'!AN395-'OddsRatio_working_3-way'!R395/3)</f>
        <v>-0.42895863426823166</v>
      </c>
      <c r="AU395" s="11">
        <f>IF(('OddsRatio_working_3-way'!X395=0),0,'OddsRatio_working_3-way'!AO395)</f>
        <v>0</v>
      </c>
      <c r="AV395" s="11">
        <f>IF(('OddsRatio_working_3-way'!X395=0),0,'OddsRatio_working_3-way'!AP395)</f>
        <v>0</v>
      </c>
      <c r="AW395" s="11">
        <f>IF(('OddsRatio_working_3-way'!X395=0),0,'OddsRatio_working_3-way'!AQ395)</f>
        <v>0</v>
      </c>
    </row>
    <row r="396" spans="1:49" x14ac:dyDescent="0.2">
      <c r="A396" s="4">
        <f>IF('True_Odds_Calculator_3-way'!A397="","",'True_Odds_Calculator_3-way'!A397)</f>
        <v>2.37</v>
      </c>
      <c r="B396" s="4">
        <f>IF('True_Odds_Calculator_3-way'!B397="","",'True_Odds_Calculator_3-way'!B397)</f>
        <v>3.4</v>
      </c>
      <c r="C396" s="4">
        <f>IF('True_Odds_Calculator_3-way'!C397="","",'True_Odds_Calculator_3-way'!C397)</f>
        <v>3.2</v>
      </c>
      <c r="D396" s="9">
        <f t="shared" si="91"/>
        <v>0.41145402777168183</v>
      </c>
      <c r="E396" s="9">
        <f t="shared" si="92"/>
        <v>0.28524003002488407</v>
      </c>
      <c r="F396" s="9">
        <f t="shared" si="93"/>
        <v>0.3033059422034341</v>
      </c>
      <c r="G396" s="9">
        <f t="shared" si="94"/>
        <v>1.0440913715032112</v>
      </c>
      <c r="H396" s="9">
        <f t="shared" si="95"/>
        <v>2.4304051789593992</v>
      </c>
      <c r="I396" s="9">
        <f t="shared" si="96"/>
        <v>3.5058192916077067</v>
      </c>
      <c r="J396" s="9">
        <f t="shared" si="97"/>
        <v>3.2970010173070645</v>
      </c>
      <c r="K396" s="11">
        <f t="shared" si="98"/>
        <v>0.42194092827004215</v>
      </c>
      <c r="L396" s="11">
        <f t="shared" si="99"/>
        <v>0.29411764705882354</v>
      </c>
      <c r="M396" s="11">
        <f t="shared" si="100"/>
        <v>0.3125</v>
      </c>
      <c r="N396" s="11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-0.28052866716306779</v>
      </c>
      <c r="O396" s="11">
        <f>0</f>
        <v>0</v>
      </c>
      <c r="P396" s="11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0.23152457185405806</v>
      </c>
      <c r="Q396" s="11">
        <f>2*'OddsRatio_working_3-way'!K396*'OddsRatio_working_3-way'!L396*'OddsRatio_working_3-way'!M396</f>
        <v>7.7562670637875392E-2</v>
      </c>
      <c r="R396" s="11">
        <f t="shared" si="101"/>
        <v>0</v>
      </c>
      <c r="S396" s="11">
        <f t="shared" si="102"/>
        <v>-0.82531519575315182</v>
      </c>
      <c r="T396" s="11">
        <f t="shared" si="103"/>
        <v>-0.27648750276487494</v>
      </c>
      <c r="U396" s="11">
        <f>'OddsRatio_working_3-way'!S396-'OddsRatio_working_3-way'!R396^2/3</f>
        <v>-0.82531519575315182</v>
      </c>
      <c r="V396" s="11">
        <f>'OddsRatio_working_3-way'!S396*'OddsRatio_working_3-way'!R396/3-2*'OddsRatio_working_3-way'!R396^3/27-'OddsRatio_working_3-way'!T396</f>
        <v>0.27648750276487494</v>
      </c>
      <c r="W396" s="11">
        <f>'OddsRatio_working_3-way'!V396^2+4*'OddsRatio_working_3-way'!U396^3/27</f>
        <v>-6.8375439625438655E-3</v>
      </c>
      <c r="X396" s="11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0.14429386954034168</v>
      </c>
      <c r="Y396" s="11">
        <f>IF('OddsRatio_working_3-way'!W396&gt;=0,IF('OddsRatio_working_3-way'!V396+SQRT('OddsRatio_working_3-way'!W396)&gt;0,0,PI()),ACOS('OddsRatio_working_3-way'!V396/(2*'OddsRatio_working_3-way'!X396)))</f>
        <v>0.29060444558002696</v>
      </c>
      <c r="Z396" s="11">
        <f>'OddsRatio_working_3-way'!X396^(1/3)*COS('OddsRatio_working_3-way'!Y396/3)</f>
        <v>0.52204568575160548</v>
      </c>
      <c r="AA396" s="11">
        <f>'OddsRatio_working_3-way'!X396^(1/3)*COS(('OddsRatio_working_3-way'!Y396+2*PI())/3)</f>
        <v>-0.30495489756699501</v>
      </c>
      <c r="AB396" s="11">
        <f>'OddsRatio_working_3-way'!X396^(1/3)*COS(('OddsRatio_working_3-way'!Y396+4*PI())/3)</f>
        <v>-0.21709078818461056</v>
      </c>
      <c r="AC396" s="11">
        <f>'OddsRatio_working_3-way'!X396^(1/3)*SIN('OddsRatio_working_3-way'!Y396/3)</f>
        <v>5.0728367204026382E-2</v>
      </c>
      <c r="AD396" s="11">
        <f>'OddsRatio_working_3-way'!X396^(1/3)*SIN(('OddsRatio_working_3-way'!Y396+2*PI())/3)</f>
        <v>0.42674064219494506</v>
      </c>
      <c r="AE396" s="11">
        <f>'OddsRatio_working_3-way'!X396^(1/3)*SIN(('OddsRatio_working_3-way'!Y396+4*PI())/3)</f>
        <v>-0.47746900939897147</v>
      </c>
      <c r="AF396" s="11">
        <f>-'OddsRatio_working_3-way'!U396/(3*'OddsRatio_working_3-way'!X396^(1/3))*COS(('OddsRatio_working_3-way'!Y396)/3)</f>
        <v>0.52204568575160559</v>
      </c>
      <c r="AG396" s="11">
        <f>-'OddsRatio_working_3-way'!U396/(3*'OddsRatio_working_3-way'!X396^(1/3))*COS(('OddsRatio_working_3-way'!Y396+2*PI())/3)</f>
        <v>-0.30495489756699506</v>
      </c>
      <c r="AH396" s="11">
        <f>-'OddsRatio_working_3-way'!U396/(3*'OddsRatio_working_3-way'!X396^(1/3))*COS(('OddsRatio_working_3-way'!Y396+4*PI())/3)</f>
        <v>-0.21709078818461061</v>
      </c>
      <c r="AI396" s="11">
        <f>'OddsRatio_working_3-way'!U396/(3*'OddsRatio_working_3-way'!X396^(1/3))*SIN(('OddsRatio_working_3-way'!Y396)/3)</f>
        <v>-5.0728367204026396E-2</v>
      </c>
      <c r="AJ396" s="11">
        <f>'OddsRatio_working_3-way'!U396/(3*'OddsRatio_working_3-way'!X396^(1/3))*SIN(('OddsRatio_working_3-way'!Y396+2*PI())/3)</f>
        <v>-0.42674064219494512</v>
      </c>
      <c r="AK396" s="11">
        <f>'OddsRatio_working_3-way'!U396/(3*'OddsRatio_working_3-way'!X396^(1/3))*SIN(('OddsRatio_working_3-way'!Y396+4*PI())/3)</f>
        <v>0.47746900939897158</v>
      </c>
      <c r="AL396" s="11">
        <f>'OddsRatio_working_3-way'!Z396+'OddsRatio_working_3-way'!AF396</f>
        <v>1.0440913715032112</v>
      </c>
      <c r="AM396" s="11">
        <f>'OddsRatio_working_3-way'!AA396+'OddsRatio_working_3-way'!AG396</f>
        <v>-0.60990979513399002</v>
      </c>
      <c r="AN396" s="11">
        <f>'OddsRatio_working_3-way'!AB396+'OddsRatio_working_3-way'!AH396</f>
        <v>-0.43418157636922117</v>
      </c>
      <c r="AO396" s="11">
        <f>'OddsRatio_working_3-way'!AC396+'OddsRatio_working_3-way'!AI396</f>
        <v>0</v>
      </c>
      <c r="AP396" s="11">
        <f>'OddsRatio_working_3-way'!AD396+'OddsRatio_working_3-way'!AJ396</f>
        <v>0</v>
      </c>
      <c r="AQ396" s="11">
        <f>'OddsRatio_working_3-way'!AE396+'OddsRatio_working_3-way'!AK396</f>
        <v>0</v>
      </c>
      <c r="AR396" s="10">
        <f>IF(A396="","",IF(('OddsRatio_working_3-way'!X396=0),IF(Q396&gt;0,-Q396^(1/3),(-Q396)^(1/3)),'OddsRatio_working_3-way'!AL396-'OddsRatio_working_3-way'!R396/3))</f>
        <v>1.0440913715032112</v>
      </c>
      <c r="AS396" s="11">
        <f>IF(('OddsRatio_working_3-way'!X396=0),IF(Q396&gt;0,-Q396^(1/3),(-Q396)^(1/3)),'OddsRatio_working_3-way'!AM396-'OddsRatio_working_3-way'!R396/3)</f>
        <v>-0.60990979513399002</v>
      </c>
      <c r="AT396" s="11">
        <f>IF(('OddsRatio_working_3-way'!X396=0),IF(Q396&gt;0,-Q396^(1/3),(-Q396)^(1/3)),'OddsRatio_working_3-way'!AN396-'OddsRatio_working_3-way'!R396/3)</f>
        <v>-0.43418157636922117</v>
      </c>
      <c r="AU396" s="11">
        <f>IF(('OddsRatio_working_3-way'!X396=0),0,'OddsRatio_working_3-way'!AO396)</f>
        <v>0</v>
      </c>
      <c r="AV396" s="11">
        <f>IF(('OddsRatio_working_3-way'!X396=0),0,'OddsRatio_working_3-way'!AP396)</f>
        <v>0</v>
      </c>
      <c r="AW396" s="11">
        <f>IF(('OddsRatio_working_3-way'!X396=0),0,'OddsRatio_working_3-way'!AQ396)</f>
        <v>0</v>
      </c>
    </row>
    <row r="397" spans="1:49" x14ac:dyDescent="0.2">
      <c r="A397" s="4">
        <f>IF('True_Odds_Calculator_3-way'!A398="","",'True_Odds_Calculator_3-way'!A398)</f>
        <v>1.8</v>
      </c>
      <c r="B397" s="4">
        <f>IF('True_Odds_Calculator_3-way'!B398="","",'True_Odds_Calculator_3-way'!B398)</f>
        <v>3.82</v>
      </c>
      <c r="C397" s="4">
        <f>IF('True_Odds_Calculator_3-way'!C398="","",'True_Odds_Calculator_3-way'!C398)</f>
        <v>4.7300000000000004</v>
      </c>
      <c r="D397" s="9">
        <f t="shared" si="91"/>
        <v>0.54375310061929527</v>
      </c>
      <c r="E397" s="9">
        <f t="shared" si="92"/>
        <v>0.2526706239947541</v>
      </c>
      <c r="F397" s="9">
        <f t="shared" si="93"/>
        <v>0.20357627538595066</v>
      </c>
      <c r="G397" s="9">
        <f t="shared" si="94"/>
        <v>1.0488374660785218</v>
      </c>
      <c r="H397" s="9">
        <f t="shared" si="95"/>
        <v>1.839069972862817</v>
      </c>
      <c r="I397" s="9">
        <f t="shared" si="96"/>
        <v>3.9577216543414315</v>
      </c>
      <c r="J397" s="9">
        <f t="shared" si="97"/>
        <v>4.9121637484728868</v>
      </c>
      <c r="K397" s="11">
        <f t="shared" si="98"/>
        <v>0.55555555555555558</v>
      </c>
      <c r="L397" s="11">
        <f t="shared" si="99"/>
        <v>0.26178010471204188</v>
      </c>
      <c r="M397" s="11">
        <f t="shared" si="100"/>
        <v>0.21141649048625791</v>
      </c>
      <c r="N397" s="11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-0.25873246036402009</v>
      </c>
      <c r="O397" s="11">
        <f>0</f>
        <v>0</v>
      </c>
      <c r="P397" s="11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0.22599057665415878</v>
      </c>
      <c r="Q397" s="11">
        <f>2*'OddsRatio_working_3-way'!K397*'OddsRatio_working_3-way'!L397*'OddsRatio_working_3-way'!M397</f>
        <v>6.1494034463716665E-2</v>
      </c>
      <c r="R397" s="11">
        <f t="shared" si="101"/>
        <v>0</v>
      </c>
      <c r="S397" s="11">
        <f t="shared" si="102"/>
        <v>-0.87345274085904967</v>
      </c>
      <c r="T397" s="11">
        <f t="shared" si="103"/>
        <v>-0.23767421519974138</v>
      </c>
      <c r="U397" s="11">
        <f>'OddsRatio_working_3-way'!S397-'OddsRatio_working_3-way'!R397^2/3</f>
        <v>-0.87345274085904967</v>
      </c>
      <c r="V397" s="11">
        <f>'OddsRatio_working_3-way'!S397*'OddsRatio_working_3-way'!R397/3-2*'OddsRatio_working_3-way'!R397^3/27-'OddsRatio_working_3-way'!T397</f>
        <v>0.23767421519974138</v>
      </c>
      <c r="W397" s="11">
        <f>'OddsRatio_working_3-way'!V397^2+4*'OddsRatio_working_3-way'!U397^3/27</f>
        <v>-4.2233085167698699E-2</v>
      </c>
      <c r="X397" s="11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0.15710038012248068</v>
      </c>
      <c r="Y397" s="11">
        <f>IF('OddsRatio_working_3-way'!W397&gt;=0,IF('OddsRatio_working_3-way'!V397+SQRT('OddsRatio_working_3-way'!W397)&gt;0,0,PI()),ACOS('OddsRatio_working_3-way'!V397/(2*'OddsRatio_working_3-way'!X397)))</f>
        <v>0.71294244399377604</v>
      </c>
      <c r="Z397" s="11">
        <f>'OddsRatio_working_3-way'!X397^(1/3)*COS('OddsRatio_working_3-way'!Y397/3)</f>
        <v>0.5244187330392609</v>
      </c>
      <c r="AA397" s="11">
        <f>'OddsRatio_working_3-way'!X397^(1/3)*COS(('OddsRatio_working_3-way'!Y397+2*PI())/3)</f>
        <v>-0.37221813681947863</v>
      </c>
      <c r="AB397" s="11">
        <f>'OddsRatio_working_3-way'!X397^(1/3)*COS(('OddsRatio_working_3-way'!Y397+4*PI())/3)</f>
        <v>-0.15220059621978213</v>
      </c>
      <c r="AC397" s="11">
        <f>'OddsRatio_working_3-way'!X397^(1/3)*SIN('OddsRatio_working_3-way'!Y397/3)</f>
        <v>0.1270271862916742</v>
      </c>
      <c r="AD397" s="11">
        <f>'OddsRatio_working_3-way'!X397^(1/3)*SIN(('OddsRatio_working_3-way'!Y397+2*PI())/3)</f>
        <v>0.39064635188661256</v>
      </c>
      <c r="AE397" s="11">
        <f>'OddsRatio_working_3-way'!X397^(1/3)*SIN(('OddsRatio_working_3-way'!Y397+4*PI())/3)</f>
        <v>-0.51767353817828676</v>
      </c>
      <c r="AF397" s="11">
        <f>-'OddsRatio_working_3-way'!U397/(3*'OddsRatio_working_3-way'!X397^(1/3))*COS(('OddsRatio_working_3-way'!Y397)/3)</f>
        <v>0.52441873303926079</v>
      </c>
      <c r="AG397" s="11">
        <f>-'OddsRatio_working_3-way'!U397/(3*'OddsRatio_working_3-way'!X397^(1/3))*COS(('OddsRatio_working_3-way'!Y397+2*PI())/3)</f>
        <v>-0.37221813681947857</v>
      </c>
      <c r="AH397" s="11">
        <f>-'OddsRatio_working_3-way'!U397/(3*'OddsRatio_working_3-way'!X397^(1/3))*COS(('OddsRatio_working_3-way'!Y397+4*PI())/3)</f>
        <v>-0.15220059621978207</v>
      </c>
      <c r="AI397" s="11">
        <f>'OddsRatio_working_3-way'!U397/(3*'OddsRatio_working_3-way'!X397^(1/3))*SIN(('OddsRatio_working_3-way'!Y397)/3)</f>
        <v>-0.12702718629167417</v>
      </c>
      <c r="AJ397" s="11">
        <f>'OddsRatio_working_3-way'!U397/(3*'OddsRatio_working_3-way'!X397^(1/3))*SIN(('OddsRatio_working_3-way'!Y397+2*PI())/3)</f>
        <v>-0.39064635188661251</v>
      </c>
      <c r="AK397" s="11">
        <f>'OddsRatio_working_3-way'!U397/(3*'OddsRatio_working_3-way'!X397^(1/3))*SIN(('OddsRatio_working_3-way'!Y397+4*PI())/3)</f>
        <v>0.51767353817828665</v>
      </c>
      <c r="AL397" s="11">
        <f>'OddsRatio_working_3-way'!Z397+'OddsRatio_working_3-way'!AF397</f>
        <v>1.0488374660785218</v>
      </c>
      <c r="AM397" s="11">
        <f>'OddsRatio_working_3-way'!AA397+'OddsRatio_working_3-way'!AG397</f>
        <v>-0.74443627363895715</v>
      </c>
      <c r="AN397" s="11">
        <f>'OddsRatio_working_3-way'!AB397+'OddsRatio_working_3-way'!AH397</f>
        <v>-0.30440119243956421</v>
      </c>
      <c r="AO397" s="11">
        <f>'OddsRatio_working_3-way'!AC397+'OddsRatio_working_3-way'!AI397</f>
        <v>0</v>
      </c>
      <c r="AP397" s="11">
        <f>'OddsRatio_working_3-way'!AD397+'OddsRatio_working_3-way'!AJ397</f>
        <v>0</v>
      </c>
      <c r="AQ397" s="11">
        <f>'OddsRatio_working_3-way'!AE397+'OddsRatio_working_3-way'!AK397</f>
        <v>0</v>
      </c>
      <c r="AR397" s="10">
        <f>IF(A397="","",IF(('OddsRatio_working_3-way'!X397=0),IF(Q397&gt;0,-Q397^(1/3),(-Q397)^(1/3)),'OddsRatio_working_3-way'!AL397-'OddsRatio_working_3-way'!R397/3))</f>
        <v>1.0488374660785218</v>
      </c>
      <c r="AS397" s="11">
        <f>IF(('OddsRatio_working_3-way'!X397=0),IF(Q397&gt;0,-Q397^(1/3),(-Q397)^(1/3)),'OddsRatio_working_3-way'!AM397-'OddsRatio_working_3-way'!R397/3)</f>
        <v>-0.74443627363895715</v>
      </c>
      <c r="AT397" s="11">
        <f>IF(('OddsRatio_working_3-way'!X397=0),IF(Q397&gt;0,-Q397^(1/3),(-Q397)^(1/3)),'OddsRatio_working_3-way'!AN397-'OddsRatio_working_3-way'!R397/3)</f>
        <v>-0.30440119243956421</v>
      </c>
      <c r="AU397" s="11">
        <f>IF(('OddsRatio_working_3-way'!X397=0),0,'OddsRatio_working_3-way'!AO397)</f>
        <v>0</v>
      </c>
      <c r="AV397" s="11">
        <f>IF(('OddsRatio_working_3-way'!X397=0),0,'OddsRatio_working_3-way'!AP397)</f>
        <v>0</v>
      </c>
      <c r="AW397" s="11">
        <f>IF(('OddsRatio_working_3-way'!X397=0),0,'OddsRatio_working_3-way'!AQ397)</f>
        <v>0</v>
      </c>
    </row>
    <row r="398" spans="1:49" x14ac:dyDescent="0.2">
      <c r="A398" s="4">
        <f>IF('True_Odds_Calculator_3-way'!A399="","",'True_Odds_Calculator_3-way'!A399)</f>
        <v>1.82</v>
      </c>
      <c r="B398" s="4">
        <f>IF('True_Odds_Calculator_3-way'!B399="","",'True_Odds_Calculator_3-way'!B399)</f>
        <v>3.78</v>
      </c>
      <c r="C398" s="4">
        <f>IF('True_Odds_Calculator_3-way'!C399="","",'True_Odds_Calculator_3-way'!C399)</f>
        <v>4.63</v>
      </c>
      <c r="D398" s="9">
        <f t="shared" si="91"/>
        <v>0.53720207917289209</v>
      </c>
      <c r="E398" s="9">
        <f t="shared" si="92"/>
        <v>0.25505749812788814</v>
      </c>
      <c r="F398" s="9">
        <f t="shared" si="93"/>
        <v>0.20774042269921986</v>
      </c>
      <c r="G398" s="9">
        <f t="shared" si="94"/>
        <v>1.0506059641368215</v>
      </c>
      <c r="H398" s="9">
        <f t="shared" si="95"/>
        <v>1.8614968905921936</v>
      </c>
      <c r="I398" s="9">
        <f t="shared" si="96"/>
        <v>3.9206845803003643</v>
      </c>
      <c r="J398" s="9">
        <f t="shared" si="97"/>
        <v>4.8136996498166624</v>
      </c>
      <c r="K398" s="11">
        <f t="shared" si="98"/>
        <v>0.54945054945054939</v>
      </c>
      <c r="L398" s="11">
        <f t="shared" si="99"/>
        <v>0.26455026455026459</v>
      </c>
      <c r="M398" s="11">
        <f t="shared" si="100"/>
        <v>0.21598272138228941</v>
      </c>
      <c r="N398" s="11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-0.25978920116531967</v>
      </c>
      <c r="O398" s="11">
        <f>0</f>
        <v>0</v>
      </c>
      <c r="P398" s="11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0.22698341118581783</v>
      </c>
      <c r="Q398" s="11">
        <f>2*'OddsRatio_working_3-way'!K398*'OddsRatio_working_3-way'!L398*'OddsRatio_working_3-way'!M398</f>
        <v>6.2789325362605217E-2</v>
      </c>
      <c r="R398" s="11">
        <f t="shared" si="101"/>
        <v>0</v>
      </c>
      <c r="S398" s="11">
        <f t="shared" si="102"/>
        <v>-0.8737215025399554</v>
      </c>
      <c r="T398" s="11">
        <f t="shared" si="103"/>
        <v>-0.24169336169846625</v>
      </c>
      <c r="U398" s="11">
        <f>'OddsRatio_working_3-way'!S398-'OddsRatio_working_3-way'!R398^2/3</f>
        <v>-0.8737215025399554</v>
      </c>
      <c r="V398" s="11">
        <f>'OddsRatio_working_3-way'!S398*'OddsRatio_working_3-way'!R398/3-2*'OddsRatio_working_3-way'!R398^3/27-'OddsRatio_working_3-way'!T398</f>
        <v>0.24169336169846625</v>
      </c>
      <c r="W398" s="11">
        <f>'OddsRatio_working_3-way'!V398^2+4*'OddsRatio_working_3-way'!U398^3/27</f>
        <v>-4.0397595172456197E-2</v>
      </c>
      <c r="X398" s="11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0.15717289545398869</v>
      </c>
      <c r="Y398" s="11">
        <f>IF('OddsRatio_working_3-way'!W398&gt;=0,IF('OddsRatio_working_3-way'!V398+SQRT('OddsRatio_working_3-way'!W398)&gt;0,0,PI()),ACOS('OddsRatio_working_3-way'!V398/(2*'OddsRatio_working_3-way'!X398)))</f>
        <v>0.6937128154302572</v>
      </c>
      <c r="Z398" s="11">
        <f>'OddsRatio_working_3-way'!X398^(1/3)*COS('OddsRatio_working_3-way'!Y398/3)</f>
        <v>0.52530298206841075</v>
      </c>
      <c r="AA398" s="11">
        <f>'OddsRatio_working_3-way'!X398^(1/3)*COS(('OddsRatio_working_3-way'!Y398+2*PI())/3)</f>
        <v>-0.36976338770079886</v>
      </c>
      <c r="AB398" s="11">
        <f>'OddsRatio_working_3-way'!X398^(1/3)*COS(('OddsRatio_working_3-way'!Y398+4*PI())/3)</f>
        <v>-0.15553959436761206</v>
      </c>
      <c r="AC398" s="11">
        <f>'OddsRatio_working_3-way'!X398^(1/3)*SIN('OddsRatio_working_3-way'!Y398/3)</f>
        <v>0.12368216474773834</v>
      </c>
      <c r="AD398" s="11">
        <f>'OddsRatio_working_3-way'!X398^(1/3)*SIN(('OddsRatio_working_3-way'!Y398+2*PI())/3)</f>
        <v>0.39308464478109612</v>
      </c>
      <c r="AE398" s="11">
        <f>'OddsRatio_working_3-way'!X398^(1/3)*SIN(('OddsRatio_working_3-way'!Y398+4*PI())/3)</f>
        <v>-0.51676680952883425</v>
      </c>
      <c r="AF398" s="11">
        <f>-'OddsRatio_working_3-way'!U398/(3*'OddsRatio_working_3-way'!X398^(1/3))*COS(('OddsRatio_working_3-way'!Y398)/3)</f>
        <v>0.52530298206841086</v>
      </c>
      <c r="AG398" s="11">
        <f>-'OddsRatio_working_3-way'!U398/(3*'OddsRatio_working_3-way'!X398^(1/3))*COS(('OddsRatio_working_3-way'!Y398+2*PI())/3)</f>
        <v>-0.36976338770079892</v>
      </c>
      <c r="AH398" s="11">
        <f>-'OddsRatio_working_3-way'!U398/(3*'OddsRatio_working_3-way'!X398^(1/3))*COS(('OddsRatio_working_3-way'!Y398+4*PI())/3)</f>
        <v>-0.15553959436761208</v>
      </c>
      <c r="AI398" s="11">
        <f>'OddsRatio_working_3-way'!U398/(3*'OddsRatio_working_3-way'!X398^(1/3))*SIN(('OddsRatio_working_3-way'!Y398)/3)</f>
        <v>-0.12368216474773837</v>
      </c>
      <c r="AJ398" s="11">
        <f>'OddsRatio_working_3-way'!U398/(3*'OddsRatio_working_3-way'!X398^(1/3))*SIN(('OddsRatio_working_3-way'!Y398+2*PI())/3)</f>
        <v>-0.39308464478109617</v>
      </c>
      <c r="AK398" s="11">
        <f>'OddsRatio_working_3-way'!U398/(3*'OddsRatio_working_3-way'!X398^(1/3))*SIN(('OddsRatio_working_3-way'!Y398+4*PI())/3)</f>
        <v>0.51676680952883436</v>
      </c>
      <c r="AL398" s="11">
        <f>'OddsRatio_working_3-way'!Z398+'OddsRatio_working_3-way'!AF398</f>
        <v>1.0506059641368215</v>
      </c>
      <c r="AM398" s="11">
        <f>'OddsRatio_working_3-way'!AA398+'OddsRatio_working_3-way'!AG398</f>
        <v>-0.73952677540159772</v>
      </c>
      <c r="AN398" s="11">
        <f>'OddsRatio_working_3-way'!AB398+'OddsRatio_working_3-way'!AH398</f>
        <v>-0.31107918873522411</v>
      </c>
      <c r="AO398" s="11">
        <f>'OddsRatio_working_3-way'!AC398+'OddsRatio_working_3-way'!AI398</f>
        <v>0</v>
      </c>
      <c r="AP398" s="11">
        <f>'OddsRatio_working_3-way'!AD398+'OddsRatio_working_3-way'!AJ398</f>
        <v>0</v>
      </c>
      <c r="AQ398" s="11">
        <f>'OddsRatio_working_3-way'!AE398+'OddsRatio_working_3-way'!AK398</f>
        <v>0</v>
      </c>
      <c r="AR398" s="10">
        <f>IF(A398="","",IF(('OddsRatio_working_3-way'!X398=0),IF(Q398&gt;0,-Q398^(1/3),(-Q398)^(1/3)),'OddsRatio_working_3-way'!AL398-'OddsRatio_working_3-way'!R398/3))</f>
        <v>1.0506059641368215</v>
      </c>
      <c r="AS398" s="11">
        <f>IF(('OddsRatio_working_3-way'!X398=0),IF(Q398&gt;0,-Q398^(1/3),(-Q398)^(1/3)),'OddsRatio_working_3-way'!AM398-'OddsRatio_working_3-way'!R398/3)</f>
        <v>-0.73952677540159772</v>
      </c>
      <c r="AT398" s="11">
        <f>IF(('OddsRatio_working_3-way'!X398=0),IF(Q398&gt;0,-Q398^(1/3),(-Q398)^(1/3)),'OddsRatio_working_3-way'!AN398-'OddsRatio_working_3-way'!R398/3)</f>
        <v>-0.31107918873522411</v>
      </c>
      <c r="AU398" s="11">
        <f>IF(('OddsRatio_working_3-way'!X398=0),0,'OddsRatio_working_3-way'!AO398)</f>
        <v>0</v>
      </c>
      <c r="AV398" s="11">
        <f>IF(('OddsRatio_working_3-way'!X398=0),0,'OddsRatio_working_3-way'!AP398)</f>
        <v>0</v>
      </c>
      <c r="AW398" s="11">
        <f>IF(('OddsRatio_working_3-way'!X398=0),0,'OddsRatio_working_3-way'!AQ398)</f>
        <v>0</v>
      </c>
    </row>
    <row r="399" spans="1:49" x14ac:dyDescent="0.2">
      <c r="A399" s="4">
        <f>IF('True_Odds_Calculator_3-way'!A400="","",'True_Odds_Calculator_3-way'!A400)</f>
        <v>3.24</v>
      </c>
      <c r="B399" s="4">
        <f>IF('True_Odds_Calculator_3-way'!B400="","",'True_Odds_Calculator_3-way'!B400)</f>
        <v>3.29</v>
      </c>
      <c r="C399" s="4">
        <f>IF('True_Odds_Calculator_3-way'!C400="","",'True_Odds_Calculator_3-way'!C400)</f>
        <v>2.41</v>
      </c>
      <c r="D399" s="9">
        <f t="shared" si="91"/>
        <v>0.29985729750310408</v>
      </c>
      <c r="E399" s="9">
        <f t="shared" si="92"/>
        <v>0.29524318233406055</v>
      </c>
      <c r="F399" s="9">
        <f t="shared" si="93"/>
        <v>0.40489952016283559</v>
      </c>
      <c r="G399" s="9">
        <f t="shared" si="94"/>
        <v>1.0423748532202817</v>
      </c>
      <c r="H399" s="9">
        <f t="shared" si="95"/>
        <v>3.3349196712134317</v>
      </c>
      <c r="I399" s="9">
        <f t="shared" si="96"/>
        <v>3.3870384138744449</v>
      </c>
      <c r="J399" s="9">
        <f t="shared" si="97"/>
        <v>2.469748543040597</v>
      </c>
      <c r="K399" s="11">
        <f t="shared" si="98"/>
        <v>0.30864197530864196</v>
      </c>
      <c r="L399" s="11">
        <f t="shared" si="99"/>
        <v>0.303951367781155</v>
      </c>
      <c r="M399" s="11">
        <f t="shared" si="100"/>
        <v>0.41493775933609955</v>
      </c>
      <c r="N399" s="11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-0.28154295374212401</v>
      </c>
      <c r="O399" s="11">
        <f>0</f>
        <v>0</v>
      </c>
      <c r="P399" s="11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0.23122164907280113</v>
      </c>
      <c r="Q399" s="11">
        <f>2*'OddsRatio_working_3-way'!K399*'OddsRatio_working_3-way'!L399*'OddsRatio_working_3-way'!M399</f>
        <v>7.7852407095219248E-2</v>
      </c>
      <c r="R399" s="11">
        <f t="shared" si="101"/>
        <v>0</v>
      </c>
      <c r="S399" s="11">
        <f t="shared" si="102"/>
        <v>-0.82126597735628615</v>
      </c>
      <c r="T399" s="11">
        <f t="shared" si="103"/>
        <v>-0.27652053109639269</v>
      </c>
      <c r="U399" s="11">
        <f>'OddsRatio_working_3-way'!S399-'OddsRatio_working_3-way'!R399^2/3</f>
        <v>-0.82126597735628615</v>
      </c>
      <c r="V399" s="11">
        <f>'OddsRatio_working_3-way'!S399*'OddsRatio_working_3-way'!R399/3-2*'OddsRatio_working_3-way'!R399^3/27-'OddsRatio_working_3-way'!T399</f>
        <v>0.27652053109639269</v>
      </c>
      <c r="W399" s="11">
        <f>'OddsRatio_working_3-way'!V399^2+4*'OddsRatio_working_3-way'!U399^3/27</f>
        <v>-5.5994587252504863E-3</v>
      </c>
      <c r="X399" s="11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0.14323325630163683</v>
      </c>
      <c r="Y399" s="11">
        <f>IF('OddsRatio_working_3-way'!W399&gt;=0,IF('OddsRatio_working_3-way'!V399+SQRT('OddsRatio_working_3-way'!W399)&gt;0,0,PI()),ACOS('OddsRatio_working_3-way'!V399/(2*'OddsRatio_working_3-way'!X399)))</f>
        <v>0.264281344857209</v>
      </c>
      <c r="Z399" s="11">
        <f>'OddsRatio_working_3-way'!X399^(1/3)*COS('OddsRatio_working_3-way'!Y399/3)</f>
        <v>0.52118742661014084</v>
      </c>
      <c r="AA399" s="11">
        <f>'OddsRatio_working_3-way'!X399^(1/3)*COS(('OddsRatio_working_3-way'!Y399+2*PI())/3)</f>
        <v>-0.30045903779510563</v>
      </c>
      <c r="AB399" s="11">
        <f>'OddsRatio_working_3-way'!X399^(1/3)*COS(('OddsRatio_working_3-way'!Y399+4*PI())/3)</f>
        <v>-0.22072838881503495</v>
      </c>
      <c r="AC399" s="11">
        <f>'OddsRatio_working_3-way'!X399^(1/3)*SIN('OddsRatio_working_3-way'!Y399/3)</f>
        <v>4.6032511651307291E-2</v>
      </c>
      <c r="AD399" s="11">
        <f>'OddsRatio_working_3-way'!X399^(1/3)*SIN(('OddsRatio_working_3-way'!Y399+2*PI())/3)</f>
        <v>0.42834529575176616</v>
      </c>
      <c r="AE399" s="11">
        <f>'OddsRatio_working_3-way'!X399^(1/3)*SIN(('OddsRatio_working_3-way'!Y399+4*PI())/3)</f>
        <v>-0.4743778074030735</v>
      </c>
      <c r="AF399" s="11">
        <f>-'OddsRatio_working_3-way'!U399/(3*'OddsRatio_working_3-way'!X399^(1/3))*COS(('OddsRatio_working_3-way'!Y399)/3)</f>
        <v>0.52118742661014084</v>
      </c>
      <c r="AG399" s="11">
        <f>-'OddsRatio_working_3-way'!U399/(3*'OddsRatio_working_3-way'!X399^(1/3))*COS(('OddsRatio_working_3-way'!Y399+2*PI())/3)</f>
        <v>-0.30045903779510563</v>
      </c>
      <c r="AH399" s="11">
        <f>-'OddsRatio_working_3-way'!U399/(3*'OddsRatio_working_3-way'!X399^(1/3))*COS(('OddsRatio_working_3-way'!Y399+4*PI())/3)</f>
        <v>-0.22072838881503495</v>
      </c>
      <c r="AI399" s="11">
        <f>'OddsRatio_working_3-way'!U399/(3*'OddsRatio_working_3-way'!X399^(1/3))*SIN(('OddsRatio_working_3-way'!Y399)/3)</f>
        <v>-4.6032511651307291E-2</v>
      </c>
      <c r="AJ399" s="11">
        <f>'OddsRatio_working_3-way'!U399/(3*'OddsRatio_working_3-way'!X399^(1/3))*SIN(('OddsRatio_working_3-way'!Y399+2*PI())/3)</f>
        <v>-0.42834529575176616</v>
      </c>
      <c r="AK399" s="11">
        <f>'OddsRatio_working_3-way'!U399/(3*'OddsRatio_working_3-way'!X399^(1/3))*SIN(('OddsRatio_working_3-way'!Y399+4*PI())/3)</f>
        <v>0.4743778074030735</v>
      </c>
      <c r="AL399" s="11">
        <f>'OddsRatio_working_3-way'!Z399+'OddsRatio_working_3-way'!AF399</f>
        <v>1.0423748532202817</v>
      </c>
      <c r="AM399" s="11">
        <f>'OddsRatio_working_3-way'!AA399+'OddsRatio_working_3-way'!AG399</f>
        <v>-0.60091807559021126</v>
      </c>
      <c r="AN399" s="11">
        <f>'OddsRatio_working_3-way'!AB399+'OddsRatio_working_3-way'!AH399</f>
        <v>-0.44145677763006991</v>
      </c>
      <c r="AO399" s="11">
        <f>'OddsRatio_working_3-way'!AC399+'OddsRatio_working_3-way'!AI399</f>
        <v>0</v>
      </c>
      <c r="AP399" s="11">
        <f>'OddsRatio_working_3-way'!AD399+'OddsRatio_working_3-way'!AJ399</f>
        <v>0</v>
      </c>
      <c r="AQ399" s="11">
        <f>'OddsRatio_working_3-way'!AE399+'OddsRatio_working_3-way'!AK399</f>
        <v>0</v>
      </c>
      <c r="AR399" s="10">
        <f>IF(A399="","",IF(('OddsRatio_working_3-way'!X399=0),IF(Q399&gt;0,-Q399^(1/3),(-Q399)^(1/3)),'OddsRatio_working_3-way'!AL399-'OddsRatio_working_3-way'!R399/3))</f>
        <v>1.0423748532202817</v>
      </c>
      <c r="AS399" s="11">
        <f>IF(('OddsRatio_working_3-way'!X399=0),IF(Q399&gt;0,-Q399^(1/3),(-Q399)^(1/3)),'OddsRatio_working_3-way'!AM399-'OddsRatio_working_3-way'!R399/3)</f>
        <v>-0.60091807559021126</v>
      </c>
      <c r="AT399" s="11">
        <f>IF(('OddsRatio_working_3-way'!X399=0),IF(Q399&gt;0,-Q399^(1/3),(-Q399)^(1/3)),'OddsRatio_working_3-way'!AN399-'OddsRatio_working_3-way'!R399/3)</f>
        <v>-0.44145677763006991</v>
      </c>
      <c r="AU399" s="11">
        <f>IF(('OddsRatio_working_3-way'!X399=0),0,'OddsRatio_working_3-way'!AO399)</f>
        <v>0</v>
      </c>
      <c r="AV399" s="11">
        <f>IF(('OddsRatio_working_3-way'!X399=0),0,'OddsRatio_working_3-way'!AP399)</f>
        <v>0</v>
      </c>
      <c r="AW399" s="11">
        <f>IF(('OddsRatio_working_3-way'!X399=0),0,'OddsRatio_working_3-way'!AQ399)</f>
        <v>0</v>
      </c>
    </row>
    <row r="400" spans="1:49" x14ac:dyDescent="0.2">
      <c r="A400" s="4">
        <f>IF('True_Odds_Calculator_3-way'!A401="","",'True_Odds_Calculator_3-way'!A401)</f>
        <v>7.79</v>
      </c>
      <c r="B400" s="4">
        <f>IF('True_Odds_Calculator_3-way'!B401="","",'True_Odds_Calculator_3-way'!B401)</f>
        <v>4.3899999999999997</v>
      </c>
      <c r="C400" s="4">
        <f>IF('True_Odds_Calculator_3-way'!C401="","",'True_Odds_Calculator_3-way'!C401)</f>
        <v>1.48</v>
      </c>
      <c r="D400" s="9">
        <f t="shared" si="91"/>
        <v>0.121462057860819</v>
      </c>
      <c r="E400" s="9">
        <f t="shared" si="92"/>
        <v>0.21686396598470079</v>
      </c>
      <c r="F400" s="9">
        <f t="shared" si="93"/>
        <v>0.66167397615447998</v>
      </c>
      <c r="G400" s="9">
        <f t="shared" si="94"/>
        <v>1.0652464936099295</v>
      </c>
      <c r="H400" s="9">
        <f t="shared" si="95"/>
        <v>8.2330236916114199</v>
      </c>
      <c r="I400" s="9">
        <f t="shared" si="96"/>
        <v>4.6111856133376605</v>
      </c>
      <c r="J400" s="9">
        <f t="shared" si="97"/>
        <v>1.5113183169327662</v>
      </c>
      <c r="K400" s="11">
        <f t="shared" si="98"/>
        <v>0.12836970474967907</v>
      </c>
      <c r="L400" s="11">
        <f t="shared" si="99"/>
        <v>0.22779043280182235</v>
      </c>
      <c r="M400" s="11">
        <f t="shared" si="100"/>
        <v>0.67567567567567566</v>
      </c>
      <c r="N400" s="11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-0.21829662261148208</v>
      </c>
      <c r="O400" s="11">
        <f>0</f>
        <v>0</v>
      </c>
      <c r="P400" s="11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0.21061704313113019</v>
      </c>
      <c r="Q400" s="11">
        <f>2*'OddsRatio_working_3-way'!K400*'OddsRatio_working_3-way'!L400*'OddsRatio_working_3-way'!M400</f>
        <v>3.9515392707529115E-2</v>
      </c>
      <c r="R400" s="11">
        <f t="shared" si="101"/>
        <v>0</v>
      </c>
      <c r="S400" s="11">
        <f t="shared" si="102"/>
        <v>-0.96482043840861531</v>
      </c>
      <c r="T400" s="11">
        <f t="shared" si="103"/>
        <v>-0.18101696780649443</v>
      </c>
      <c r="U400" s="11">
        <f>'OddsRatio_working_3-way'!S400-'OddsRatio_working_3-way'!R400^2/3</f>
        <v>-0.96482043840861531</v>
      </c>
      <c r="V400" s="11">
        <f>'OddsRatio_working_3-way'!S400*'OddsRatio_working_3-way'!R400/3-2*'OddsRatio_working_3-way'!R400^3/27-'OddsRatio_working_3-way'!T400</f>
        <v>0.18101696780649443</v>
      </c>
      <c r="W400" s="11">
        <f>'OddsRatio_working_3-way'!V400^2+4*'OddsRatio_working_3-way'!U400^3/27</f>
        <v>-0.10028923982644564</v>
      </c>
      <c r="X400" s="11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0.18238447196808114</v>
      </c>
      <c r="Y400" s="11">
        <f>IF('OddsRatio_working_3-way'!W400&gt;=0,IF('OddsRatio_working_3-way'!V400+SQRT('OddsRatio_working_3-way'!W400)&gt;0,0,PI()),ACOS('OddsRatio_working_3-way'!V400/(2*'OddsRatio_working_3-way'!X400)))</f>
        <v>1.0515210945348126</v>
      </c>
      <c r="Z400" s="11">
        <f>'OddsRatio_working_3-way'!X400^(1/3)*COS('OddsRatio_working_3-way'!Y400/3)</f>
        <v>0.53262324680496476</v>
      </c>
      <c r="AA400" s="11">
        <f>'OddsRatio_working_3-way'!X400^(1/3)*COS(('OddsRatio_working_3-way'!Y400+2*PI())/3)</f>
        <v>-0.43495167595334311</v>
      </c>
      <c r="AB400" s="11">
        <f>'OddsRatio_working_3-way'!X400^(1/3)*COS(('OddsRatio_working_3-way'!Y400+4*PI())/3)</f>
        <v>-9.7671570851621703E-2</v>
      </c>
      <c r="AC400" s="11">
        <f>'OddsRatio_working_3-way'!X400^(1/3)*SIN('OddsRatio_working_3-way'!Y400/3)</f>
        <v>0.19472875947278426</v>
      </c>
      <c r="AD400" s="11">
        <f>'OddsRatio_working_3-way'!X400^(1/3)*SIN(('OddsRatio_working_3-way'!Y400+2*PI())/3)</f>
        <v>0.36390088264285619</v>
      </c>
      <c r="AE400" s="11">
        <f>'OddsRatio_working_3-way'!X400^(1/3)*SIN(('OddsRatio_working_3-way'!Y400+4*PI())/3)</f>
        <v>-0.55862964211564037</v>
      </c>
      <c r="AF400" s="11">
        <f>-'OddsRatio_working_3-way'!U400/(3*'OddsRatio_working_3-way'!X400^(1/3))*COS(('OddsRatio_working_3-way'!Y400)/3)</f>
        <v>0.53262324680496476</v>
      </c>
      <c r="AG400" s="11">
        <f>-'OddsRatio_working_3-way'!U400/(3*'OddsRatio_working_3-way'!X400^(1/3))*COS(('OddsRatio_working_3-way'!Y400+2*PI())/3)</f>
        <v>-0.43495167595334311</v>
      </c>
      <c r="AH400" s="11">
        <f>-'OddsRatio_working_3-way'!U400/(3*'OddsRatio_working_3-way'!X400^(1/3))*COS(('OddsRatio_working_3-way'!Y400+4*PI())/3)</f>
        <v>-9.7671570851621703E-2</v>
      </c>
      <c r="AI400" s="11">
        <f>'OddsRatio_working_3-way'!U400/(3*'OddsRatio_working_3-way'!X400^(1/3))*SIN(('OddsRatio_working_3-way'!Y400)/3)</f>
        <v>-0.19472875947278426</v>
      </c>
      <c r="AJ400" s="11">
        <f>'OddsRatio_working_3-way'!U400/(3*'OddsRatio_working_3-way'!X400^(1/3))*SIN(('OddsRatio_working_3-way'!Y400+2*PI())/3)</f>
        <v>-0.36390088264285619</v>
      </c>
      <c r="AK400" s="11">
        <f>'OddsRatio_working_3-way'!U400/(3*'OddsRatio_working_3-way'!X400^(1/3))*SIN(('OddsRatio_working_3-way'!Y400+4*PI())/3)</f>
        <v>0.55862964211564037</v>
      </c>
      <c r="AL400" s="11">
        <f>'OddsRatio_working_3-way'!Z400+'OddsRatio_working_3-way'!AF400</f>
        <v>1.0652464936099295</v>
      </c>
      <c r="AM400" s="11">
        <f>'OddsRatio_working_3-way'!AA400+'OddsRatio_working_3-way'!AG400</f>
        <v>-0.86990335190668622</v>
      </c>
      <c r="AN400" s="11">
        <f>'OddsRatio_working_3-way'!AB400+'OddsRatio_working_3-way'!AH400</f>
        <v>-0.19534314170324341</v>
      </c>
      <c r="AO400" s="11">
        <f>'OddsRatio_working_3-way'!AC400+'OddsRatio_working_3-way'!AI400</f>
        <v>0</v>
      </c>
      <c r="AP400" s="11">
        <f>'OddsRatio_working_3-way'!AD400+'OddsRatio_working_3-way'!AJ400</f>
        <v>0</v>
      </c>
      <c r="AQ400" s="11">
        <f>'OddsRatio_working_3-way'!AE400+'OddsRatio_working_3-way'!AK400</f>
        <v>0</v>
      </c>
      <c r="AR400" s="10">
        <f>IF(A400="","",IF(('OddsRatio_working_3-way'!X400=0),IF(Q400&gt;0,-Q400^(1/3),(-Q400)^(1/3)),'OddsRatio_working_3-way'!AL400-'OddsRatio_working_3-way'!R400/3))</f>
        <v>1.0652464936099295</v>
      </c>
      <c r="AS400" s="11">
        <f>IF(('OddsRatio_working_3-way'!X400=0),IF(Q400&gt;0,-Q400^(1/3),(-Q400)^(1/3)),'OddsRatio_working_3-way'!AM400-'OddsRatio_working_3-way'!R400/3)</f>
        <v>-0.86990335190668622</v>
      </c>
      <c r="AT400" s="11">
        <f>IF(('OddsRatio_working_3-way'!X400=0),IF(Q400&gt;0,-Q400^(1/3),(-Q400)^(1/3)),'OddsRatio_working_3-way'!AN400-'OddsRatio_working_3-way'!R400/3)</f>
        <v>-0.19534314170324341</v>
      </c>
      <c r="AU400" s="11">
        <f>IF(('OddsRatio_working_3-way'!X400=0),0,'OddsRatio_working_3-way'!AO400)</f>
        <v>0</v>
      </c>
      <c r="AV400" s="11">
        <f>IF(('OddsRatio_working_3-way'!X400=0),0,'OddsRatio_working_3-way'!AP400)</f>
        <v>0</v>
      </c>
      <c r="AW400" s="11">
        <f>IF(('OddsRatio_working_3-way'!X400=0),0,'OddsRatio_working_3-way'!AQ400)</f>
        <v>0</v>
      </c>
    </row>
    <row r="401" spans="1:49" x14ac:dyDescent="0.2">
      <c r="A401" s="4">
        <f>IF('True_Odds_Calculator_3-way'!A402="","",'True_Odds_Calculator_3-way'!A402)</f>
        <v>3.53</v>
      </c>
      <c r="B401" s="4">
        <f>IF('True_Odds_Calculator_3-way'!B402="","",'True_Odds_Calculator_3-way'!B402)</f>
        <v>3.2</v>
      </c>
      <c r="C401" s="4">
        <f>IF('True_Odds_Calculator_3-way'!C402="","",'True_Odds_Calculator_3-way'!C402)</f>
        <v>2.31</v>
      </c>
      <c r="D401" s="9">
        <f t="shared" si="91"/>
        <v>0.27453083908643516</v>
      </c>
      <c r="E401" s="9">
        <f t="shared" si="92"/>
        <v>0.30322382143016752</v>
      </c>
      <c r="F401" s="9">
        <f t="shared" si="93"/>
        <v>0.42224533948339721</v>
      </c>
      <c r="G401" s="9">
        <f t="shared" si="94"/>
        <v>1.0444972407202813</v>
      </c>
      <c r="H401" s="9">
        <f t="shared" si="95"/>
        <v>3.6425780190223116</v>
      </c>
      <c r="I401" s="9">
        <f t="shared" si="96"/>
        <v>3.2978939295846192</v>
      </c>
      <c r="J401" s="9">
        <f t="shared" si="97"/>
        <v>2.3682913853435683</v>
      </c>
      <c r="K401" s="11">
        <f t="shared" si="98"/>
        <v>0.28328611898016998</v>
      </c>
      <c r="L401" s="11">
        <f t="shared" si="99"/>
        <v>0.3125</v>
      </c>
      <c r="M401" s="11">
        <f t="shared" si="100"/>
        <v>0.4329004329004329</v>
      </c>
      <c r="N401" s="11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-0.27943309051665988</v>
      </c>
      <c r="O401" s="11">
        <f>0</f>
        <v>0</v>
      </c>
      <c r="P401" s="11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0.23147296518401336</v>
      </c>
      <c r="Q401" s="11">
        <f>2*'OddsRatio_working_3-way'!K401*'OddsRatio_working_3-way'!L401*'OddsRatio_working_3-way'!M401</f>
        <v>7.6646677213249456E-2</v>
      </c>
      <c r="R401" s="11">
        <f t="shared" si="101"/>
        <v>0</v>
      </c>
      <c r="S401" s="11">
        <f t="shared" si="102"/>
        <v>-0.8283663354115639</v>
      </c>
      <c r="T401" s="11">
        <f t="shared" si="103"/>
        <v>-0.27429348854687546</v>
      </c>
      <c r="U401" s="11">
        <f>'OddsRatio_working_3-way'!S401-'OddsRatio_working_3-way'!R401^2/3</f>
        <v>-0.8283663354115639</v>
      </c>
      <c r="V401" s="11">
        <f>'OddsRatio_working_3-way'!S401*'OddsRatio_working_3-way'!R401/3-2*'OddsRatio_working_3-way'!R401^3/27-'OddsRatio_working_3-way'!T401</f>
        <v>0.27429348854687546</v>
      </c>
      <c r="W401" s="11">
        <f>'OddsRatio_working_3-way'!V401^2+4*'OddsRatio_working_3-way'!U401^3/27</f>
        <v>-8.9730593995148572E-3</v>
      </c>
      <c r="X401" s="11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0.1450947770069014</v>
      </c>
      <c r="Y401" s="11">
        <f>IF('OddsRatio_working_3-way'!W401&gt;=0,IF('OddsRatio_working_3-way'!V401+SQRT('OddsRatio_working_3-way'!W401)&gt;0,0,PI()),ACOS('OddsRatio_working_3-way'!V401/(2*'OddsRatio_working_3-way'!X401)))</f>
        <v>0.33252295933591403</v>
      </c>
      <c r="Z401" s="11">
        <f>'OddsRatio_working_3-way'!X401^(1/3)*COS('OddsRatio_working_3-way'!Y401/3)</f>
        <v>0.52224862036014064</v>
      </c>
      <c r="AA401" s="11">
        <f>'OddsRatio_working_3-way'!X401^(1/3)*COS(('OddsRatio_working_3-way'!Y401+2*PI())/3)</f>
        <v>-0.31146184837810176</v>
      </c>
      <c r="AB401" s="11">
        <f>'OddsRatio_working_3-way'!X401^(1/3)*COS(('OddsRatio_working_3-way'!Y401+4*PI())/3)</f>
        <v>-0.21078677198203857</v>
      </c>
      <c r="AC401" s="11">
        <f>'OddsRatio_working_3-way'!X401^(1/3)*SIN('OddsRatio_working_3-way'!Y401/3)</f>
        <v>5.8124782457953203E-2</v>
      </c>
      <c r="AD401" s="11">
        <f>'OddsRatio_working_3-way'!X401^(1/3)*SIN(('OddsRatio_working_3-way'!Y401+2*PI())/3)</f>
        <v>0.42321818109428033</v>
      </c>
      <c r="AE401" s="11">
        <f>'OddsRatio_working_3-way'!X401^(1/3)*SIN(('OddsRatio_working_3-way'!Y401+4*PI())/3)</f>
        <v>-0.48134296355223349</v>
      </c>
      <c r="AF401" s="11">
        <f>-'OddsRatio_working_3-way'!U401/(3*'OddsRatio_working_3-way'!X401^(1/3))*COS(('OddsRatio_working_3-way'!Y401)/3)</f>
        <v>0.52224862036014053</v>
      </c>
      <c r="AG401" s="11">
        <f>-'OddsRatio_working_3-way'!U401/(3*'OddsRatio_working_3-way'!X401^(1/3))*COS(('OddsRatio_working_3-way'!Y401+2*PI())/3)</f>
        <v>-0.3114618483781017</v>
      </c>
      <c r="AH401" s="11">
        <f>-'OddsRatio_working_3-way'!U401/(3*'OddsRatio_working_3-way'!X401^(1/3))*COS(('OddsRatio_working_3-way'!Y401+4*PI())/3)</f>
        <v>-0.21078677198203852</v>
      </c>
      <c r="AI401" s="11">
        <f>'OddsRatio_working_3-way'!U401/(3*'OddsRatio_working_3-way'!X401^(1/3))*SIN(('OddsRatio_working_3-way'!Y401)/3)</f>
        <v>-5.8124782457953189E-2</v>
      </c>
      <c r="AJ401" s="11">
        <f>'OddsRatio_working_3-way'!U401/(3*'OddsRatio_working_3-way'!X401^(1/3))*SIN(('OddsRatio_working_3-way'!Y401+2*PI())/3)</f>
        <v>-0.42321818109428022</v>
      </c>
      <c r="AK401" s="11">
        <f>'OddsRatio_working_3-way'!U401/(3*'OddsRatio_working_3-way'!X401^(1/3))*SIN(('OddsRatio_working_3-way'!Y401+4*PI())/3)</f>
        <v>0.48134296355223338</v>
      </c>
      <c r="AL401" s="11">
        <f>'OddsRatio_working_3-way'!Z401+'OddsRatio_working_3-way'!AF401</f>
        <v>1.0444972407202813</v>
      </c>
      <c r="AM401" s="11">
        <f>'OddsRatio_working_3-way'!AA401+'OddsRatio_working_3-way'!AG401</f>
        <v>-0.62292369675620352</v>
      </c>
      <c r="AN401" s="11">
        <f>'OddsRatio_working_3-way'!AB401+'OddsRatio_working_3-way'!AH401</f>
        <v>-0.42157354396407709</v>
      </c>
      <c r="AO401" s="11">
        <f>'OddsRatio_working_3-way'!AC401+'OddsRatio_working_3-way'!AI401</f>
        <v>0</v>
      </c>
      <c r="AP401" s="11">
        <f>'OddsRatio_working_3-way'!AD401+'OddsRatio_working_3-way'!AJ401</f>
        <v>0</v>
      </c>
      <c r="AQ401" s="11">
        <f>'OddsRatio_working_3-way'!AE401+'OddsRatio_working_3-way'!AK401</f>
        <v>0</v>
      </c>
      <c r="AR401" s="10">
        <f>IF(A401="","",IF(('OddsRatio_working_3-way'!X401=0),IF(Q401&gt;0,-Q401^(1/3),(-Q401)^(1/3)),'OddsRatio_working_3-way'!AL401-'OddsRatio_working_3-way'!R401/3))</f>
        <v>1.0444972407202813</v>
      </c>
      <c r="AS401" s="11">
        <f>IF(('OddsRatio_working_3-way'!X401=0),IF(Q401&gt;0,-Q401^(1/3),(-Q401)^(1/3)),'OddsRatio_working_3-way'!AM401-'OddsRatio_working_3-way'!R401/3)</f>
        <v>-0.62292369675620352</v>
      </c>
      <c r="AT401" s="11">
        <f>IF(('OddsRatio_working_3-way'!X401=0),IF(Q401&gt;0,-Q401^(1/3),(-Q401)^(1/3)),'OddsRatio_working_3-way'!AN401-'OddsRatio_working_3-way'!R401/3)</f>
        <v>-0.42157354396407709</v>
      </c>
      <c r="AU401" s="11">
        <f>IF(('OddsRatio_working_3-way'!X401=0),0,'OddsRatio_working_3-way'!AO401)</f>
        <v>0</v>
      </c>
      <c r="AV401" s="11">
        <f>IF(('OddsRatio_working_3-way'!X401=0),0,'OddsRatio_working_3-way'!AP401)</f>
        <v>0</v>
      </c>
      <c r="AW401" s="11">
        <f>IF(('OddsRatio_working_3-way'!X401=0),0,'OddsRatio_working_3-way'!AQ401)</f>
        <v>0</v>
      </c>
    </row>
    <row r="402" spans="1:49" x14ac:dyDescent="0.2">
      <c r="A402" s="4">
        <f>IF('True_Odds_Calculator_3-way'!A403="","",'True_Odds_Calculator_3-way'!A403)</f>
        <v>3.13</v>
      </c>
      <c r="B402" s="4">
        <f>IF('True_Odds_Calculator_3-way'!B403="","",'True_Odds_Calculator_3-way'!B403)</f>
        <v>3.28</v>
      </c>
      <c r="C402" s="4">
        <f>IF('True_Odds_Calculator_3-way'!C403="","",'True_Odds_Calculator_3-way'!C403)</f>
        <v>2.48</v>
      </c>
      <c r="D402" s="9">
        <f t="shared" si="91"/>
        <v>0.3105440769232074</v>
      </c>
      <c r="E402" s="9">
        <f t="shared" si="92"/>
        <v>0.29616434039574413</v>
      </c>
      <c r="F402" s="9">
        <f t="shared" si="93"/>
        <v>0.39329158268104852</v>
      </c>
      <c r="G402" s="9">
        <f t="shared" si="94"/>
        <v>1.0423261973103395</v>
      </c>
      <c r="H402" s="9">
        <f t="shared" si="95"/>
        <v>3.2201548002710227</v>
      </c>
      <c r="I402" s="9">
        <f t="shared" si="96"/>
        <v>3.3765037298675744</v>
      </c>
      <c r="J402" s="9">
        <f t="shared" si="97"/>
        <v>2.5426427720193026</v>
      </c>
      <c r="K402" s="11">
        <f t="shared" si="98"/>
        <v>0.31948881789137379</v>
      </c>
      <c r="L402" s="11">
        <f t="shared" si="99"/>
        <v>0.3048780487804878</v>
      </c>
      <c r="M402" s="11">
        <f t="shared" si="100"/>
        <v>0.40322580645161293</v>
      </c>
      <c r="N402" s="11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-0.28229702656709144</v>
      </c>
      <c r="O402" s="11">
        <f>0</f>
        <v>0</v>
      </c>
      <c r="P402" s="11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0.23133717758902828</v>
      </c>
      <c r="Q402" s="11">
        <f>2*'OddsRatio_working_3-way'!K402*'OddsRatio_working_3-way'!L402*'OddsRatio_working_3-way'!M402</f>
        <v>7.8552522101537611E-2</v>
      </c>
      <c r="R402" s="11">
        <f t="shared" si="101"/>
        <v>0</v>
      </c>
      <c r="S402" s="11">
        <f t="shared" si="102"/>
        <v>-0.81948145328427002</v>
      </c>
      <c r="T402" s="11">
        <f t="shared" si="103"/>
        <v>-0.27826195357700167</v>
      </c>
      <c r="U402" s="11">
        <f>'OddsRatio_working_3-way'!S402-'OddsRatio_working_3-way'!R402^2/3</f>
        <v>-0.81948145328427002</v>
      </c>
      <c r="V402" s="11">
        <f>'OddsRatio_working_3-way'!S402*'OddsRatio_working_3-way'!R402/3-2*'OddsRatio_working_3-way'!R402^3/27-'OddsRatio_working_3-way'!T402</f>
        <v>0.27826195357700167</v>
      </c>
      <c r="W402" s="11">
        <f>'OddsRatio_working_3-way'!V402^2+4*'OddsRatio_working_3-way'!U402^3/27</f>
        <v>-4.0995665095417133E-3</v>
      </c>
      <c r="X402" s="11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0.14276666392932136</v>
      </c>
      <c r="Y402" s="11">
        <f>IF('OddsRatio_working_3-way'!W402&gt;=0,IF('OddsRatio_working_3-way'!V402+SQRT('OddsRatio_working_3-way'!W402)&gt;0,0,PI()),ACOS('OddsRatio_working_3-way'!V402/(2*'OddsRatio_working_3-way'!X402)))</f>
        <v>0.22616261689160044</v>
      </c>
      <c r="Z402" s="11">
        <f>'OddsRatio_working_3-way'!X402^(1/3)*COS('OddsRatio_working_3-way'!Y402/3)</f>
        <v>0.52116309865516974</v>
      </c>
      <c r="AA402" s="11">
        <f>'OddsRatio_working_3-way'!X402^(1/3)*COS(('OddsRatio_working_3-way'!Y402+2*PI())/3)</f>
        <v>-0.2946716031728614</v>
      </c>
      <c r="AB402" s="11">
        <f>'OddsRatio_working_3-way'!X402^(1/3)*COS(('OddsRatio_working_3-way'!Y402+4*PI())/3)</f>
        <v>-0.22649149548230868</v>
      </c>
      <c r="AC402" s="11">
        <f>'OddsRatio_working_3-way'!X402^(1/3)*SIN('OddsRatio_working_3-way'!Y402/3)</f>
        <v>3.9363803528518489E-2</v>
      </c>
      <c r="AD402" s="11">
        <f>'OddsRatio_working_3-way'!X402^(1/3)*SIN(('OddsRatio_working_3-way'!Y402+2*PI())/3)</f>
        <v>0.43165858118613343</v>
      </c>
      <c r="AE402" s="11">
        <f>'OddsRatio_working_3-way'!X402^(1/3)*SIN(('OddsRatio_working_3-way'!Y402+4*PI())/3)</f>
        <v>-0.47102238471465174</v>
      </c>
      <c r="AF402" s="11">
        <f>-'OddsRatio_working_3-way'!U402/(3*'OddsRatio_working_3-way'!X402^(1/3))*COS(('OddsRatio_working_3-way'!Y402)/3)</f>
        <v>0.52116309865516974</v>
      </c>
      <c r="AG402" s="11">
        <f>-'OddsRatio_working_3-way'!U402/(3*'OddsRatio_working_3-way'!X402^(1/3))*COS(('OddsRatio_working_3-way'!Y402+2*PI())/3)</f>
        <v>-0.2946716031728614</v>
      </c>
      <c r="AH402" s="11">
        <f>-'OddsRatio_working_3-way'!U402/(3*'OddsRatio_working_3-way'!X402^(1/3))*COS(('OddsRatio_working_3-way'!Y402+4*PI())/3)</f>
        <v>-0.22649149548230868</v>
      </c>
      <c r="AI402" s="11">
        <f>'OddsRatio_working_3-way'!U402/(3*'OddsRatio_working_3-way'!X402^(1/3))*SIN(('OddsRatio_working_3-way'!Y402)/3)</f>
        <v>-3.9363803528518489E-2</v>
      </c>
      <c r="AJ402" s="11">
        <f>'OddsRatio_working_3-way'!U402/(3*'OddsRatio_working_3-way'!X402^(1/3))*SIN(('OddsRatio_working_3-way'!Y402+2*PI())/3)</f>
        <v>-0.43165858118613343</v>
      </c>
      <c r="AK402" s="11">
        <f>'OddsRatio_working_3-way'!U402/(3*'OddsRatio_working_3-way'!X402^(1/3))*SIN(('OddsRatio_working_3-way'!Y402+4*PI())/3)</f>
        <v>0.47102238471465174</v>
      </c>
      <c r="AL402" s="11">
        <f>'OddsRatio_working_3-way'!Z402+'OddsRatio_working_3-way'!AF402</f>
        <v>1.0423261973103395</v>
      </c>
      <c r="AM402" s="11">
        <f>'OddsRatio_working_3-way'!AA402+'OddsRatio_working_3-way'!AG402</f>
        <v>-0.58934320634572279</v>
      </c>
      <c r="AN402" s="11">
        <f>'OddsRatio_working_3-way'!AB402+'OddsRatio_working_3-way'!AH402</f>
        <v>-0.45298299096461736</v>
      </c>
      <c r="AO402" s="11">
        <f>'OddsRatio_working_3-way'!AC402+'OddsRatio_working_3-way'!AI402</f>
        <v>0</v>
      </c>
      <c r="AP402" s="11">
        <f>'OddsRatio_working_3-way'!AD402+'OddsRatio_working_3-way'!AJ402</f>
        <v>0</v>
      </c>
      <c r="AQ402" s="11">
        <f>'OddsRatio_working_3-way'!AE402+'OddsRatio_working_3-way'!AK402</f>
        <v>0</v>
      </c>
      <c r="AR402" s="10">
        <f>IF(A402="","",IF(('OddsRatio_working_3-way'!X402=0),IF(Q402&gt;0,-Q402^(1/3),(-Q402)^(1/3)),'OddsRatio_working_3-way'!AL402-'OddsRatio_working_3-way'!R402/3))</f>
        <v>1.0423261973103395</v>
      </c>
      <c r="AS402" s="11">
        <f>IF(('OddsRatio_working_3-way'!X402=0),IF(Q402&gt;0,-Q402^(1/3),(-Q402)^(1/3)),'OddsRatio_working_3-way'!AM402-'OddsRatio_working_3-way'!R402/3)</f>
        <v>-0.58934320634572279</v>
      </c>
      <c r="AT402" s="11">
        <f>IF(('OddsRatio_working_3-way'!X402=0),IF(Q402&gt;0,-Q402^(1/3),(-Q402)^(1/3)),'OddsRatio_working_3-way'!AN402-'OddsRatio_working_3-way'!R402/3)</f>
        <v>-0.45298299096461736</v>
      </c>
      <c r="AU402" s="11">
        <f>IF(('OddsRatio_working_3-way'!X402=0),0,'OddsRatio_working_3-way'!AO402)</f>
        <v>0</v>
      </c>
      <c r="AV402" s="11">
        <f>IF(('OddsRatio_working_3-way'!X402=0),0,'OddsRatio_working_3-way'!AP402)</f>
        <v>0</v>
      </c>
      <c r="AW402" s="11">
        <f>IF(('OddsRatio_working_3-way'!X402=0),0,'OddsRatio_working_3-way'!AQ402)</f>
        <v>0</v>
      </c>
    </row>
    <row r="403" spans="1:49" x14ac:dyDescent="0.2">
      <c r="A403" s="4">
        <f>IF('True_Odds_Calculator_3-way'!A404="","",'True_Odds_Calculator_3-way'!A404)</f>
        <v>3.19</v>
      </c>
      <c r="B403" s="4">
        <f>IF('True_Odds_Calculator_3-way'!B404="","",'True_Odds_Calculator_3-way'!B404)</f>
        <v>3.56</v>
      </c>
      <c r="C403" s="4">
        <f>IF('True_Odds_Calculator_3-way'!C404="","",'True_Odds_Calculator_3-way'!C404)</f>
        <v>2.2799999999999998</v>
      </c>
      <c r="D403" s="9">
        <f t="shared" si="91"/>
        <v>0.30280243950931013</v>
      </c>
      <c r="E403" s="9">
        <f t="shared" si="92"/>
        <v>0.27089352091733282</v>
      </c>
      <c r="F403" s="9">
        <f t="shared" si="93"/>
        <v>0.426304039573357</v>
      </c>
      <c r="G403" s="9">
        <f t="shared" si="94"/>
        <v>1.0513622379273517</v>
      </c>
      <c r="H403" s="9">
        <f t="shared" si="95"/>
        <v>3.3024833010608998</v>
      </c>
      <c r="I403" s="9">
        <f t="shared" si="96"/>
        <v>3.69148732909402</v>
      </c>
      <c r="J403" s="9">
        <f t="shared" si="97"/>
        <v>2.34574366454701</v>
      </c>
      <c r="K403" s="11">
        <f t="shared" si="98"/>
        <v>0.31347962382445144</v>
      </c>
      <c r="L403" s="11">
        <f t="shared" si="99"/>
        <v>0.2808988764044944</v>
      </c>
      <c r="M403" s="11">
        <f t="shared" si="100"/>
        <v>0.43859649122807021</v>
      </c>
      <c r="N403" s="11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-0.27715232217771002</v>
      </c>
      <c r="O403" s="11">
        <f>0</f>
        <v>0</v>
      </c>
      <c r="P403" s="11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0.23288514336455773</v>
      </c>
      <c r="Q403" s="11">
        <f>2*'OddsRatio_working_3-way'!K403*'OddsRatio_working_3-way'!L403*'OddsRatio_working_3-way'!M403</f>
        <v>7.7242170270168414E-2</v>
      </c>
      <c r="R403" s="11">
        <f t="shared" si="101"/>
        <v>0</v>
      </c>
      <c r="S403" s="11">
        <f t="shared" si="102"/>
        <v>-0.84027852097602784</v>
      </c>
      <c r="T403" s="11">
        <f t="shared" si="103"/>
        <v>-0.27869934360730614</v>
      </c>
      <c r="U403" s="11">
        <f>'OddsRatio_working_3-way'!S403-'OddsRatio_working_3-way'!R403^2/3</f>
        <v>-0.84027852097602784</v>
      </c>
      <c r="V403" s="11">
        <f>'OddsRatio_working_3-way'!S403*'OddsRatio_working_3-way'!R403/3-2*'OddsRatio_working_3-way'!R403^3/27-'OddsRatio_working_3-way'!T403</f>
        <v>0.27869934360730614</v>
      </c>
      <c r="W403" s="11">
        <f>'OddsRatio_working_3-way'!V403^2+4*'OddsRatio_working_3-way'!U403^3/27</f>
        <v>-1.0222049015075313E-2</v>
      </c>
      <c r="X403" s="11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0.14823576925140117</v>
      </c>
      <c r="Y403" s="11">
        <f>IF('OddsRatio_working_3-way'!W403&gt;=0,IF('OddsRatio_working_3-way'!V403+SQRT('OddsRatio_working_3-way'!W403)&gt;0,0,PI()),ACOS('OddsRatio_working_3-way'!V403/(2*'OddsRatio_working_3-way'!X403)))</f>
        <v>0.34800684003352589</v>
      </c>
      <c r="Z403" s="11">
        <f>'OddsRatio_working_3-way'!X403^(1/3)*COS('OddsRatio_working_3-way'!Y403/3)</f>
        <v>0.52568111896367586</v>
      </c>
      <c r="AA403" s="11">
        <f>'OddsRatio_working_3-way'!X403^(1/3)*COS(('OddsRatio_working_3-way'!Y403+2*PI())/3)</f>
        <v>-0.31588913267499924</v>
      </c>
      <c r="AB403" s="11">
        <f>'OddsRatio_working_3-way'!X403^(1/3)*COS(('OddsRatio_working_3-way'!Y403+4*PI())/3)</f>
        <v>-0.20979198628867693</v>
      </c>
      <c r="AC403" s="11">
        <f>'OddsRatio_working_3-way'!X403^(1/3)*SIN('OddsRatio_working_3-way'!Y403/3)</f>
        <v>6.1255216026394513E-2</v>
      </c>
      <c r="AD403" s="11">
        <f>'OddsRatio_working_3-way'!X403^(1/3)*SIN(('OddsRatio_working_3-way'!Y403+2*PI())/3)</f>
        <v>0.42462559529917571</v>
      </c>
      <c r="AE403" s="11">
        <f>'OddsRatio_working_3-way'!X403^(1/3)*SIN(('OddsRatio_working_3-way'!Y403+4*PI())/3)</f>
        <v>-0.48588081132557004</v>
      </c>
      <c r="AF403" s="11">
        <f>-'OddsRatio_working_3-way'!U403/(3*'OddsRatio_working_3-way'!X403^(1/3))*COS(('OddsRatio_working_3-way'!Y403)/3)</f>
        <v>0.52568111896367586</v>
      </c>
      <c r="AG403" s="11">
        <f>-'OddsRatio_working_3-way'!U403/(3*'OddsRatio_working_3-way'!X403^(1/3))*COS(('OddsRatio_working_3-way'!Y403+2*PI())/3)</f>
        <v>-0.31588913267499924</v>
      </c>
      <c r="AH403" s="11">
        <f>-'OddsRatio_working_3-way'!U403/(3*'OddsRatio_working_3-way'!X403^(1/3))*COS(('OddsRatio_working_3-way'!Y403+4*PI())/3)</f>
        <v>-0.20979198628867693</v>
      </c>
      <c r="AI403" s="11">
        <f>'OddsRatio_working_3-way'!U403/(3*'OddsRatio_working_3-way'!X403^(1/3))*SIN(('OddsRatio_working_3-way'!Y403)/3)</f>
        <v>-6.1255216026394513E-2</v>
      </c>
      <c r="AJ403" s="11">
        <f>'OddsRatio_working_3-way'!U403/(3*'OddsRatio_working_3-way'!X403^(1/3))*SIN(('OddsRatio_working_3-way'!Y403+2*PI())/3)</f>
        <v>-0.42462559529917571</v>
      </c>
      <c r="AK403" s="11">
        <f>'OddsRatio_working_3-way'!U403/(3*'OddsRatio_working_3-way'!X403^(1/3))*SIN(('OddsRatio_working_3-way'!Y403+4*PI())/3)</f>
        <v>0.48588081132557004</v>
      </c>
      <c r="AL403" s="11">
        <f>'OddsRatio_working_3-way'!Z403+'OddsRatio_working_3-way'!AF403</f>
        <v>1.0513622379273517</v>
      </c>
      <c r="AM403" s="11">
        <f>'OddsRatio_working_3-way'!AA403+'OddsRatio_working_3-way'!AG403</f>
        <v>-0.63177826534999848</v>
      </c>
      <c r="AN403" s="11">
        <f>'OddsRatio_working_3-way'!AB403+'OddsRatio_working_3-way'!AH403</f>
        <v>-0.41958397257735386</v>
      </c>
      <c r="AO403" s="11">
        <f>'OddsRatio_working_3-way'!AC403+'OddsRatio_working_3-way'!AI403</f>
        <v>0</v>
      </c>
      <c r="AP403" s="11">
        <f>'OddsRatio_working_3-way'!AD403+'OddsRatio_working_3-way'!AJ403</f>
        <v>0</v>
      </c>
      <c r="AQ403" s="11">
        <f>'OddsRatio_working_3-way'!AE403+'OddsRatio_working_3-way'!AK403</f>
        <v>0</v>
      </c>
      <c r="AR403" s="10">
        <f>IF(A403="","",IF(('OddsRatio_working_3-way'!X403=0),IF(Q403&gt;0,-Q403^(1/3),(-Q403)^(1/3)),'OddsRatio_working_3-way'!AL403-'OddsRatio_working_3-way'!R403/3))</f>
        <v>1.0513622379273517</v>
      </c>
      <c r="AS403" s="11">
        <f>IF(('OddsRatio_working_3-way'!X403=0),IF(Q403&gt;0,-Q403^(1/3),(-Q403)^(1/3)),'OddsRatio_working_3-way'!AM403-'OddsRatio_working_3-way'!R403/3)</f>
        <v>-0.63177826534999848</v>
      </c>
      <c r="AT403" s="11">
        <f>IF(('OddsRatio_working_3-way'!X403=0),IF(Q403&gt;0,-Q403^(1/3),(-Q403)^(1/3)),'OddsRatio_working_3-way'!AN403-'OddsRatio_working_3-way'!R403/3)</f>
        <v>-0.41958397257735386</v>
      </c>
      <c r="AU403" s="11">
        <f>IF(('OddsRatio_working_3-way'!X403=0),0,'OddsRatio_working_3-way'!AO403)</f>
        <v>0</v>
      </c>
      <c r="AV403" s="11">
        <f>IF(('OddsRatio_working_3-way'!X403=0),0,'OddsRatio_working_3-way'!AP403)</f>
        <v>0</v>
      </c>
      <c r="AW403" s="11">
        <f>IF(('OddsRatio_working_3-way'!X403=0),0,'OddsRatio_working_3-way'!AQ403)</f>
        <v>0</v>
      </c>
    </row>
    <row r="404" spans="1:49" x14ac:dyDescent="0.2">
      <c r="A404" s="4">
        <f>IF('True_Odds_Calculator_3-way'!A405="","",'True_Odds_Calculator_3-way'!A405)</f>
        <v>3.78</v>
      </c>
      <c r="B404" s="4">
        <f>IF('True_Odds_Calculator_3-way'!B405="","",'True_Odds_Calculator_3-way'!B405)</f>
        <v>3.84</v>
      </c>
      <c r="C404" s="4">
        <f>IF('True_Odds_Calculator_3-way'!C405="","",'True_Odds_Calculator_3-way'!C405)</f>
        <v>1.96</v>
      </c>
      <c r="D404" s="9">
        <f t="shared" si="91"/>
        <v>0.25386531410559654</v>
      </c>
      <c r="E404" s="9">
        <f t="shared" si="92"/>
        <v>0.24984195266229597</v>
      </c>
      <c r="F404" s="9">
        <f t="shared" si="93"/>
        <v>0.49629273323210754</v>
      </c>
      <c r="G404" s="9">
        <f t="shared" si="94"/>
        <v>1.0572289989676256</v>
      </c>
      <c r="H404" s="9">
        <f t="shared" si="95"/>
        <v>3.9390966171299993</v>
      </c>
      <c r="I404" s="9">
        <f t="shared" si="96"/>
        <v>4.002530357068057</v>
      </c>
      <c r="J404" s="9">
        <f t="shared" si="97"/>
        <v>2.0149398390089206</v>
      </c>
      <c r="K404" s="11">
        <f t="shared" si="98"/>
        <v>0.26455026455026459</v>
      </c>
      <c r="L404" s="11">
        <f t="shared" si="99"/>
        <v>0.26041666666666669</v>
      </c>
      <c r="M404" s="11">
        <f t="shared" si="100"/>
        <v>0.51020408163265307</v>
      </c>
      <c r="N404" s="11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-0.26641291437209813</v>
      </c>
      <c r="O404" s="11">
        <f>0</f>
        <v>0</v>
      </c>
      <c r="P404" s="11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0.23128464348702446</v>
      </c>
      <c r="Q404" s="11">
        <f>2*'OddsRatio_working_3-way'!K404*'OddsRatio_working_3-way'!L404*'OddsRatio_working_3-way'!M404</f>
        <v>7.0299283734657908E-2</v>
      </c>
      <c r="R404" s="11">
        <f t="shared" si="101"/>
        <v>0</v>
      </c>
      <c r="S404" s="11">
        <f t="shared" si="102"/>
        <v>-0.86814351335832718</v>
      </c>
      <c r="T404" s="11">
        <f t="shared" si="103"/>
        <v>-0.26387340831560102</v>
      </c>
      <c r="U404" s="11">
        <f>'OddsRatio_working_3-way'!S404-'OddsRatio_working_3-way'!R404^2/3</f>
        <v>-0.86814351335832718</v>
      </c>
      <c r="V404" s="11">
        <f>'OddsRatio_working_3-way'!S404*'OddsRatio_working_3-way'!R404/3-2*'OddsRatio_working_3-way'!R404^3/27-'OddsRatio_working_3-way'!T404</f>
        <v>0.26387340831560102</v>
      </c>
      <c r="W404" s="11">
        <f>'OddsRatio_working_3-way'!V404^2+4*'OddsRatio_working_3-way'!U404^3/27</f>
        <v>-2.7303633992887585E-2</v>
      </c>
      <c r="X404" s="11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0.15567017184497764</v>
      </c>
      <c r="Y404" s="11">
        <f>IF('OddsRatio_working_3-way'!W404&gt;=0,IF('OddsRatio_working_3-way'!V404+SQRT('OddsRatio_working_3-way'!W404)&gt;0,0,PI()),ACOS('OddsRatio_working_3-way'!V404/(2*'OddsRatio_working_3-way'!X404)))</f>
        <v>0.55946336309928801</v>
      </c>
      <c r="Z404" s="11">
        <f>'OddsRatio_working_3-way'!X404^(1/3)*COS('OddsRatio_working_3-way'!Y404/3)</f>
        <v>0.52861449948381278</v>
      </c>
      <c r="AA404" s="11">
        <f>'OddsRatio_working_3-way'!X404^(1/3)*COS(('OddsRatio_working_3-way'!Y404+2*PI())/3)</f>
        <v>-0.35068381798347487</v>
      </c>
      <c r="AB404" s="11">
        <f>'OddsRatio_working_3-way'!X404^(1/3)*COS(('OddsRatio_working_3-way'!Y404+4*PI())/3)</f>
        <v>-0.17793068150033806</v>
      </c>
      <c r="AC404" s="11">
        <f>'OddsRatio_working_3-way'!X404^(1/3)*SIN('OddsRatio_working_3-way'!Y404/3)</f>
        <v>9.9739069851891307E-2</v>
      </c>
      <c r="AD404" s="11">
        <f>'OddsRatio_working_3-way'!X404^(1/3)*SIN(('OddsRatio_working_3-way'!Y404+2*PI())/3)</f>
        <v>0.4079240504358323</v>
      </c>
      <c r="AE404" s="11">
        <f>'OddsRatio_working_3-way'!X404^(1/3)*SIN(('OddsRatio_working_3-way'!Y404+4*PI())/3)</f>
        <v>-0.50766312028772353</v>
      </c>
      <c r="AF404" s="11">
        <f>-'OddsRatio_working_3-way'!U404/(3*'OddsRatio_working_3-way'!X404^(1/3))*COS(('OddsRatio_working_3-way'!Y404)/3)</f>
        <v>0.52861449948381278</v>
      </c>
      <c r="AG404" s="11">
        <f>-'OddsRatio_working_3-way'!U404/(3*'OddsRatio_working_3-way'!X404^(1/3))*COS(('OddsRatio_working_3-way'!Y404+2*PI())/3)</f>
        <v>-0.35068381798347487</v>
      </c>
      <c r="AH404" s="11">
        <f>-'OddsRatio_working_3-way'!U404/(3*'OddsRatio_working_3-way'!X404^(1/3))*COS(('OddsRatio_working_3-way'!Y404+4*PI())/3)</f>
        <v>-0.17793068150033806</v>
      </c>
      <c r="AI404" s="11">
        <f>'OddsRatio_working_3-way'!U404/(3*'OddsRatio_working_3-way'!X404^(1/3))*SIN(('OddsRatio_working_3-way'!Y404)/3)</f>
        <v>-9.9739069851891307E-2</v>
      </c>
      <c r="AJ404" s="11">
        <f>'OddsRatio_working_3-way'!U404/(3*'OddsRatio_working_3-way'!X404^(1/3))*SIN(('OddsRatio_working_3-way'!Y404+2*PI())/3)</f>
        <v>-0.4079240504358323</v>
      </c>
      <c r="AK404" s="11">
        <f>'OddsRatio_working_3-way'!U404/(3*'OddsRatio_working_3-way'!X404^(1/3))*SIN(('OddsRatio_working_3-way'!Y404+4*PI())/3)</f>
        <v>0.50766312028772353</v>
      </c>
      <c r="AL404" s="11">
        <f>'OddsRatio_working_3-way'!Z404+'OddsRatio_working_3-way'!AF404</f>
        <v>1.0572289989676256</v>
      </c>
      <c r="AM404" s="11">
        <f>'OddsRatio_working_3-way'!AA404+'OddsRatio_working_3-way'!AG404</f>
        <v>-0.70136763596694973</v>
      </c>
      <c r="AN404" s="11">
        <f>'OddsRatio_working_3-way'!AB404+'OddsRatio_working_3-way'!AH404</f>
        <v>-0.35586136300067611</v>
      </c>
      <c r="AO404" s="11">
        <f>'OddsRatio_working_3-way'!AC404+'OddsRatio_working_3-way'!AI404</f>
        <v>0</v>
      </c>
      <c r="AP404" s="11">
        <f>'OddsRatio_working_3-way'!AD404+'OddsRatio_working_3-way'!AJ404</f>
        <v>0</v>
      </c>
      <c r="AQ404" s="11">
        <f>'OddsRatio_working_3-way'!AE404+'OddsRatio_working_3-way'!AK404</f>
        <v>0</v>
      </c>
      <c r="AR404" s="10">
        <f>IF(A404="","",IF(('OddsRatio_working_3-way'!X404=0),IF(Q404&gt;0,-Q404^(1/3),(-Q404)^(1/3)),'OddsRatio_working_3-way'!AL404-'OddsRatio_working_3-way'!R404/3))</f>
        <v>1.0572289989676256</v>
      </c>
      <c r="AS404" s="11">
        <f>IF(('OddsRatio_working_3-way'!X404=0),IF(Q404&gt;0,-Q404^(1/3),(-Q404)^(1/3)),'OddsRatio_working_3-way'!AM404-'OddsRatio_working_3-way'!R404/3)</f>
        <v>-0.70136763596694973</v>
      </c>
      <c r="AT404" s="11">
        <f>IF(('OddsRatio_working_3-way'!X404=0),IF(Q404&gt;0,-Q404^(1/3),(-Q404)^(1/3)),'OddsRatio_working_3-way'!AN404-'OddsRatio_working_3-way'!R404/3)</f>
        <v>-0.35586136300067611</v>
      </c>
      <c r="AU404" s="11">
        <f>IF(('OddsRatio_working_3-way'!X404=0),0,'OddsRatio_working_3-way'!AO404)</f>
        <v>0</v>
      </c>
      <c r="AV404" s="11">
        <f>IF(('OddsRatio_working_3-way'!X404=0),0,'OddsRatio_working_3-way'!AP404)</f>
        <v>0</v>
      </c>
      <c r="AW404" s="11">
        <f>IF(('OddsRatio_working_3-way'!X404=0),0,'OddsRatio_working_3-way'!AQ404)</f>
        <v>0</v>
      </c>
    </row>
    <row r="405" spans="1:49" x14ac:dyDescent="0.2">
      <c r="A405" s="4">
        <f>IF('True_Odds_Calculator_3-way'!A406="","",'True_Odds_Calculator_3-way'!A406)</f>
        <v>2.84</v>
      </c>
      <c r="B405" s="4">
        <f>IF('True_Odds_Calculator_3-way'!B406="","",'True_Odds_Calculator_3-way'!B406)</f>
        <v>3.32</v>
      </c>
      <c r="C405" s="4">
        <f>IF('True_Odds_Calculator_3-way'!C406="","",'True_Odds_Calculator_3-way'!C406)</f>
        <v>2.63</v>
      </c>
      <c r="D405" s="9">
        <f t="shared" si="91"/>
        <v>0.34075951596072429</v>
      </c>
      <c r="E405" s="9">
        <f t="shared" si="92"/>
        <v>0.2907564492611292</v>
      </c>
      <c r="F405" s="9">
        <f t="shared" si="93"/>
        <v>0.36848403477814656</v>
      </c>
      <c r="G405" s="9">
        <f t="shared" si="94"/>
        <v>1.0514244063011624</v>
      </c>
      <c r="H405" s="9">
        <f t="shared" si="95"/>
        <v>2.9346209075941383</v>
      </c>
      <c r="I405" s="9">
        <f t="shared" si="96"/>
        <v>3.4393046226186961</v>
      </c>
      <c r="J405" s="9">
        <f t="shared" si="97"/>
        <v>2.7138217822708945</v>
      </c>
      <c r="K405" s="11">
        <f t="shared" si="98"/>
        <v>0.35211267605633806</v>
      </c>
      <c r="L405" s="11">
        <f t="shared" si="99"/>
        <v>0.30120481927710846</v>
      </c>
      <c r="M405" s="11">
        <f t="shared" si="100"/>
        <v>0.38022813688212931</v>
      </c>
      <c r="N405" s="11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-0.28059584775131152</v>
      </c>
      <c r="O405" s="11">
        <f>0</f>
        <v>0</v>
      </c>
      <c r="P405" s="11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0.2334889819009342</v>
      </c>
      <c r="Q405" s="11">
        <f>2*'OddsRatio_working_3-way'!K405*'OddsRatio_working_3-way'!L405*'OddsRatio_working_3-way'!M405</f>
        <v>8.0652498065953121E-2</v>
      </c>
      <c r="R405" s="11">
        <f t="shared" si="101"/>
        <v>0</v>
      </c>
      <c r="S405" s="11">
        <f t="shared" si="102"/>
        <v>-0.83211844997746531</v>
      </c>
      <c r="T405" s="11">
        <f t="shared" si="103"/>
        <v>-0.28743297063124895</v>
      </c>
      <c r="U405" s="11">
        <f>'OddsRatio_working_3-way'!S405-'OddsRatio_working_3-way'!R405^2/3</f>
        <v>-0.83211844997746531</v>
      </c>
      <c r="V405" s="11">
        <f>'OddsRatio_working_3-way'!S405*'OddsRatio_working_3-way'!R405/3-2*'OddsRatio_working_3-way'!R405^3/27-'OddsRatio_working_3-way'!T405</f>
        <v>0.28743297063124895</v>
      </c>
      <c r="W405" s="11">
        <f>'OddsRatio_working_3-way'!V405^2+4*'OddsRatio_working_3-way'!U405^3/27</f>
        <v>-2.7417518049305534E-3</v>
      </c>
      <c r="X405" s="11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0.14608171036344264</v>
      </c>
      <c r="Y405" s="11">
        <f>IF('OddsRatio_working_3-way'!W405&gt;=0,IF('OddsRatio_working_3-way'!V405+SQRT('OddsRatio_working_3-way'!W405)&gt;0,0,PI()),ACOS('OddsRatio_working_3-way'!V405/(2*'OddsRatio_working_3-way'!X405)))</f>
        <v>0.18019429338424087</v>
      </c>
      <c r="Z405" s="11">
        <f>'OddsRatio_working_3-way'!X405^(1/3)*COS('OddsRatio_working_3-way'!Y405/3)</f>
        <v>0.5257122031505812</v>
      </c>
      <c r="AA405" s="11">
        <f>'OddsRatio_working_3-way'!X405^(1/3)*COS(('OddsRatio_working_3-way'!Y405+2*PI())/3)</f>
        <v>-0.29023532888885584</v>
      </c>
      <c r="AB405" s="11">
        <f>'OddsRatio_working_3-way'!X405^(1/3)*COS(('OddsRatio_working_3-way'!Y405+4*PI())/3)</f>
        <v>-0.23547687426172548</v>
      </c>
      <c r="AC405" s="11">
        <f>'OddsRatio_working_3-way'!X405^(1/3)*SIN('OddsRatio_working_3-way'!Y405/3)</f>
        <v>3.1614808519381699E-2</v>
      </c>
      <c r="AD405" s="11">
        <f>'OddsRatio_working_3-way'!X405^(1/3)*SIN(('OddsRatio_working_3-way'!Y405+2*PI())/3)</f>
        <v>0.43947271874819804</v>
      </c>
      <c r="AE405" s="11">
        <f>'OddsRatio_working_3-way'!X405^(1/3)*SIN(('OddsRatio_working_3-way'!Y405+4*PI())/3)</f>
        <v>-0.47108752726757974</v>
      </c>
      <c r="AF405" s="11">
        <f>-'OddsRatio_working_3-way'!U405/(3*'OddsRatio_working_3-way'!X405^(1/3))*COS(('OddsRatio_working_3-way'!Y405)/3)</f>
        <v>0.5257122031505812</v>
      </c>
      <c r="AG405" s="11">
        <f>-'OddsRatio_working_3-way'!U405/(3*'OddsRatio_working_3-way'!X405^(1/3))*COS(('OddsRatio_working_3-way'!Y405+2*PI())/3)</f>
        <v>-0.29023532888885584</v>
      </c>
      <c r="AH405" s="11">
        <f>-'OddsRatio_working_3-way'!U405/(3*'OddsRatio_working_3-way'!X405^(1/3))*COS(('OddsRatio_working_3-way'!Y405+4*PI())/3)</f>
        <v>-0.23547687426172548</v>
      </c>
      <c r="AI405" s="11">
        <f>'OddsRatio_working_3-way'!U405/(3*'OddsRatio_working_3-way'!X405^(1/3))*SIN(('OddsRatio_working_3-way'!Y405)/3)</f>
        <v>-3.1614808519381699E-2</v>
      </c>
      <c r="AJ405" s="11">
        <f>'OddsRatio_working_3-way'!U405/(3*'OddsRatio_working_3-way'!X405^(1/3))*SIN(('OddsRatio_working_3-way'!Y405+2*PI())/3)</f>
        <v>-0.43947271874819804</v>
      </c>
      <c r="AK405" s="11">
        <f>'OddsRatio_working_3-way'!U405/(3*'OddsRatio_working_3-way'!X405^(1/3))*SIN(('OddsRatio_working_3-way'!Y405+4*PI())/3)</f>
        <v>0.47108752726757974</v>
      </c>
      <c r="AL405" s="11">
        <f>'OddsRatio_working_3-way'!Z405+'OddsRatio_working_3-way'!AF405</f>
        <v>1.0514244063011624</v>
      </c>
      <c r="AM405" s="11">
        <f>'OddsRatio_working_3-way'!AA405+'OddsRatio_working_3-way'!AG405</f>
        <v>-0.58047065777771167</v>
      </c>
      <c r="AN405" s="11">
        <f>'OddsRatio_working_3-way'!AB405+'OddsRatio_working_3-way'!AH405</f>
        <v>-0.47095374852345095</v>
      </c>
      <c r="AO405" s="11">
        <f>'OddsRatio_working_3-way'!AC405+'OddsRatio_working_3-way'!AI405</f>
        <v>0</v>
      </c>
      <c r="AP405" s="11">
        <f>'OddsRatio_working_3-way'!AD405+'OddsRatio_working_3-way'!AJ405</f>
        <v>0</v>
      </c>
      <c r="AQ405" s="11">
        <f>'OddsRatio_working_3-way'!AE405+'OddsRatio_working_3-way'!AK405</f>
        <v>0</v>
      </c>
      <c r="AR405" s="10">
        <f>IF(A405="","",IF(('OddsRatio_working_3-way'!X405=0),IF(Q405&gt;0,-Q405^(1/3),(-Q405)^(1/3)),'OddsRatio_working_3-way'!AL405-'OddsRatio_working_3-way'!R405/3))</f>
        <v>1.0514244063011624</v>
      </c>
      <c r="AS405" s="11">
        <f>IF(('OddsRatio_working_3-way'!X405=0),IF(Q405&gt;0,-Q405^(1/3),(-Q405)^(1/3)),'OddsRatio_working_3-way'!AM405-'OddsRatio_working_3-way'!R405/3)</f>
        <v>-0.58047065777771167</v>
      </c>
      <c r="AT405" s="11">
        <f>IF(('OddsRatio_working_3-way'!X405=0),IF(Q405&gt;0,-Q405^(1/3),(-Q405)^(1/3)),'OddsRatio_working_3-way'!AN405-'OddsRatio_working_3-way'!R405/3)</f>
        <v>-0.47095374852345095</v>
      </c>
      <c r="AU405" s="11">
        <f>IF(('OddsRatio_working_3-way'!X405=0),0,'OddsRatio_working_3-way'!AO405)</f>
        <v>0</v>
      </c>
      <c r="AV405" s="11">
        <f>IF(('OddsRatio_working_3-way'!X405=0),0,'OddsRatio_working_3-way'!AP405)</f>
        <v>0</v>
      </c>
      <c r="AW405" s="11">
        <f>IF(('OddsRatio_working_3-way'!X405=0),0,'OddsRatio_working_3-way'!AQ405)</f>
        <v>0</v>
      </c>
    </row>
    <row r="406" spans="1:49" x14ac:dyDescent="0.2">
      <c r="A406" s="4">
        <f>IF('True_Odds_Calculator_3-way'!A407="","",'True_Odds_Calculator_3-way'!A407)</f>
        <v>2.0499999999999998</v>
      </c>
      <c r="B406" s="4">
        <f>IF('True_Odds_Calculator_3-way'!B407="","",'True_Odds_Calculator_3-way'!B407)</f>
        <v>3.18</v>
      </c>
      <c r="C406" s="4">
        <f>IF('True_Odds_Calculator_3-way'!C407="","",'True_Odds_Calculator_3-way'!C407)</f>
        <v>4.29</v>
      </c>
      <c r="D406" s="9">
        <f t="shared" si="91"/>
        <v>0.47398921933912286</v>
      </c>
      <c r="E406" s="9">
        <f t="shared" si="92"/>
        <v>0.30265814062454072</v>
      </c>
      <c r="F406" s="9">
        <f t="shared" si="93"/>
        <v>0.22335264003633631</v>
      </c>
      <c r="G406" s="9">
        <f t="shared" si="94"/>
        <v>1.05690726246251</v>
      </c>
      <c r="H406" s="9">
        <f t="shared" si="95"/>
        <v>2.1097526255856351</v>
      </c>
      <c r="I406" s="9">
        <f t="shared" si="96"/>
        <v>3.3040578321682719</v>
      </c>
      <c r="J406" s="9">
        <f t="shared" si="97"/>
        <v>4.4772248935016581</v>
      </c>
      <c r="K406" s="11">
        <f t="shared" si="98"/>
        <v>0.48780487804878053</v>
      </c>
      <c r="L406" s="11">
        <f t="shared" si="99"/>
        <v>0.31446540880503143</v>
      </c>
      <c r="M406" s="11">
        <f t="shared" si="100"/>
        <v>0.23310023310023309</v>
      </c>
      <c r="N406" s="11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-0.26927957760907595</v>
      </c>
      <c r="O406" s="11">
        <f>0</f>
        <v>0</v>
      </c>
      <c r="P406" s="11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0.23313599015393771</v>
      </c>
      <c r="Q406" s="11">
        <f>2*'OddsRatio_working_3-way'!K406*'OddsRatio_working_3-way'!L406*'OddsRatio_working_3-way'!M406</f>
        <v>7.1514107409183347E-2</v>
      </c>
      <c r="R406" s="11">
        <f t="shared" si="101"/>
        <v>0</v>
      </c>
      <c r="S406" s="11">
        <f t="shared" si="102"/>
        <v>-0.86577672255706917</v>
      </c>
      <c r="T406" s="11">
        <f t="shared" si="103"/>
        <v>-0.26557568176597213</v>
      </c>
      <c r="U406" s="11">
        <f>'OddsRatio_working_3-way'!S406-'OddsRatio_working_3-way'!R406^2/3</f>
        <v>-0.86577672255706917</v>
      </c>
      <c r="V406" s="11">
        <f>'OddsRatio_working_3-way'!S406*'OddsRatio_working_3-way'!R406/3-2*'OddsRatio_working_3-way'!R406^3/27-'OddsRatio_working_3-way'!T406</f>
        <v>0.26557568176597213</v>
      </c>
      <c r="W406" s="11">
        <f>'OddsRatio_working_3-way'!V406^2+4*'OddsRatio_working_3-way'!U406^3/27</f>
        <v>-2.5611732177874574E-2</v>
      </c>
      <c r="X406" s="11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0.15503400830409395</v>
      </c>
      <c r="Y406" s="11">
        <f>IF('OddsRatio_working_3-way'!W406&gt;=0,IF('OddsRatio_working_3-way'!V406+SQRT('OddsRatio_working_3-way'!W406)&gt;0,0,PI()),ACOS('OddsRatio_working_3-way'!V406/(2*'OddsRatio_working_3-way'!X406)))</f>
        <v>0.54233115235922669</v>
      </c>
      <c r="Z406" s="11">
        <f>'OddsRatio_working_3-way'!X406^(1/3)*COS('OddsRatio_working_3-way'!Y406/3)</f>
        <v>0.52845363123125499</v>
      </c>
      <c r="AA406" s="11">
        <f>'OddsRatio_working_3-way'!X406^(1/3)*COS(('OddsRatio_working_3-way'!Y406+2*PI())/3)</f>
        <v>-0.34787339574980197</v>
      </c>
      <c r="AB406" s="11">
        <f>'OddsRatio_working_3-way'!X406^(1/3)*COS(('OddsRatio_working_3-way'!Y406+4*PI())/3)</f>
        <v>-0.18058023548145311</v>
      </c>
      <c r="AC406" s="11">
        <f>'OddsRatio_working_3-way'!X406^(1/3)*SIN('OddsRatio_working_3-way'!Y406/3)</f>
        <v>9.658675111451466E-2</v>
      </c>
      <c r="AD406" s="11">
        <f>'OddsRatio_working_3-way'!X406^(1/3)*SIN(('OddsRatio_working_3-way'!Y406+2*PI())/3)</f>
        <v>0.40936089381114321</v>
      </c>
      <c r="AE406" s="11">
        <f>'OddsRatio_working_3-way'!X406^(1/3)*SIN(('OddsRatio_working_3-way'!Y406+4*PI())/3)</f>
        <v>-0.50594764492565769</v>
      </c>
      <c r="AF406" s="11">
        <f>-'OddsRatio_working_3-way'!U406/(3*'OddsRatio_working_3-way'!X406^(1/3))*COS(('OddsRatio_working_3-way'!Y406)/3)</f>
        <v>0.52845363123125499</v>
      </c>
      <c r="AG406" s="11">
        <f>-'OddsRatio_working_3-way'!U406/(3*'OddsRatio_working_3-way'!X406^(1/3))*COS(('OddsRatio_working_3-way'!Y406+2*PI())/3)</f>
        <v>-0.34787339574980197</v>
      </c>
      <c r="AH406" s="11">
        <f>-'OddsRatio_working_3-way'!U406/(3*'OddsRatio_working_3-way'!X406^(1/3))*COS(('OddsRatio_working_3-way'!Y406+4*PI())/3)</f>
        <v>-0.18058023548145311</v>
      </c>
      <c r="AI406" s="11">
        <f>'OddsRatio_working_3-way'!U406/(3*'OddsRatio_working_3-way'!X406^(1/3))*SIN(('OddsRatio_working_3-way'!Y406)/3)</f>
        <v>-9.658675111451466E-2</v>
      </c>
      <c r="AJ406" s="11">
        <f>'OddsRatio_working_3-way'!U406/(3*'OddsRatio_working_3-way'!X406^(1/3))*SIN(('OddsRatio_working_3-way'!Y406+2*PI())/3)</f>
        <v>-0.40936089381114321</v>
      </c>
      <c r="AK406" s="11">
        <f>'OddsRatio_working_3-way'!U406/(3*'OddsRatio_working_3-way'!X406^(1/3))*SIN(('OddsRatio_working_3-way'!Y406+4*PI())/3)</f>
        <v>0.50594764492565769</v>
      </c>
      <c r="AL406" s="11">
        <f>'OddsRatio_working_3-way'!Z406+'OddsRatio_working_3-way'!AF406</f>
        <v>1.05690726246251</v>
      </c>
      <c r="AM406" s="11">
        <f>'OddsRatio_working_3-way'!AA406+'OddsRatio_working_3-way'!AG406</f>
        <v>-0.69574679149960394</v>
      </c>
      <c r="AN406" s="11">
        <f>'OddsRatio_working_3-way'!AB406+'OddsRatio_working_3-way'!AH406</f>
        <v>-0.36116047096290621</v>
      </c>
      <c r="AO406" s="11">
        <f>'OddsRatio_working_3-way'!AC406+'OddsRatio_working_3-way'!AI406</f>
        <v>0</v>
      </c>
      <c r="AP406" s="11">
        <f>'OddsRatio_working_3-way'!AD406+'OddsRatio_working_3-way'!AJ406</f>
        <v>0</v>
      </c>
      <c r="AQ406" s="11">
        <f>'OddsRatio_working_3-way'!AE406+'OddsRatio_working_3-way'!AK406</f>
        <v>0</v>
      </c>
      <c r="AR406" s="10">
        <f>IF(A406="","",IF(('OddsRatio_working_3-way'!X406=0),IF(Q406&gt;0,-Q406^(1/3),(-Q406)^(1/3)),'OddsRatio_working_3-way'!AL406-'OddsRatio_working_3-way'!R406/3))</f>
        <v>1.05690726246251</v>
      </c>
      <c r="AS406" s="11">
        <f>IF(('OddsRatio_working_3-way'!X406=0),IF(Q406&gt;0,-Q406^(1/3),(-Q406)^(1/3)),'OddsRatio_working_3-way'!AM406-'OddsRatio_working_3-way'!R406/3)</f>
        <v>-0.69574679149960394</v>
      </c>
      <c r="AT406" s="11">
        <f>IF(('OddsRatio_working_3-way'!X406=0),IF(Q406&gt;0,-Q406^(1/3),(-Q406)^(1/3)),'OddsRatio_working_3-way'!AN406-'OddsRatio_working_3-way'!R406/3)</f>
        <v>-0.36116047096290621</v>
      </c>
      <c r="AU406" s="11">
        <f>IF(('OddsRatio_working_3-way'!X406=0),0,'OddsRatio_working_3-way'!AO406)</f>
        <v>0</v>
      </c>
      <c r="AV406" s="11">
        <f>IF(('OddsRatio_working_3-way'!X406=0),0,'OddsRatio_working_3-way'!AP406)</f>
        <v>0</v>
      </c>
      <c r="AW406" s="11">
        <f>IF(('OddsRatio_working_3-way'!X406=0),0,'OddsRatio_working_3-way'!AQ406)</f>
        <v>0</v>
      </c>
    </row>
    <row r="407" spans="1:49" x14ac:dyDescent="0.2">
      <c r="A407" s="4">
        <f>IF('True_Odds_Calculator_3-way'!A408="","",'True_Odds_Calculator_3-way'!A408)</f>
        <v>2.31</v>
      </c>
      <c r="B407" s="4">
        <f>IF('True_Odds_Calculator_3-way'!B408="","",'True_Odds_Calculator_3-way'!B408)</f>
        <v>3.34</v>
      </c>
      <c r="C407" s="4">
        <f>IF('True_Odds_Calculator_3-way'!C408="","",'True_Odds_Calculator_3-way'!C408)</f>
        <v>3.37</v>
      </c>
      <c r="D407" s="9">
        <f t="shared" si="91"/>
        <v>0.42212360971867785</v>
      </c>
      <c r="E407" s="9">
        <f t="shared" si="92"/>
        <v>0.29024682333835083</v>
      </c>
      <c r="F407" s="9">
        <f t="shared" si="93"/>
        <v>0.28762956694297148</v>
      </c>
      <c r="G407" s="9">
        <f t="shared" si="94"/>
        <v>1.0450185806378187</v>
      </c>
      <c r="H407" s="9">
        <f t="shared" si="95"/>
        <v>2.3689743406355426</v>
      </c>
      <c r="I407" s="9">
        <f t="shared" si="96"/>
        <v>3.4453434786924961</v>
      </c>
      <c r="J407" s="9">
        <f t="shared" si="97"/>
        <v>3.4766940361116307</v>
      </c>
      <c r="K407" s="11">
        <f t="shared" si="98"/>
        <v>0.4329004329004329</v>
      </c>
      <c r="L407" s="11">
        <f t="shared" si="99"/>
        <v>0.29940119760479045</v>
      </c>
      <c r="M407" s="11">
        <f t="shared" si="100"/>
        <v>0.29673590504451036</v>
      </c>
      <c r="N407" s="11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-0.27941334949277541</v>
      </c>
      <c r="O407" s="11">
        <f>0</f>
        <v>0</v>
      </c>
      <c r="P407" s="11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0.23153046483240691</v>
      </c>
      <c r="Q407" s="11">
        <f>2*'OddsRatio_working_3-way'!K407*'OddsRatio_working_3-way'!L407*'OddsRatio_working_3-way'!M407</f>
        <v>7.6920420210101981E-2</v>
      </c>
      <c r="R407" s="11">
        <f t="shared" si="101"/>
        <v>0</v>
      </c>
      <c r="S407" s="11">
        <f t="shared" si="102"/>
        <v>-0.82863064793686037</v>
      </c>
      <c r="T407" s="11">
        <f t="shared" si="103"/>
        <v>-0.2752925740654022</v>
      </c>
      <c r="U407" s="11">
        <f>'OddsRatio_working_3-way'!S407-'OddsRatio_working_3-way'!R407^2/3</f>
        <v>-0.82863064793686037</v>
      </c>
      <c r="V407" s="11">
        <f>'OddsRatio_working_3-way'!S407*'OddsRatio_working_3-way'!R407/3-2*'OddsRatio_working_3-way'!R407^3/27-'OddsRatio_working_3-way'!T407</f>
        <v>0.2752925740654022</v>
      </c>
      <c r="W407" s="11">
        <f>'OddsRatio_working_3-way'!V407^2+4*'OddsRatio_working_3-way'!U407^3/27</f>
        <v>-8.5046100103464278E-3</v>
      </c>
      <c r="X407" s="11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0.14516422712388663</v>
      </c>
      <c r="Y407" s="11">
        <f>IF('OddsRatio_working_3-way'!W407&gt;=0,IF('OddsRatio_working_3-way'!V407+SQRT('OddsRatio_working_3-way'!W407)&gt;0,0,PI()),ACOS('OddsRatio_working_3-way'!V407/(2*'OddsRatio_working_3-way'!X407)))</f>
        <v>0.32324141060263645</v>
      </c>
      <c r="Z407" s="11">
        <f>'OddsRatio_working_3-way'!X407^(1/3)*COS('OddsRatio_working_3-way'!Y407/3)</f>
        <v>0.52250929031890936</v>
      </c>
      <c r="AA407" s="11">
        <f>'OddsRatio_working_3-way'!X407^(1/3)*COS(('OddsRatio_working_3-way'!Y407+2*PI())/3)</f>
        <v>-0.31020046348990404</v>
      </c>
      <c r="AB407" s="11">
        <f>'OddsRatio_working_3-way'!X407^(1/3)*COS(('OddsRatio_working_3-way'!Y407+4*PI())/3)</f>
        <v>-0.2123088268290054</v>
      </c>
      <c r="AC407" s="11">
        <f>'OddsRatio_working_3-way'!X407^(1/3)*SIN('OddsRatio_working_3-way'!Y407/3)</f>
        <v>5.6517762777583025E-2</v>
      </c>
      <c r="AD407" s="11">
        <f>'OddsRatio_working_3-way'!X407^(1/3)*SIN(('OddsRatio_working_3-way'!Y407+2*PI())/3)</f>
        <v>0.42424743774076246</v>
      </c>
      <c r="AE407" s="11">
        <f>'OddsRatio_working_3-way'!X407^(1/3)*SIN(('OddsRatio_working_3-way'!Y407+4*PI())/3)</f>
        <v>-0.48076520051834537</v>
      </c>
      <c r="AF407" s="11">
        <f>-'OddsRatio_working_3-way'!U407/(3*'OddsRatio_working_3-way'!X407^(1/3))*COS(('OddsRatio_working_3-way'!Y407)/3)</f>
        <v>0.52250929031890936</v>
      </c>
      <c r="AG407" s="11">
        <f>-'OddsRatio_working_3-way'!U407/(3*'OddsRatio_working_3-way'!X407^(1/3))*COS(('OddsRatio_working_3-way'!Y407+2*PI())/3)</f>
        <v>-0.31020046348990404</v>
      </c>
      <c r="AH407" s="11">
        <f>-'OddsRatio_working_3-way'!U407/(3*'OddsRatio_working_3-way'!X407^(1/3))*COS(('OddsRatio_working_3-way'!Y407+4*PI())/3)</f>
        <v>-0.2123088268290054</v>
      </c>
      <c r="AI407" s="11">
        <f>'OddsRatio_working_3-way'!U407/(3*'OddsRatio_working_3-way'!X407^(1/3))*SIN(('OddsRatio_working_3-way'!Y407)/3)</f>
        <v>-5.6517762777583025E-2</v>
      </c>
      <c r="AJ407" s="11">
        <f>'OddsRatio_working_3-way'!U407/(3*'OddsRatio_working_3-way'!X407^(1/3))*SIN(('OddsRatio_working_3-way'!Y407+2*PI())/3)</f>
        <v>-0.42424743774076246</v>
      </c>
      <c r="AK407" s="11">
        <f>'OddsRatio_working_3-way'!U407/(3*'OddsRatio_working_3-way'!X407^(1/3))*SIN(('OddsRatio_working_3-way'!Y407+4*PI())/3)</f>
        <v>0.48076520051834537</v>
      </c>
      <c r="AL407" s="11">
        <f>'OddsRatio_working_3-way'!Z407+'OddsRatio_working_3-way'!AF407</f>
        <v>1.0450185806378187</v>
      </c>
      <c r="AM407" s="11">
        <f>'OddsRatio_working_3-way'!AA407+'OddsRatio_working_3-way'!AG407</f>
        <v>-0.62040092697980809</v>
      </c>
      <c r="AN407" s="11">
        <f>'OddsRatio_working_3-way'!AB407+'OddsRatio_working_3-way'!AH407</f>
        <v>-0.4246176536580108</v>
      </c>
      <c r="AO407" s="11">
        <f>'OddsRatio_working_3-way'!AC407+'OddsRatio_working_3-way'!AI407</f>
        <v>0</v>
      </c>
      <c r="AP407" s="11">
        <f>'OddsRatio_working_3-way'!AD407+'OddsRatio_working_3-way'!AJ407</f>
        <v>0</v>
      </c>
      <c r="AQ407" s="11">
        <f>'OddsRatio_working_3-way'!AE407+'OddsRatio_working_3-way'!AK407</f>
        <v>0</v>
      </c>
      <c r="AR407" s="10">
        <f>IF(A407="","",IF(('OddsRatio_working_3-way'!X407=0),IF(Q407&gt;0,-Q407^(1/3),(-Q407)^(1/3)),'OddsRatio_working_3-way'!AL407-'OddsRatio_working_3-way'!R407/3))</f>
        <v>1.0450185806378187</v>
      </c>
      <c r="AS407" s="11">
        <f>IF(('OddsRatio_working_3-way'!X407=0),IF(Q407&gt;0,-Q407^(1/3),(-Q407)^(1/3)),'OddsRatio_working_3-way'!AM407-'OddsRatio_working_3-way'!R407/3)</f>
        <v>-0.62040092697980809</v>
      </c>
      <c r="AT407" s="11">
        <f>IF(('OddsRatio_working_3-way'!X407=0),IF(Q407&gt;0,-Q407^(1/3),(-Q407)^(1/3)),'OddsRatio_working_3-way'!AN407-'OddsRatio_working_3-way'!R407/3)</f>
        <v>-0.4246176536580108</v>
      </c>
      <c r="AU407" s="11">
        <f>IF(('OddsRatio_working_3-way'!X407=0),0,'OddsRatio_working_3-way'!AO407)</f>
        <v>0</v>
      </c>
      <c r="AV407" s="11">
        <f>IF(('OddsRatio_working_3-way'!X407=0),0,'OddsRatio_working_3-way'!AP407)</f>
        <v>0</v>
      </c>
      <c r="AW407" s="11">
        <f>IF(('OddsRatio_working_3-way'!X407=0),0,'OddsRatio_working_3-way'!AQ407)</f>
        <v>0</v>
      </c>
    </row>
    <row r="408" spans="1:49" x14ac:dyDescent="0.2">
      <c r="A408" s="4">
        <f>IF('True_Odds_Calculator_3-way'!A409="","",'True_Odds_Calculator_3-way'!A409)</f>
        <v>1.17</v>
      </c>
      <c r="B408" s="4">
        <f>IF('True_Odds_Calculator_3-way'!B409="","",'True_Odds_Calculator_3-way'!B409)</f>
        <v>7.61</v>
      </c>
      <c r="C408" s="4">
        <f>IF('True_Odds_Calculator_3-way'!C409="","",'True_Odds_Calculator_3-way'!C409)</f>
        <v>19.27</v>
      </c>
      <c r="D408" s="9">
        <f t="shared" si="91"/>
        <v>0.83735671889219943</v>
      </c>
      <c r="E408" s="9">
        <f t="shared" si="92"/>
        <v>0.11692786627418429</v>
      </c>
      <c r="F408" s="9">
        <f t="shared" si="93"/>
        <v>4.5715414833616429E-2</v>
      </c>
      <c r="G408" s="9">
        <f t="shared" si="94"/>
        <v>1.1425538977614995</v>
      </c>
      <c r="H408" s="9">
        <f t="shared" si="95"/>
        <v>1.1942341626194548</v>
      </c>
      <c r="I408" s="9">
        <f t="shared" si="96"/>
        <v>8.5522812642035113</v>
      </c>
      <c r="J408" s="9">
        <f t="shared" si="97"/>
        <v>21.874459712102595</v>
      </c>
      <c r="K408" s="11">
        <f t="shared" si="98"/>
        <v>0.85470085470085477</v>
      </c>
      <c r="L408" s="11">
        <f t="shared" si="99"/>
        <v>0.13140604467805519</v>
      </c>
      <c r="M408" s="11">
        <f t="shared" si="100"/>
        <v>5.1894135962636222E-2</v>
      </c>
      <c r="N408" s="11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-0.11965661010802098</v>
      </c>
      <c r="O408" s="11">
        <f>0</f>
        <v>0</v>
      </c>
      <c r="P408" s="11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0.14600088793019053</v>
      </c>
      <c r="Q408" s="11">
        <f>2*'OddsRatio_working_3-way'!K408*'OddsRatio_working_3-way'!L408*'OddsRatio_working_3-way'!M408</f>
        <v>1.165675751937649E-2</v>
      </c>
      <c r="R408" s="11">
        <f t="shared" si="101"/>
        <v>0</v>
      </c>
      <c r="S408" s="11">
        <f t="shared" si="102"/>
        <v>-1.2201656707338362</v>
      </c>
      <c r="T408" s="11">
        <f t="shared" si="103"/>
        <v>-9.7418416825056781E-2</v>
      </c>
      <c r="U408" s="11">
        <f>'OddsRatio_working_3-way'!S408-'OddsRatio_working_3-way'!R408^2/3</f>
        <v>-1.2201656707338362</v>
      </c>
      <c r="V408" s="11">
        <f>'OddsRatio_working_3-way'!S408*'OddsRatio_working_3-way'!R408/3-2*'OddsRatio_working_3-way'!R408^3/27-'OddsRatio_working_3-way'!T408</f>
        <v>9.7418416825056781E-2</v>
      </c>
      <c r="W408" s="11">
        <f>'OddsRatio_working_3-way'!V408^2+4*'OddsRatio_working_3-way'!U408^3/27</f>
        <v>-0.25963377849597086</v>
      </c>
      <c r="X408" s="11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0.25938587395648177</v>
      </c>
      <c r="Y408" s="11">
        <f>IF('OddsRatio_working_3-way'!W408&gt;=0,IF('OddsRatio_working_3-way'!V408+SQRT('OddsRatio_working_3-way'!W408)&gt;0,0,PI()),ACOS('OddsRatio_working_3-way'!V408/(2*'OddsRatio_working_3-way'!X408)))</f>
        <v>1.3818880908094293</v>
      </c>
      <c r="Z408" s="11">
        <f>'OddsRatio_working_3-way'!X408^(1/3)*COS('OddsRatio_working_3-way'!Y408/3)</f>
        <v>0.57127694888074987</v>
      </c>
      <c r="AA408" s="11">
        <f>'OddsRatio_working_3-way'!X408^(1/3)*COS(('OddsRatio_working_3-way'!Y408+2*PI())/3)</f>
        <v>-0.53114489684432131</v>
      </c>
      <c r="AB408" s="11">
        <f>'OddsRatio_working_3-way'!X408^(1/3)*COS(('OddsRatio_working_3-way'!Y408+4*PI())/3)</f>
        <v>-4.0132052036428757E-2</v>
      </c>
      <c r="AC408" s="11">
        <f>'OddsRatio_working_3-way'!X408^(1/3)*SIN('OddsRatio_working_3-way'!Y408/3)</f>
        <v>0.28348639812540094</v>
      </c>
      <c r="AD408" s="11">
        <f>'OddsRatio_working_3-way'!X408^(1/3)*SIN(('OddsRatio_working_3-way'!Y408+2*PI())/3)</f>
        <v>0.35299715126449316</v>
      </c>
      <c r="AE408" s="11">
        <f>'OddsRatio_working_3-way'!X408^(1/3)*SIN(('OddsRatio_working_3-way'!Y408+4*PI())/3)</f>
        <v>-0.63648354938989393</v>
      </c>
      <c r="AF408" s="11">
        <f>-'OddsRatio_working_3-way'!U408/(3*'OddsRatio_working_3-way'!X408^(1/3))*COS(('OddsRatio_working_3-way'!Y408)/3)</f>
        <v>0.57127694888074965</v>
      </c>
      <c r="AG408" s="11">
        <f>-'OddsRatio_working_3-way'!U408/(3*'OddsRatio_working_3-way'!X408^(1/3))*COS(('OddsRatio_working_3-way'!Y408+2*PI())/3)</f>
        <v>-0.53114489684432109</v>
      </c>
      <c r="AH408" s="11">
        <f>-'OddsRatio_working_3-way'!U408/(3*'OddsRatio_working_3-way'!X408^(1/3))*COS(('OddsRatio_working_3-way'!Y408+4*PI())/3)</f>
        <v>-4.0132052036428743E-2</v>
      </c>
      <c r="AI408" s="11">
        <f>'OddsRatio_working_3-way'!U408/(3*'OddsRatio_working_3-way'!X408^(1/3))*SIN(('OddsRatio_working_3-way'!Y408)/3)</f>
        <v>-0.28348639812540083</v>
      </c>
      <c r="AJ408" s="11">
        <f>'OddsRatio_working_3-way'!U408/(3*'OddsRatio_working_3-way'!X408^(1/3))*SIN(('OddsRatio_working_3-way'!Y408+2*PI())/3)</f>
        <v>-0.35299715126449305</v>
      </c>
      <c r="AK408" s="11">
        <f>'OddsRatio_working_3-way'!U408/(3*'OddsRatio_working_3-way'!X408^(1/3))*SIN(('OddsRatio_working_3-way'!Y408+4*PI())/3)</f>
        <v>0.63648354938989371</v>
      </c>
      <c r="AL408" s="11">
        <f>'OddsRatio_working_3-way'!Z408+'OddsRatio_working_3-way'!AF408</f>
        <v>1.1425538977614995</v>
      </c>
      <c r="AM408" s="11">
        <f>'OddsRatio_working_3-way'!AA408+'OddsRatio_working_3-way'!AG408</f>
        <v>-1.0622897936886424</v>
      </c>
      <c r="AN408" s="11">
        <f>'OddsRatio_working_3-way'!AB408+'OddsRatio_working_3-way'!AH408</f>
        <v>-8.0264104072857501E-2</v>
      </c>
      <c r="AO408" s="11">
        <f>'OddsRatio_working_3-way'!AC408+'OddsRatio_working_3-way'!AI408</f>
        <v>0</v>
      </c>
      <c r="AP408" s="11">
        <f>'OddsRatio_working_3-way'!AD408+'OddsRatio_working_3-way'!AJ408</f>
        <v>0</v>
      </c>
      <c r="AQ408" s="11">
        <f>'OddsRatio_working_3-way'!AE408+'OddsRatio_working_3-way'!AK408</f>
        <v>0</v>
      </c>
      <c r="AR408" s="10">
        <f>IF(A408="","",IF(('OddsRatio_working_3-way'!X408=0),IF(Q408&gt;0,-Q408^(1/3),(-Q408)^(1/3)),'OddsRatio_working_3-way'!AL408-'OddsRatio_working_3-way'!R408/3))</f>
        <v>1.1425538977614995</v>
      </c>
      <c r="AS408" s="11">
        <f>IF(('OddsRatio_working_3-way'!X408=0),IF(Q408&gt;0,-Q408^(1/3),(-Q408)^(1/3)),'OddsRatio_working_3-way'!AM408-'OddsRatio_working_3-way'!R408/3)</f>
        <v>-1.0622897936886424</v>
      </c>
      <c r="AT408" s="11">
        <f>IF(('OddsRatio_working_3-way'!X408=0),IF(Q408&gt;0,-Q408^(1/3),(-Q408)^(1/3)),'OddsRatio_working_3-way'!AN408-'OddsRatio_working_3-way'!R408/3)</f>
        <v>-8.0264104072857501E-2</v>
      </c>
      <c r="AU408" s="11">
        <f>IF(('OddsRatio_working_3-way'!X408=0),0,'OddsRatio_working_3-way'!AO408)</f>
        <v>0</v>
      </c>
      <c r="AV408" s="11">
        <f>IF(('OddsRatio_working_3-way'!X408=0),0,'OddsRatio_working_3-way'!AP408)</f>
        <v>0</v>
      </c>
      <c r="AW408" s="11">
        <f>IF(('OddsRatio_working_3-way'!X408=0),0,'OddsRatio_working_3-way'!AQ408)</f>
        <v>0</v>
      </c>
    </row>
    <row r="409" spans="1:49" x14ac:dyDescent="0.2">
      <c r="A409" s="4">
        <f>IF('True_Odds_Calculator_3-way'!A410="","",'True_Odds_Calculator_3-way'!A410)</f>
        <v>7.08</v>
      </c>
      <c r="B409" s="4">
        <f>IF('True_Odds_Calculator_3-way'!B410="","",'True_Odds_Calculator_3-way'!B410)</f>
        <v>4.6500000000000004</v>
      </c>
      <c r="C409" s="4">
        <f>IF('True_Odds_Calculator_3-way'!C410="","",'True_Odds_Calculator_3-way'!C410)</f>
        <v>1.44</v>
      </c>
      <c r="D409" s="9">
        <f t="shared" si="91"/>
        <v>0.12930944781832784</v>
      </c>
      <c r="E409" s="9">
        <f t="shared" si="92"/>
        <v>0.19832427422724511</v>
      </c>
      <c r="F409" s="9">
        <f t="shared" si="93"/>
        <v>0.67236627795442705</v>
      </c>
      <c r="G409" s="9">
        <f t="shared" si="94"/>
        <v>1.1074649636259579</v>
      </c>
      <c r="H409" s="9">
        <f t="shared" si="95"/>
        <v>7.7333869788458234</v>
      </c>
      <c r="I409" s="9">
        <f t="shared" si="96"/>
        <v>5.0422471172347469</v>
      </c>
      <c r="J409" s="9">
        <f t="shared" si="97"/>
        <v>1.4872845839954216</v>
      </c>
      <c r="K409" s="11">
        <f t="shared" si="98"/>
        <v>0.14124293785310735</v>
      </c>
      <c r="L409" s="11">
        <f t="shared" si="99"/>
        <v>0.21505376344086019</v>
      </c>
      <c r="M409" s="11">
        <f t="shared" si="100"/>
        <v>0.69444444444444442</v>
      </c>
      <c r="N409" s="11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-0.20596831568218488</v>
      </c>
      <c r="O409" s="11">
        <f>0</f>
        <v>0</v>
      </c>
      <c r="P409" s="11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0.21452220399732699</v>
      </c>
      <c r="Q409" s="11">
        <f>2*'OddsRatio_working_3-way'!K409*'OddsRatio_working_3-way'!L409*'OddsRatio_working_3-way'!M409</f>
        <v>4.2187257423269807E-2</v>
      </c>
      <c r="R409" s="11">
        <f t="shared" si="101"/>
        <v>0</v>
      </c>
      <c r="S409" s="11">
        <f t="shared" si="102"/>
        <v>-1.0415301173231954</v>
      </c>
      <c r="T409" s="11">
        <f t="shared" si="103"/>
        <v>-0.2048240152061348</v>
      </c>
      <c r="U409" s="11">
        <f>'OddsRatio_working_3-way'!S409-'OddsRatio_working_3-way'!R409^2/3</f>
        <v>-1.0415301173231954</v>
      </c>
      <c r="V409" s="11">
        <f>'OddsRatio_working_3-way'!S409*'OddsRatio_working_3-way'!R409/3-2*'OddsRatio_working_3-way'!R409^3/27-'OddsRatio_working_3-way'!T409</f>
        <v>0.2048240152061348</v>
      </c>
      <c r="W409" s="11">
        <f>'OddsRatio_working_3-way'!V409^2+4*'OddsRatio_working_3-way'!U409^3/27</f>
        <v>-0.12543026842459357</v>
      </c>
      <c r="X409" s="11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0.20456242667567065</v>
      </c>
      <c r="Y409" s="11">
        <f>IF('OddsRatio_working_3-way'!W409&gt;=0,IF('OddsRatio_working_3-way'!V409+SQRT('OddsRatio_working_3-way'!W409)&gt;0,0,PI()),ACOS('OddsRatio_working_3-way'!V409/(2*'OddsRatio_working_3-way'!X409)))</f>
        <v>1.0464590948396983</v>
      </c>
      <c r="Z409" s="11">
        <f>'OddsRatio_working_3-way'!X409^(1/3)*COS('OddsRatio_working_3-way'!Y409/3)</f>
        <v>0.55373248181297885</v>
      </c>
      <c r="AA409" s="11">
        <f>'OddsRatio_working_3-way'!X409^(1/3)*COS(('OddsRatio_working_3-way'!Y409+2*PI())/3)</f>
        <v>-0.45127318821572965</v>
      </c>
      <c r="AB409" s="11">
        <f>'OddsRatio_working_3-way'!X409^(1/3)*COS(('OddsRatio_working_3-way'!Y409+4*PI())/3)</f>
        <v>-0.1024592935972494</v>
      </c>
      <c r="AC409" s="11">
        <f>'OddsRatio_working_3-way'!X409^(1/3)*SIN('OddsRatio_working_3-way'!Y409/3)</f>
        <v>0.20138779595506151</v>
      </c>
      <c r="AD409" s="11">
        <f>'OddsRatio_working_3-way'!X409^(1/3)*SIN(('OddsRatio_working_3-way'!Y409+2*PI())/3)</f>
        <v>0.37885249817311367</v>
      </c>
      <c r="AE409" s="11">
        <f>'OddsRatio_working_3-way'!X409^(1/3)*SIN(('OddsRatio_working_3-way'!Y409+4*PI())/3)</f>
        <v>-0.58024029412817502</v>
      </c>
      <c r="AF409" s="11">
        <f>-'OddsRatio_working_3-way'!U409/(3*'OddsRatio_working_3-way'!X409^(1/3))*COS(('OddsRatio_working_3-way'!Y409)/3)</f>
        <v>0.55373248181297896</v>
      </c>
      <c r="AG409" s="11">
        <f>-'OddsRatio_working_3-way'!U409/(3*'OddsRatio_working_3-way'!X409^(1/3))*COS(('OddsRatio_working_3-way'!Y409+2*PI())/3)</f>
        <v>-0.45127318821572976</v>
      </c>
      <c r="AH409" s="11">
        <f>-'OddsRatio_working_3-way'!U409/(3*'OddsRatio_working_3-way'!X409^(1/3))*COS(('OddsRatio_working_3-way'!Y409+4*PI())/3)</f>
        <v>-0.10245929359724941</v>
      </c>
      <c r="AI409" s="11">
        <f>'OddsRatio_working_3-way'!U409/(3*'OddsRatio_working_3-way'!X409^(1/3))*SIN(('OddsRatio_working_3-way'!Y409)/3)</f>
        <v>-0.20138779595506157</v>
      </c>
      <c r="AJ409" s="11">
        <f>'OddsRatio_working_3-way'!U409/(3*'OddsRatio_working_3-way'!X409^(1/3))*SIN(('OddsRatio_working_3-way'!Y409+2*PI())/3)</f>
        <v>-0.37885249817311373</v>
      </c>
      <c r="AK409" s="11">
        <f>'OddsRatio_working_3-way'!U409/(3*'OddsRatio_working_3-way'!X409^(1/3))*SIN(('OddsRatio_working_3-way'!Y409+4*PI())/3)</f>
        <v>0.58024029412817513</v>
      </c>
      <c r="AL409" s="11">
        <f>'OddsRatio_working_3-way'!Z409+'OddsRatio_working_3-way'!AF409</f>
        <v>1.1074649636259579</v>
      </c>
      <c r="AM409" s="11">
        <f>'OddsRatio_working_3-way'!AA409+'OddsRatio_working_3-way'!AG409</f>
        <v>-0.90254637643145941</v>
      </c>
      <c r="AN409" s="11">
        <f>'OddsRatio_working_3-way'!AB409+'OddsRatio_working_3-way'!AH409</f>
        <v>-0.20491858719449879</v>
      </c>
      <c r="AO409" s="11">
        <f>'OddsRatio_working_3-way'!AC409+'OddsRatio_working_3-way'!AI409</f>
        <v>0</v>
      </c>
      <c r="AP409" s="11">
        <f>'OddsRatio_working_3-way'!AD409+'OddsRatio_working_3-way'!AJ409</f>
        <v>0</v>
      </c>
      <c r="AQ409" s="11">
        <f>'OddsRatio_working_3-way'!AE409+'OddsRatio_working_3-way'!AK409</f>
        <v>0</v>
      </c>
      <c r="AR409" s="10">
        <f>IF(A409="","",IF(('OddsRatio_working_3-way'!X409=0),IF(Q409&gt;0,-Q409^(1/3),(-Q409)^(1/3)),'OddsRatio_working_3-way'!AL409-'OddsRatio_working_3-way'!R409/3))</f>
        <v>1.1074649636259579</v>
      </c>
      <c r="AS409" s="11">
        <f>IF(('OddsRatio_working_3-way'!X409=0),IF(Q409&gt;0,-Q409^(1/3),(-Q409)^(1/3)),'OddsRatio_working_3-way'!AM409-'OddsRatio_working_3-way'!R409/3)</f>
        <v>-0.90254637643145941</v>
      </c>
      <c r="AT409" s="11">
        <f>IF(('OddsRatio_working_3-way'!X409=0),IF(Q409&gt;0,-Q409^(1/3),(-Q409)^(1/3)),'OddsRatio_working_3-way'!AN409-'OddsRatio_working_3-way'!R409/3)</f>
        <v>-0.20491858719449879</v>
      </c>
      <c r="AU409" s="11">
        <f>IF(('OddsRatio_working_3-way'!X409=0),0,'OddsRatio_working_3-way'!AO409)</f>
        <v>0</v>
      </c>
      <c r="AV409" s="11">
        <f>IF(('OddsRatio_working_3-way'!X409=0),0,'OddsRatio_working_3-way'!AP409)</f>
        <v>0</v>
      </c>
      <c r="AW409" s="11">
        <f>IF(('OddsRatio_working_3-way'!X409=0),0,'OddsRatio_working_3-way'!AQ409)</f>
        <v>0</v>
      </c>
    </row>
    <row r="410" spans="1:49" x14ac:dyDescent="0.2">
      <c r="A410" s="4">
        <f>IF('True_Odds_Calculator_3-way'!A411="","",'True_Odds_Calculator_3-way'!A411)</f>
        <v>2.52</v>
      </c>
      <c r="B410" s="4">
        <f>IF('True_Odds_Calculator_3-way'!B411="","",'True_Odds_Calculator_3-way'!B411)</f>
        <v>2.8</v>
      </c>
      <c r="C410" s="4">
        <f>IF('True_Odds_Calculator_3-way'!C411="","",'True_Odds_Calculator_3-way'!C411)</f>
        <v>3.65</v>
      </c>
      <c r="D410" s="9">
        <f t="shared" si="91"/>
        <v>0.38679057832359726</v>
      </c>
      <c r="E410" s="9">
        <f t="shared" si="92"/>
        <v>0.34753334064441771</v>
      </c>
      <c r="F410" s="9">
        <f t="shared" si="93"/>
        <v>0.26567608103198498</v>
      </c>
      <c r="G410" s="9">
        <f t="shared" si="94"/>
        <v>1.043012094170972</v>
      </c>
      <c r="H410" s="9">
        <f t="shared" si="95"/>
        <v>2.5853783831398776</v>
      </c>
      <c r="I410" s="9">
        <f t="shared" si="96"/>
        <v>2.87742176950775</v>
      </c>
      <c r="J410" s="9">
        <f t="shared" si="97"/>
        <v>3.7639820495530762</v>
      </c>
      <c r="K410" s="11">
        <f t="shared" si="98"/>
        <v>0.3968253968253968</v>
      </c>
      <c r="L410" s="11">
        <f t="shared" si="99"/>
        <v>0.35714285714285715</v>
      </c>
      <c r="M410" s="11">
        <f t="shared" si="100"/>
        <v>0.27397260273972601</v>
      </c>
      <c r="N410" s="11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-0.2815208275090858</v>
      </c>
      <c r="O410" s="11">
        <f>0</f>
        <v>0</v>
      </c>
      <c r="P410" s="11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0.23180505078743824</v>
      </c>
      <c r="Q410" s="11">
        <f>2*'OddsRatio_working_3-way'!K410*'OddsRatio_working_3-way'!L410*'OddsRatio_working_3-way'!M410</f>
        <v>7.7656633429627558E-2</v>
      </c>
      <c r="R410" s="11">
        <f t="shared" si="101"/>
        <v>0</v>
      </c>
      <c r="S410" s="11">
        <f t="shared" si="102"/>
        <v>-0.82340284673949027</v>
      </c>
      <c r="T410" s="11">
        <f t="shared" si="103"/>
        <v>-0.27584684982897495</v>
      </c>
      <c r="U410" s="11">
        <f>'OddsRatio_working_3-way'!S410-'OddsRatio_working_3-way'!R410^2/3</f>
        <v>-0.82340284673949027</v>
      </c>
      <c r="V410" s="11">
        <f>'OddsRatio_working_3-way'!S410*'OddsRatio_working_3-way'!R410/3-2*'OddsRatio_working_3-way'!R410^3/27-'OddsRatio_working_3-way'!T410</f>
        <v>0.27584684982897495</v>
      </c>
      <c r="W410" s="11">
        <f>'OddsRatio_working_3-way'!V410^2+4*'OddsRatio_working_3-way'!U410^3/27</f>
        <v>-6.6138113040089125E-3</v>
      </c>
      <c r="X410" s="11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0.14379264225315735</v>
      </c>
      <c r="Y410" s="11">
        <f>IF('OddsRatio_working_3-way'!W410&gt;=0,IF('OddsRatio_working_3-way'!V410+SQRT('OddsRatio_working_3-way'!W410)&gt;0,0,PI()),ACOS('OddsRatio_working_3-way'!V410/(2*'OddsRatio_working_3-way'!X410)))</f>
        <v>0.28669833239843401</v>
      </c>
      <c r="Z410" s="11">
        <f>'OddsRatio_working_3-way'!X410^(1/3)*COS('OddsRatio_working_3-way'!Y410/3)</f>
        <v>0.52150604708548598</v>
      </c>
      <c r="AA410" s="11">
        <f>'OddsRatio_working_3-way'!X410^(1/3)*COS(('OddsRatio_working_3-way'!Y410+2*PI())/3)</f>
        <v>-0.3040461387555074</v>
      </c>
      <c r="AB410" s="11">
        <f>'OddsRatio_working_3-way'!X410^(1/3)*COS(('OddsRatio_working_3-way'!Y410+4*PI())/3)</f>
        <v>-0.21745990832997877</v>
      </c>
      <c r="AC410" s="11">
        <f>'OddsRatio_working_3-way'!X410^(1/3)*SIN('OddsRatio_working_3-way'!Y410/3)</f>
        <v>4.999058344429419E-2</v>
      </c>
      <c r="AD410" s="11">
        <f>'OddsRatio_working_3-way'!X410^(1/3)*SIN(('OddsRatio_working_3-way'!Y410+2*PI())/3)</f>
        <v>0.42664219328108755</v>
      </c>
      <c r="AE410" s="11">
        <f>'OddsRatio_working_3-way'!X410^(1/3)*SIN(('OddsRatio_working_3-way'!Y410+4*PI())/3)</f>
        <v>-0.47663277672538146</v>
      </c>
      <c r="AF410" s="11">
        <f>-'OddsRatio_working_3-way'!U410/(3*'OddsRatio_working_3-way'!X410^(1/3))*COS(('OddsRatio_working_3-way'!Y410)/3)</f>
        <v>0.52150604708548598</v>
      </c>
      <c r="AG410" s="11">
        <f>-'OddsRatio_working_3-way'!U410/(3*'OddsRatio_working_3-way'!X410^(1/3))*COS(('OddsRatio_working_3-way'!Y410+2*PI())/3)</f>
        <v>-0.3040461387555074</v>
      </c>
      <c r="AH410" s="11">
        <f>-'OddsRatio_working_3-way'!U410/(3*'OddsRatio_working_3-way'!X410^(1/3))*COS(('OddsRatio_working_3-way'!Y410+4*PI())/3)</f>
        <v>-0.21745990832997877</v>
      </c>
      <c r="AI410" s="11">
        <f>'OddsRatio_working_3-way'!U410/(3*'OddsRatio_working_3-way'!X410^(1/3))*SIN(('OddsRatio_working_3-way'!Y410)/3)</f>
        <v>-4.999058344429419E-2</v>
      </c>
      <c r="AJ410" s="11">
        <f>'OddsRatio_working_3-way'!U410/(3*'OddsRatio_working_3-way'!X410^(1/3))*SIN(('OddsRatio_working_3-way'!Y410+2*PI())/3)</f>
        <v>-0.42664219328108755</v>
      </c>
      <c r="AK410" s="11">
        <f>'OddsRatio_working_3-way'!U410/(3*'OddsRatio_working_3-way'!X410^(1/3))*SIN(('OddsRatio_working_3-way'!Y410+4*PI())/3)</f>
        <v>0.47663277672538146</v>
      </c>
      <c r="AL410" s="11">
        <f>'OddsRatio_working_3-way'!Z410+'OddsRatio_working_3-way'!AF410</f>
        <v>1.043012094170972</v>
      </c>
      <c r="AM410" s="11">
        <f>'OddsRatio_working_3-way'!AA410+'OddsRatio_working_3-way'!AG410</f>
        <v>-0.6080922775110148</v>
      </c>
      <c r="AN410" s="11">
        <f>'OddsRatio_working_3-way'!AB410+'OddsRatio_working_3-way'!AH410</f>
        <v>-0.43491981665995755</v>
      </c>
      <c r="AO410" s="11">
        <f>'OddsRatio_working_3-way'!AC410+'OddsRatio_working_3-way'!AI410</f>
        <v>0</v>
      </c>
      <c r="AP410" s="11">
        <f>'OddsRatio_working_3-way'!AD410+'OddsRatio_working_3-way'!AJ410</f>
        <v>0</v>
      </c>
      <c r="AQ410" s="11">
        <f>'OddsRatio_working_3-way'!AE410+'OddsRatio_working_3-way'!AK410</f>
        <v>0</v>
      </c>
      <c r="AR410" s="10">
        <f>IF(A410="","",IF(('OddsRatio_working_3-way'!X410=0),IF(Q410&gt;0,-Q410^(1/3),(-Q410)^(1/3)),'OddsRatio_working_3-way'!AL410-'OddsRatio_working_3-way'!R410/3))</f>
        <v>1.043012094170972</v>
      </c>
      <c r="AS410" s="11">
        <f>IF(('OddsRatio_working_3-way'!X410=0),IF(Q410&gt;0,-Q410^(1/3),(-Q410)^(1/3)),'OddsRatio_working_3-way'!AM410-'OddsRatio_working_3-way'!R410/3)</f>
        <v>-0.6080922775110148</v>
      </c>
      <c r="AT410" s="11">
        <f>IF(('OddsRatio_working_3-way'!X410=0),IF(Q410&gt;0,-Q410^(1/3),(-Q410)^(1/3)),'OddsRatio_working_3-way'!AN410-'OddsRatio_working_3-way'!R410/3)</f>
        <v>-0.43491981665995755</v>
      </c>
      <c r="AU410" s="11">
        <f>IF(('OddsRatio_working_3-way'!X410=0),0,'OddsRatio_working_3-way'!AO410)</f>
        <v>0</v>
      </c>
      <c r="AV410" s="11">
        <f>IF(('OddsRatio_working_3-way'!X410=0),0,'OddsRatio_working_3-way'!AP410)</f>
        <v>0</v>
      </c>
      <c r="AW410" s="11">
        <f>IF(('OddsRatio_working_3-way'!X410=0),0,'OddsRatio_working_3-way'!AQ410)</f>
        <v>0</v>
      </c>
    </row>
    <row r="411" spans="1:49" x14ac:dyDescent="0.2">
      <c r="A411" s="4">
        <f>IF('True_Odds_Calculator_3-way'!A412="","",'True_Odds_Calculator_3-way'!A412)</f>
        <v>2.11</v>
      </c>
      <c r="B411" s="4">
        <f>IF('True_Odds_Calculator_3-way'!B412="","",'True_Odds_Calculator_3-way'!B412)</f>
        <v>3.06</v>
      </c>
      <c r="C411" s="4">
        <f>IF('True_Odds_Calculator_3-way'!C412="","",'True_Odds_Calculator_3-way'!C412)</f>
        <v>4.38</v>
      </c>
      <c r="D411" s="9">
        <f t="shared" si="91"/>
        <v>0.46265741504442959</v>
      </c>
      <c r="E411" s="9">
        <f t="shared" si="92"/>
        <v>0.31691299543627355</v>
      </c>
      <c r="F411" s="9">
        <f t="shared" si="93"/>
        <v>0.22042958951929695</v>
      </c>
      <c r="G411" s="9">
        <f t="shared" si="94"/>
        <v>1.0463301854405691</v>
      </c>
      <c r="H411" s="9">
        <f t="shared" si="95"/>
        <v>2.1614265058390316</v>
      </c>
      <c r="I411" s="9">
        <f t="shared" si="96"/>
        <v>3.1554401820075726</v>
      </c>
      <c r="J411" s="9">
        <f t="shared" si="97"/>
        <v>4.5365960267891241</v>
      </c>
      <c r="K411" s="11">
        <f t="shared" si="98"/>
        <v>0.47393364928909953</v>
      </c>
      <c r="L411" s="11">
        <f t="shared" si="99"/>
        <v>0.32679738562091504</v>
      </c>
      <c r="M411" s="11">
        <f t="shared" si="100"/>
        <v>0.22831050228310504</v>
      </c>
      <c r="N411" s="11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-0.27329325116616365</v>
      </c>
      <c r="O411" s="11">
        <f>0</f>
        <v>0</v>
      </c>
      <c r="P411" s="11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0.23161320043898304</v>
      </c>
      <c r="Q411" s="11">
        <f>2*'OddsRatio_working_3-way'!K411*'OddsRatio_working_3-way'!L411*'OddsRatio_working_3-way'!M411</f>
        <v>7.0721587920300172E-2</v>
      </c>
      <c r="R411" s="11">
        <f t="shared" si="101"/>
        <v>0</v>
      </c>
      <c r="S411" s="11">
        <f t="shared" si="102"/>
        <v>-0.84748964509980185</v>
      </c>
      <c r="T411" s="11">
        <f t="shared" si="103"/>
        <v>-0.25877546415261127</v>
      </c>
      <c r="U411" s="11">
        <f>'OddsRatio_working_3-way'!S411-'OddsRatio_working_3-way'!R411^2/3</f>
        <v>-0.84748964509980185</v>
      </c>
      <c r="V411" s="11">
        <f>'OddsRatio_working_3-way'!S411*'OddsRatio_working_3-way'!R411/3-2*'OddsRatio_working_3-way'!R411^3/27-'OddsRatio_working_3-way'!T411</f>
        <v>0.25877546415261127</v>
      </c>
      <c r="W411" s="11">
        <f>'OddsRatio_working_3-way'!V411^2+4*'OddsRatio_working_3-way'!U411^3/27</f>
        <v>-2.3213016149972385E-2</v>
      </c>
      <c r="X411" s="11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0.15014805776080803</v>
      </c>
      <c r="Y411" s="11">
        <f>IF('OddsRatio_working_3-way'!W411&gt;=0,IF('OddsRatio_working_3-way'!V411+SQRT('OddsRatio_working_3-way'!W411)&gt;0,0,PI()),ACOS('OddsRatio_working_3-way'!V411/(2*'OddsRatio_working_3-way'!X411)))</f>
        <v>0.53211822132305531</v>
      </c>
      <c r="Z411" s="11">
        <f>'OddsRatio_working_3-way'!X411^(1/3)*COS('OddsRatio_working_3-way'!Y411/3)</f>
        <v>0.52316509272028455</v>
      </c>
      <c r="AA411" s="11">
        <f>'OddsRatio_working_3-way'!X411^(1/3)*COS(('OddsRatio_working_3-way'!Y411+2*PI())/3)</f>
        <v>-0.34279908158655109</v>
      </c>
      <c r="AB411" s="11">
        <f>'OddsRatio_working_3-way'!X411^(1/3)*COS(('OddsRatio_working_3-way'!Y411+4*PI())/3)</f>
        <v>-0.1803660111337336</v>
      </c>
      <c r="AC411" s="11">
        <f>'OddsRatio_working_3-way'!X411^(1/3)*SIN('OddsRatio_working_3-way'!Y411/3)</f>
        <v>9.3780776951231617E-2</v>
      </c>
      <c r="AD411" s="11">
        <f>'OddsRatio_working_3-way'!X411^(1/3)*SIN(('OddsRatio_working_3-way'!Y411+2*PI())/3)</f>
        <v>0.40618387219339186</v>
      </c>
      <c r="AE411" s="11">
        <f>'OddsRatio_working_3-way'!X411^(1/3)*SIN(('OddsRatio_working_3-way'!Y411+4*PI())/3)</f>
        <v>-0.49996464914462352</v>
      </c>
      <c r="AF411" s="11">
        <f>-'OddsRatio_working_3-way'!U411/(3*'OddsRatio_working_3-way'!X411^(1/3))*COS(('OddsRatio_working_3-way'!Y411)/3)</f>
        <v>0.52316509272028455</v>
      </c>
      <c r="AG411" s="11">
        <f>-'OddsRatio_working_3-way'!U411/(3*'OddsRatio_working_3-way'!X411^(1/3))*COS(('OddsRatio_working_3-way'!Y411+2*PI())/3)</f>
        <v>-0.34279908158655109</v>
      </c>
      <c r="AH411" s="11">
        <f>-'OddsRatio_working_3-way'!U411/(3*'OddsRatio_working_3-way'!X411^(1/3))*COS(('OddsRatio_working_3-way'!Y411+4*PI())/3)</f>
        <v>-0.1803660111337336</v>
      </c>
      <c r="AI411" s="11">
        <f>'OddsRatio_working_3-way'!U411/(3*'OddsRatio_working_3-way'!X411^(1/3))*SIN(('OddsRatio_working_3-way'!Y411)/3)</f>
        <v>-9.3780776951231617E-2</v>
      </c>
      <c r="AJ411" s="11">
        <f>'OddsRatio_working_3-way'!U411/(3*'OddsRatio_working_3-way'!X411^(1/3))*SIN(('OddsRatio_working_3-way'!Y411+2*PI())/3)</f>
        <v>-0.40618387219339186</v>
      </c>
      <c r="AK411" s="11">
        <f>'OddsRatio_working_3-way'!U411/(3*'OddsRatio_working_3-way'!X411^(1/3))*SIN(('OddsRatio_working_3-way'!Y411+4*PI())/3)</f>
        <v>0.49996464914462352</v>
      </c>
      <c r="AL411" s="11">
        <f>'OddsRatio_working_3-way'!Z411+'OddsRatio_working_3-way'!AF411</f>
        <v>1.0463301854405691</v>
      </c>
      <c r="AM411" s="11">
        <f>'OddsRatio_working_3-way'!AA411+'OddsRatio_working_3-way'!AG411</f>
        <v>-0.68559816317310218</v>
      </c>
      <c r="AN411" s="11">
        <f>'OddsRatio_working_3-way'!AB411+'OddsRatio_working_3-way'!AH411</f>
        <v>-0.3607320222674672</v>
      </c>
      <c r="AO411" s="11">
        <f>'OddsRatio_working_3-way'!AC411+'OddsRatio_working_3-way'!AI411</f>
        <v>0</v>
      </c>
      <c r="AP411" s="11">
        <f>'OddsRatio_working_3-way'!AD411+'OddsRatio_working_3-way'!AJ411</f>
        <v>0</v>
      </c>
      <c r="AQ411" s="11">
        <f>'OddsRatio_working_3-way'!AE411+'OddsRatio_working_3-way'!AK411</f>
        <v>0</v>
      </c>
      <c r="AR411" s="10">
        <f>IF(A411="","",IF(('OddsRatio_working_3-way'!X411=0),IF(Q411&gt;0,-Q411^(1/3),(-Q411)^(1/3)),'OddsRatio_working_3-way'!AL411-'OddsRatio_working_3-way'!R411/3))</f>
        <v>1.0463301854405691</v>
      </c>
      <c r="AS411" s="11">
        <f>IF(('OddsRatio_working_3-way'!X411=0),IF(Q411&gt;0,-Q411^(1/3),(-Q411)^(1/3)),'OddsRatio_working_3-way'!AM411-'OddsRatio_working_3-way'!R411/3)</f>
        <v>-0.68559816317310218</v>
      </c>
      <c r="AT411" s="11">
        <f>IF(('OddsRatio_working_3-way'!X411=0),IF(Q411&gt;0,-Q411^(1/3),(-Q411)^(1/3)),'OddsRatio_working_3-way'!AN411-'OddsRatio_working_3-way'!R411/3)</f>
        <v>-0.3607320222674672</v>
      </c>
      <c r="AU411" s="11">
        <f>IF(('OddsRatio_working_3-way'!X411=0),0,'OddsRatio_working_3-way'!AO411)</f>
        <v>0</v>
      </c>
      <c r="AV411" s="11">
        <f>IF(('OddsRatio_working_3-way'!X411=0),0,'OddsRatio_working_3-way'!AP411)</f>
        <v>0</v>
      </c>
      <c r="AW411" s="11">
        <f>IF(('OddsRatio_working_3-way'!X411=0),0,'OddsRatio_working_3-way'!AQ411)</f>
        <v>0</v>
      </c>
    </row>
    <row r="412" spans="1:49" x14ac:dyDescent="0.2">
      <c r="A412" s="4">
        <f>IF('True_Odds_Calculator_3-way'!A413="","",'True_Odds_Calculator_3-way'!A413)</f>
        <v>3.36</v>
      </c>
      <c r="B412" s="4">
        <f>IF('True_Odds_Calculator_3-way'!B413="","",'True_Odds_Calculator_3-way'!B413)</f>
        <v>2.8</v>
      </c>
      <c r="C412" s="4">
        <f>IF('True_Odds_Calculator_3-way'!C413="","",'True_Odds_Calculator_3-way'!C413)</f>
        <v>2.68</v>
      </c>
      <c r="D412" s="9">
        <f t="shared" si="91"/>
        <v>0.28896493608283141</v>
      </c>
      <c r="E412" s="9">
        <f t="shared" si="92"/>
        <v>0.34761452251075703</v>
      </c>
      <c r="F412" s="9">
        <f t="shared" si="93"/>
        <v>0.36342054140641167</v>
      </c>
      <c r="G412" s="9">
        <f t="shared" si="94"/>
        <v>1.0426387648165565</v>
      </c>
      <c r="H412" s="9">
        <f t="shared" si="95"/>
        <v>3.4606274849670733</v>
      </c>
      <c r="I412" s="9">
        <f t="shared" si="96"/>
        <v>2.8767497766698016</v>
      </c>
      <c r="J412" s="9">
        <f t="shared" si="97"/>
        <v>2.7516331248918156</v>
      </c>
      <c r="K412" s="11">
        <f t="shared" si="98"/>
        <v>0.29761904761904762</v>
      </c>
      <c r="L412" s="11">
        <f t="shared" si="99"/>
        <v>0.35714285714285715</v>
      </c>
      <c r="M412" s="11">
        <f t="shared" si="100"/>
        <v>0.37313432835820892</v>
      </c>
      <c r="N412" s="11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-0.28304904051172719</v>
      </c>
      <c r="O412" s="11">
        <f>0</f>
        <v>0</v>
      </c>
      <c r="P412" s="11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0.23162249974616711</v>
      </c>
      <c r="Q412" s="11">
        <f>2*'OddsRatio_working_3-way'!K412*'OddsRatio_working_3-way'!L412*'OddsRatio_working_3-way'!M412</f>
        <v>7.9322773885673672E-2</v>
      </c>
      <c r="R412" s="11">
        <f t="shared" si="101"/>
        <v>0</v>
      </c>
      <c r="S412" s="11">
        <f t="shared" si="102"/>
        <v>-0.81831225899022475</v>
      </c>
      <c r="T412" s="11">
        <f t="shared" si="103"/>
        <v>-0.28024392431172079</v>
      </c>
      <c r="U412" s="11">
        <f>'OddsRatio_working_3-way'!S412-'OddsRatio_working_3-way'!R412^2/3</f>
        <v>-0.81831225899022475</v>
      </c>
      <c r="V412" s="11">
        <f>'OddsRatio_working_3-way'!S412*'OddsRatio_working_3-way'!R412/3-2*'OddsRatio_working_3-way'!R412^3/27-'OddsRatio_working_3-way'!T412</f>
        <v>0.28024392431172079</v>
      </c>
      <c r="W412" s="11">
        <f>'OddsRatio_working_3-way'!V412^2+4*'OddsRatio_working_3-way'!U412^3/27</f>
        <v>-2.6441564068263312E-3</v>
      </c>
      <c r="X412" s="11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0.14246123465741461</v>
      </c>
      <c r="Y412" s="11">
        <f>IF('OddsRatio_working_3-way'!W412&gt;=0,IF('OddsRatio_working_3-way'!V412+SQRT('OddsRatio_working_3-way'!W412)&gt;0,0,PI()),ACOS('OddsRatio_working_3-way'!V412/(2*'OddsRatio_working_3-way'!X412)))</f>
        <v>0.18146928391246075</v>
      </c>
      <c r="Z412" s="11">
        <f>'OddsRatio_working_3-way'!X412^(1/3)*COS('OddsRatio_working_3-way'!Y412/3)</f>
        <v>0.52131938240827835</v>
      </c>
      <c r="AA412" s="11">
        <f>'OddsRatio_working_3-way'!X412^(1/3)*COS(('OddsRatio_working_3-way'!Y412+2*PI())/3)</f>
        <v>-0.2880027139273979</v>
      </c>
      <c r="AB412" s="11">
        <f>'OddsRatio_working_3-way'!X412^(1/3)*COS(('OddsRatio_working_3-way'!Y412+4*PI())/3)</f>
        <v>-0.23331666848088017</v>
      </c>
      <c r="AC412" s="11">
        <f>'OddsRatio_working_3-way'!X412^(1/3)*SIN('OddsRatio_working_3-way'!Y412/3)</f>
        <v>3.157300305946311E-2</v>
      </c>
      <c r="AD412" s="11">
        <f>'OddsRatio_working_3-way'!X412^(1/3)*SIN(('OddsRatio_working_3-way'!Y412+2*PI())/3)</f>
        <v>0.43568932712105202</v>
      </c>
      <c r="AE412" s="11">
        <f>'OddsRatio_working_3-way'!X412^(1/3)*SIN(('OddsRatio_working_3-way'!Y412+4*PI())/3)</f>
        <v>-0.46726233018051511</v>
      </c>
      <c r="AF412" s="11">
        <f>-'OddsRatio_working_3-way'!U412/(3*'OddsRatio_working_3-way'!X412^(1/3))*COS(('OddsRatio_working_3-way'!Y412)/3)</f>
        <v>0.52131938240827824</v>
      </c>
      <c r="AG412" s="11">
        <f>-'OddsRatio_working_3-way'!U412/(3*'OddsRatio_working_3-way'!X412^(1/3))*COS(('OddsRatio_working_3-way'!Y412+2*PI())/3)</f>
        <v>-0.28800271392739785</v>
      </c>
      <c r="AH412" s="11">
        <f>-'OddsRatio_working_3-way'!U412/(3*'OddsRatio_working_3-way'!X412^(1/3))*COS(('OddsRatio_working_3-way'!Y412+4*PI())/3)</f>
        <v>-0.23331666848088012</v>
      </c>
      <c r="AI412" s="11">
        <f>'OddsRatio_working_3-way'!U412/(3*'OddsRatio_working_3-way'!X412^(1/3))*SIN(('OddsRatio_working_3-way'!Y412)/3)</f>
        <v>-3.1573003059463103E-2</v>
      </c>
      <c r="AJ412" s="11">
        <f>'OddsRatio_working_3-way'!U412/(3*'OddsRatio_working_3-way'!X412^(1/3))*SIN(('OddsRatio_working_3-way'!Y412+2*PI())/3)</f>
        <v>-0.43568932712105191</v>
      </c>
      <c r="AK412" s="11">
        <f>'OddsRatio_working_3-way'!U412/(3*'OddsRatio_working_3-way'!X412^(1/3))*SIN(('OddsRatio_working_3-way'!Y412+4*PI())/3)</f>
        <v>0.467262330180515</v>
      </c>
      <c r="AL412" s="11">
        <f>'OddsRatio_working_3-way'!Z412+'OddsRatio_working_3-way'!AF412</f>
        <v>1.0426387648165565</v>
      </c>
      <c r="AM412" s="11">
        <f>'OddsRatio_working_3-way'!AA412+'OddsRatio_working_3-way'!AG412</f>
        <v>-0.57600542785479569</v>
      </c>
      <c r="AN412" s="11">
        <f>'OddsRatio_working_3-way'!AB412+'OddsRatio_working_3-way'!AH412</f>
        <v>-0.46663333696176029</v>
      </c>
      <c r="AO412" s="11">
        <f>'OddsRatio_working_3-way'!AC412+'OddsRatio_working_3-way'!AI412</f>
        <v>0</v>
      </c>
      <c r="AP412" s="11">
        <f>'OddsRatio_working_3-way'!AD412+'OddsRatio_working_3-way'!AJ412</f>
        <v>0</v>
      </c>
      <c r="AQ412" s="11">
        <f>'OddsRatio_working_3-way'!AE412+'OddsRatio_working_3-way'!AK412</f>
        <v>0</v>
      </c>
      <c r="AR412" s="10">
        <f>IF(A412="","",IF(('OddsRatio_working_3-way'!X412=0),IF(Q412&gt;0,-Q412^(1/3),(-Q412)^(1/3)),'OddsRatio_working_3-way'!AL412-'OddsRatio_working_3-way'!R412/3))</f>
        <v>1.0426387648165565</v>
      </c>
      <c r="AS412" s="11">
        <f>IF(('OddsRatio_working_3-way'!X412=0),IF(Q412&gt;0,-Q412^(1/3),(-Q412)^(1/3)),'OddsRatio_working_3-way'!AM412-'OddsRatio_working_3-way'!R412/3)</f>
        <v>-0.57600542785479569</v>
      </c>
      <c r="AT412" s="11">
        <f>IF(('OddsRatio_working_3-way'!X412=0),IF(Q412&gt;0,-Q412^(1/3),(-Q412)^(1/3)),'OddsRatio_working_3-way'!AN412-'OddsRatio_working_3-way'!R412/3)</f>
        <v>-0.46663333696176029</v>
      </c>
      <c r="AU412" s="11">
        <f>IF(('OddsRatio_working_3-way'!X412=0),0,'OddsRatio_working_3-way'!AO412)</f>
        <v>0</v>
      </c>
      <c r="AV412" s="11">
        <f>IF(('OddsRatio_working_3-way'!X412=0),0,'OddsRatio_working_3-way'!AP412)</f>
        <v>0</v>
      </c>
      <c r="AW412" s="11">
        <f>IF(('OddsRatio_working_3-way'!X412=0),0,'OddsRatio_working_3-way'!AQ412)</f>
        <v>0</v>
      </c>
    </row>
    <row r="413" spans="1:49" x14ac:dyDescent="0.2">
      <c r="A413" s="4">
        <f>IF('True_Odds_Calculator_3-way'!A414="","",'True_Odds_Calculator_3-way'!A414)</f>
        <v>1.72</v>
      </c>
      <c r="B413" s="4">
        <f>IF('True_Odds_Calculator_3-way'!B414="","",'True_Odds_Calculator_3-way'!B414)</f>
        <v>4.0199999999999996</v>
      </c>
      <c r="C413" s="4">
        <f>IF('True_Odds_Calculator_3-way'!C414="","",'True_Odds_Calculator_3-way'!C414)</f>
        <v>5.01</v>
      </c>
      <c r="D413" s="9">
        <f t="shared" si="91"/>
        <v>0.56899318444781299</v>
      </c>
      <c r="E413" s="9">
        <f t="shared" si="92"/>
        <v>0.23939188929481781</v>
      </c>
      <c r="F413" s="9">
        <f t="shared" si="93"/>
        <v>0.19161492625736912</v>
      </c>
      <c r="G413" s="9">
        <f t="shared" si="94"/>
        <v>1.0520698551719114</v>
      </c>
      <c r="H413" s="9">
        <f t="shared" si="95"/>
        <v>1.7574902957237761</v>
      </c>
      <c r="I413" s="9">
        <f t="shared" si="96"/>
        <v>4.1772509626191718</v>
      </c>
      <c r="J413" s="9">
        <f t="shared" si="97"/>
        <v>5.2188001192393649</v>
      </c>
      <c r="K413" s="11">
        <f t="shared" si="98"/>
        <v>0.58139534883720934</v>
      </c>
      <c r="L413" s="11">
        <f t="shared" si="99"/>
        <v>0.24875621890547267</v>
      </c>
      <c r="M413" s="11">
        <f t="shared" si="100"/>
        <v>0.19960079840319361</v>
      </c>
      <c r="N413" s="11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-0.25170485131784326</v>
      </c>
      <c r="O413" s="11">
        <f>0</f>
        <v>0</v>
      </c>
      <c r="P413" s="11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0.22372240362500734</v>
      </c>
      <c r="Q413" s="11">
        <f>2*'OddsRatio_working_3-way'!K413*'OddsRatio_working_3-way'!L413*'OddsRatio_working_3-way'!M413</f>
        <v>5.7734813838711575E-2</v>
      </c>
      <c r="R413" s="11">
        <f t="shared" si="101"/>
        <v>0</v>
      </c>
      <c r="S413" s="11">
        <f t="shared" si="102"/>
        <v>-0.88882833387465876</v>
      </c>
      <c r="T413" s="11">
        <f t="shared" si="103"/>
        <v>-0.22937505390313778</v>
      </c>
      <c r="U413" s="11">
        <f>'OddsRatio_working_3-way'!S413-'OddsRatio_working_3-way'!R413^2/3</f>
        <v>-0.88882833387465876</v>
      </c>
      <c r="V413" s="11">
        <f>'OddsRatio_working_3-way'!S413*'OddsRatio_working_3-way'!R413/3-2*'OddsRatio_working_3-way'!R413^3/27-'OddsRatio_working_3-way'!T413</f>
        <v>0.22937505390313778</v>
      </c>
      <c r="W413" s="11">
        <f>'OddsRatio_working_3-way'!V413^2+4*'OddsRatio_working_3-way'!U413^3/27</f>
        <v>-5.1415000729586921E-2</v>
      </c>
      <c r="X413" s="11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0.16126679453831644</v>
      </c>
      <c r="Y413" s="11">
        <f>IF('OddsRatio_working_3-way'!W413&gt;=0,IF('OddsRatio_working_3-way'!V413+SQRT('OddsRatio_working_3-way'!W413)&gt;0,0,PI()),ACOS('OddsRatio_working_3-way'!V413/(2*'OddsRatio_working_3-way'!X413)))</f>
        <v>0.77964037671577291</v>
      </c>
      <c r="Z413" s="11">
        <f>'OddsRatio_working_3-way'!X413^(1/3)*COS('OddsRatio_working_3-way'!Y413/3)</f>
        <v>0.52603492758595571</v>
      </c>
      <c r="AA413" s="11">
        <f>'OddsRatio_working_3-way'!X413^(1/3)*COS(('OddsRatio_working_3-way'!Y413+2*PI())/3)</f>
        <v>-0.38414766105358428</v>
      </c>
      <c r="AB413" s="11">
        <f>'OddsRatio_working_3-way'!X413^(1/3)*COS(('OddsRatio_working_3-way'!Y413+4*PI())/3)</f>
        <v>-0.14188726653237158</v>
      </c>
      <c r="AC413" s="11">
        <f>'OddsRatio_working_3-way'!X413^(1/3)*SIN('OddsRatio_working_3-way'!Y413/3)</f>
        <v>0.13986910399080729</v>
      </c>
      <c r="AD413" s="11">
        <f>'OddsRatio_working_3-way'!X413^(1/3)*SIN(('OddsRatio_working_3-way'!Y413+2*PI())/3)</f>
        <v>0.38562505857194163</v>
      </c>
      <c r="AE413" s="11">
        <f>'OddsRatio_working_3-way'!X413^(1/3)*SIN(('OddsRatio_working_3-way'!Y413+4*PI())/3)</f>
        <v>-0.52549416256274883</v>
      </c>
      <c r="AF413" s="11">
        <f>-'OddsRatio_working_3-way'!U413/(3*'OddsRatio_working_3-way'!X413^(1/3))*COS(('OddsRatio_working_3-way'!Y413)/3)</f>
        <v>0.52603492758595571</v>
      </c>
      <c r="AG413" s="11">
        <f>-'OddsRatio_working_3-way'!U413/(3*'OddsRatio_working_3-way'!X413^(1/3))*COS(('OddsRatio_working_3-way'!Y413+2*PI())/3)</f>
        <v>-0.38414766105358428</v>
      </c>
      <c r="AH413" s="11">
        <f>-'OddsRatio_working_3-way'!U413/(3*'OddsRatio_working_3-way'!X413^(1/3))*COS(('OddsRatio_working_3-way'!Y413+4*PI())/3)</f>
        <v>-0.14188726653237158</v>
      </c>
      <c r="AI413" s="11">
        <f>'OddsRatio_working_3-way'!U413/(3*'OddsRatio_working_3-way'!X413^(1/3))*SIN(('OddsRatio_working_3-way'!Y413)/3)</f>
        <v>-0.13986910399080729</v>
      </c>
      <c r="AJ413" s="11">
        <f>'OddsRatio_working_3-way'!U413/(3*'OddsRatio_working_3-way'!X413^(1/3))*SIN(('OddsRatio_working_3-way'!Y413+2*PI())/3)</f>
        <v>-0.38562505857194163</v>
      </c>
      <c r="AK413" s="11">
        <f>'OddsRatio_working_3-way'!U413/(3*'OddsRatio_working_3-way'!X413^(1/3))*SIN(('OddsRatio_working_3-way'!Y413+4*PI())/3)</f>
        <v>0.52549416256274883</v>
      </c>
      <c r="AL413" s="11">
        <f>'OddsRatio_working_3-way'!Z413+'OddsRatio_working_3-way'!AF413</f>
        <v>1.0520698551719114</v>
      </c>
      <c r="AM413" s="11">
        <f>'OddsRatio_working_3-way'!AA413+'OddsRatio_working_3-way'!AG413</f>
        <v>-0.76829532210716855</v>
      </c>
      <c r="AN413" s="11">
        <f>'OddsRatio_working_3-way'!AB413+'OddsRatio_working_3-way'!AH413</f>
        <v>-0.28377453306474315</v>
      </c>
      <c r="AO413" s="11">
        <f>'OddsRatio_working_3-way'!AC413+'OddsRatio_working_3-way'!AI413</f>
        <v>0</v>
      </c>
      <c r="AP413" s="11">
        <f>'OddsRatio_working_3-way'!AD413+'OddsRatio_working_3-way'!AJ413</f>
        <v>0</v>
      </c>
      <c r="AQ413" s="11">
        <f>'OddsRatio_working_3-way'!AE413+'OddsRatio_working_3-way'!AK413</f>
        <v>0</v>
      </c>
      <c r="AR413" s="10">
        <f>IF(A413="","",IF(('OddsRatio_working_3-way'!X413=0),IF(Q413&gt;0,-Q413^(1/3),(-Q413)^(1/3)),'OddsRatio_working_3-way'!AL413-'OddsRatio_working_3-way'!R413/3))</f>
        <v>1.0520698551719114</v>
      </c>
      <c r="AS413" s="11">
        <f>IF(('OddsRatio_working_3-way'!X413=0),IF(Q413&gt;0,-Q413^(1/3),(-Q413)^(1/3)),'OddsRatio_working_3-way'!AM413-'OddsRatio_working_3-way'!R413/3)</f>
        <v>-0.76829532210716855</v>
      </c>
      <c r="AT413" s="11">
        <f>IF(('OddsRatio_working_3-way'!X413=0),IF(Q413&gt;0,-Q413^(1/3),(-Q413)^(1/3)),'OddsRatio_working_3-way'!AN413-'OddsRatio_working_3-way'!R413/3)</f>
        <v>-0.28377453306474315</v>
      </c>
      <c r="AU413" s="11">
        <f>IF(('OddsRatio_working_3-way'!X413=0),0,'OddsRatio_working_3-way'!AO413)</f>
        <v>0</v>
      </c>
      <c r="AV413" s="11">
        <f>IF(('OddsRatio_working_3-way'!X413=0),0,'OddsRatio_working_3-way'!AP413)</f>
        <v>0</v>
      </c>
      <c r="AW413" s="11">
        <f>IF(('OddsRatio_working_3-way'!X413=0),0,'OddsRatio_working_3-way'!AQ413)</f>
        <v>0</v>
      </c>
    </row>
    <row r="414" spans="1:49" x14ac:dyDescent="0.2">
      <c r="A414" s="4">
        <f>IF('True_Odds_Calculator_3-way'!A415="","",'True_Odds_Calculator_3-way'!A415)</f>
        <v>1.96</v>
      </c>
      <c r="B414" s="4">
        <f>IF('True_Odds_Calculator_3-way'!B415="","",'True_Odds_Calculator_3-way'!B415)</f>
        <v>3.31</v>
      </c>
      <c r="C414" s="4">
        <f>IF('True_Odds_Calculator_3-way'!C415="","",'True_Odds_Calculator_3-way'!C415)</f>
        <v>4.6100000000000003</v>
      </c>
      <c r="D414" s="9">
        <f t="shared" si="91"/>
        <v>0.49853739343993186</v>
      </c>
      <c r="E414" s="9">
        <f t="shared" si="92"/>
        <v>0.29236612555018543</v>
      </c>
      <c r="F414" s="9">
        <f t="shared" si="93"/>
        <v>0.20909648100988276</v>
      </c>
      <c r="G414" s="9">
        <f t="shared" si="94"/>
        <v>1.0477787397834231</v>
      </c>
      <c r="H414" s="9">
        <f t="shared" si="95"/>
        <v>2.0058675901920862</v>
      </c>
      <c r="I414" s="9">
        <f t="shared" si="96"/>
        <v>3.420368888899707</v>
      </c>
      <c r="J414" s="9">
        <f t="shared" si="97"/>
        <v>4.782481250618158</v>
      </c>
      <c r="K414" s="11">
        <f t="shared" si="98"/>
        <v>0.51020408163265307</v>
      </c>
      <c r="L414" s="11">
        <f t="shared" si="99"/>
        <v>0.30211480362537763</v>
      </c>
      <c r="M414" s="11">
        <f t="shared" si="100"/>
        <v>0.21691973969631234</v>
      </c>
      <c r="N414" s="11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-0.2676735287701858</v>
      </c>
      <c r="O414" s="11">
        <f>0</f>
        <v>0</v>
      </c>
      <c r="P414" s="11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0.23004004702981515</v>
      </c>
      <c r="Q414" s="11">
        <f>2*'OddsRatio_working_3-way'!K414*'OddsRatio_working_3-way'!L414*'OddsRatio_working_3-way'!M414</f>
        <v>6.6872106694713704E-2</v>
      </c>
      <c r="R414" s="11">
        <f t="shared" si="101"/>
        <v>0</v>
      </c>
      <c r="S414" s="11">
        <f t="shared" si="102"/>
        <v>-0.85940529153825551</v>
      </c>
      <c r="T414" s="11">
        <f t="shared" si="103"/>
        <v>-0.2498271196332138</v>
      </c>
      <c r="U414" s="11">
        <f>'OddsRatio_working_3-way'!S414-'OddsRatio_working_3-way'!R414^2/3</f>
        <v>-0.85940529153825551</v>
      </c>
      <c r="V414" s="11">
        <f>'OddsRatio_working_3-way'!S414*'OddsRatio_working_3-way'!R414/3-2*'OddsRatio_working_3-way'!R414^3/27-'OddsRatio_working_3-way'!T414</f>
        <v>0.2498271196332138</v>
      </c>
      <c r="W414" s="11">
        <f>'OddsRatio_working_3-way'!V414^2+4*'OddsRatio_working_3-way'!U414^3/27</f>
        <v>-3.1621576687532536E-2</v>
      </c>
      <c r="X414" s="11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0.15332576951686941</v>
      </c>
      <c r="Y414" s="11">
        <f>IF('OddsRatio_working_3-way'!W414&gt;=0,IF('OddsRatio_working_3-way'!V414+SQRT('OddsRatio_working_3-way'!W414)&gt;0,0,PI()),ACOS('OddsRatio_working_3-way'!V414/(2*'OddsRatio_working_3-way'!X414)))</f>
        <v>0.61859529019653825</v>
      </c>
      <c r="Z414" s="11">
        <f>'OddsRatio_working_3-way'!X414^(1/3)*COS('OddsRatio_working_3-way'!Y414/3)</f>
        <v>0.52388936989171164</v>
      </c>
      <c r="AA414" s="11">
        <f>'OddsRatio_working_3-way'!X414^(1/3)*COS(('OddsRatio_working_3-way'!Y414+2*PI())/3)</f>
        <v>-0.35684604937447145</v>
      </c>
      <c r="AB414" s="11">
        <f>'OddsRatio_working_3-way'!X414^(1/3)*COS(('OddsRatio_working_3-way'!Y414+4*PI())/3)</f>
        <v>-0.16704332051724027</v>
      </c>
      <c r="AC414" s="11">
        <f>'OddsRatio_working_3-way'!X414^(1/3)*SIN('OddsRatio_working_3-way'!Y414/3)</f>
        <v>0.10958265659864821</v>
      </c>
      <c r="AD414" s="11">
        <f>'OddsRatio_working_3-way'!X414^(1/3)*SIN(('OddsRatio_working_3-way'!Y414+2*PI())/3)</f>
        <v>0.39891017479952068</v>
      </c>
      <c r="AE414" s="11">
        <f>'OddsRatio_working_3-way'!X414^(1/3)*SIN(('OddsRatio_working_3-way'!Y414+4*PI())/3)</f>
        <v>-0.5084928313981687</v>
      </c>
      <c r="AF414" s="11">
        <f>-'OddsRatio_working_3-way'!U414/(3*'OddsRatio_working_3-way'!X414^(1/3))*COS(('OddsRatio_working_3-way'!Y414)/3)</f>
        <v>0.52388936989171153</v>
      </c>
      <c r="AG414" s="11">
        <f>-'OddsRatio_working_3-way'!U414/(3*'OddsRatio_working_3-way'!X414^(1/3))*COS(('OddsRatio_working_3-way'!Y414+2*PI())/3)</f>
        <v>-0.3568460493744714</v>
      </c>
      <c r="AH414" s="11">
        <f>-'OddsRatio_working_3-way'!U414/(3*'OddsRatio_working_3-way'!X414^(1/3))*COS(('OddsRatio_working_3-way'!Y414+4*PI())/3)</f>
        <v>-0.16704332051724025</v>
      </c>
      <c r="AI414" s="11">
        <f>'OddsRatio_working_3-way'!U414/(3*'OddsRatio_working_3-way'!X414^(1/3))*SIN(('OddsRatio_working_3-way'!Y414)/3)</f>
        <v>-0.10958265659864819</v>
      </c>
      <c r="AJ414" s="11">
        <f>'OddsRatio_working_3-way'!U414/(3*'OddsRatio_working_3-way'!X414^(1/3))*SIN(('OddsRatio_working_3-way'!Y414+2*PI())/3)</f>
        <v>-0.39891017479952062</v>
      </c>
      <c r="AK414" s="11">
        <f>'OddsRatio_working_3-way'!U414/(3*'OddsRatio_working_3-way'!X414^(1/3))*SIN(('OddsRatio_working_3-way'!Y414+4*PI())/3)</f>
        <v>0.50849283139816859</v>
      </c>
      <c r="AL414" s="11">
        <f>'OddsRatio_working_3-way'!Z414+'OddsRatio_working_3-way'!AF414</f>
        <v>1.0477787397834231</v>
      </c>
      <c r="AM414" s="11">
        <f>'OddsRatio_working_3-way'!AA414+'OddsRatio_working_3-way'!AG414</f>
        <v>-0.71369209874894279</v>
      </c>
      <c r="AN414" s="11">
        <f>'OddsRatio_working_3-way'!AB414+'OddsRatio_working_3-way'!AH414</f>
        <v>-0.33408664103448049</v>
      </c>
      <c r="AO414" s="11">
        <f>'OddsRatio_working_3-way'!AC414+'OddsRatio_working_3-way'!AI414</f>
        <v>0</v>
      </c>
      <c r="AP414" s="11">
        <f>'OddsRatio_working_3-way'!AD414+'OddsRatio_working_3-way'!AJ414</f>
        <v>0</v>
      </c>
      <c r="AQ414" s="11">
        <f>'OddsRatio_working_3-way'!AE414+'OddsRatio_working_3-way'!AK414</f>
        <v>0</v>
      </c>
      <c r="AR414" s="10">
        <f>IF(A414="","",IF(('OddsRatio_working_3-way'!X414=0),IF(Q414&gt;0,-Q414^(1/3),(-Q414)^(1/3)),'OddsRatio_working_3-way'!AL414-'OddsRatio_working_3-way'!R414/3))</f>
        <v>1.0477787397834231</v>
      </c>
      <c r="AS414" s="11">
        <f>IF(('OddsRatio_working_3-way'!X414=0),IF(Q414&gt;0,-Q414^(1/3),(-Q414)^(1/3)),'OddsRatio_working_3-way'!AM414-'OddsRatio_working_3-way'!R414/3)</f>
        <v>-0.71369209874894279</v>
      </c>
      <c r="AT414" s="11">
        <f>IF(('OddsRatio_working_3-way'!X414=0),IF(Q414&gt;0,-Q414^(1/3),(-Q414)^(1/3)),'OddsRatio_working_3-way'!AN414-'OddsRatio_working_3-way'!R414/3)</f>
        <v>-0.33408664103448049</v>
      </c>
      <c r="AU414" s="11">
        <f>IF(('OddsRatio_working_3-way'!X414=0),0,'OddsRatio_working_3-way'!AO414)</f>
        <v>0</v>
      </c>
      <c r="AV414" s="11">
        <f>IF(('OddsRatio_working_3-way'!X414=0),0,'OddsRatio_working_3-way'!AP414)</f>
        <v>0</v>
      </c>
      <c r="AW414" s="11">
        <f>IF(('OddsRatio_working_3-way'!X414=0),0,'OddsRatio_working_3-way'!AQ414)</f>
        <v>0</v>
      </c>
    </row>
    <row r="415" spans="1:49" x14ac:dyDescent="0.2">
      <c r="A415" s="4">
        <f>IF('True_Odds_Calculator_3-way'!A416="","",'True_Odds_Calculator_3-way'!A416)</f>
        <v>2.34</v>
      </c>
      <c r="B415" s="4">
        <f>IF('True_Odds_Calculator_3-way'!B416="","",'True_Odds_Calculator_3-way'!B416)</f>
        <v>3.28</v>
      </c>
      <c r="C415" s="4">
        <f>IF('True_Odds_Calculator_3-way'!C416="","",'True_Odds_Calculator_3-way'!C416)</f>
        <v>3.39</v>
      </c>
      <c r="D415" s="9">
        <f t="shared" si="91"/>
        <v>0.41729687972556279</v>
      </c>
      <c r="E415" s="9">
        <f t="shared" si="92"/>
        <v>0.2962153381536502</v>
      </c>
      <c r="F415" s="9">
        <f t="shared" si="93"/>
        <v>0.28648778212078679</v>
      </c>
      <c r="G415" s="9">
        <f t="shared" si="94"/>
        <v>1.042071235034522</v>
      </c>
      <c r="H415" s="9">
        <f t="shared" si="95"/>
        <v>2.3963754549462593</v>
      </c>
      <c r="I415" s="9">
        <f t="shared" si="96"/>
        <v>3.3759224158787107</v>
      </c>
      <c r="J415" s="9">
        <f t="shared" si="97"/>
        <v>3.4905502517325071</v>
      </c>
      <c r="K415" s="11">
        <f t="shared" si="98"/>
        <v>0.42735042735042739</v>
      </c>
      <c r="L415" s="11">
        <f t="shared" si="99"/>
        <v>0.3048780487804878</v>
      </c>
      <c r="M415" s="11">
        <f t="shared" si="100"/>
        <v>0.29498525073746312</v>
      </c>
      <c r="N415" s="11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-0.28063907936560628</v>
      </c>
      <c r="O415" s="11">
        <f>0</f>
        <v>0</v>
      </c>
      <c r="P415" s="11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0.23098568857256535</v>
      </c>
      <c r="Q415" s="11">
        <f>2*'OddsRatio_working_3-way'!K415*'OddsRatio_working_3-way'!L415*'OddsRatio_working_3-way'!M415</f>
        <v>7.6867117661419418E-2</v>
      </c>
      <c r="R415" s="11">
        <f t="shared" si="101"/>
        <v>0</v>
      </c>
      <c r="S415" s="11">
        <f t="shared" si="102"/>
        <v>-0.82307029047670754</v>
      </c>
      <c r="T415" s="11">
        <f t="shared" si="103"/>
        <v>-0.27390026305381282</v>
      </c>
      <c r="U415" s="11">
        <f>'OddsRatio_working_3-way'!S415-'OddsRatio_working_3-way'!R415^2/3</f>
        <v>-0.82307029047670754</v>
      </c>
      <c r="V415" s="11">
        <f>'OddsRatio_working_3-way'!S415*'OddsRatio_working_3-way'!R415/3-2*'OddsRatio_working_3-way'!R415^3/27-'OddsRatio_working_3-way'!T415</f>
        <v>0.27390026305381282</v>
      </c>
      <c r="W415" s="11">
        <f>'OddsRatio_working_3-way'!V415^2+4*'OddsRatio_working_3-way'!U415^3/27</f>
        <v>-7.583773089267748E-3</v>
      </c>
      <c r="X415" s="11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0.14370553850688533</v>
      </c>
      <c r="Y415" s="11">
        <f>IF('OddsRatio_working_3-way'!W415&gt;=0,IF('OddsRatio_working_3-way'!V415+SQRT('OddsRatio_working_3-way'!W415)&gt;0,0,PI()),ACOS('OddsRatio_working_3-way'!V415/(2*'OddsRatio_working_3-way'!X415)))</f>
        <v>0.30783653331270933</v>
      </c>
      <c r="Z415" s="11">
        <f>'OddsRatio_working_3-way'!X415^(1/3)*COS('OddsRatio_working_3-way'!Y415/3)</f>
        <v>0.52103561751726102</v>
      </c>
      <c r="AA415" s="11">
        <f>'OddsRatio_working_3-way'!X415^(1/3)*COS(('OddsRatio_working_3-way'!Y415+2*PI())/3)</f>
        <v>-0.30698270494899971</v>
      </c>
      <c r="AB415" s="11">
        <f>'OddsRatio_working_3-way'!X415^(1/3)*COS(('OddsRatio_working_3-way'!Y415+4*PI())/3)</f>
        <v>-0.21405291256826134</v>
      </c>
      <c r="AC415" s="11">
        <f>'OddsRatio_working_3-way'!X415^(1/3)*SIN('OddsRatio_working_3-way'!Y415/3)</f>
        <v>5.3653040646755322E-2</v>
      </c>
      <c r="AD415" s="11">
        <f>'OddsRatio_working_3-way'!X415^(1/3)*SIN(('OddsRatio_working_3-way'!Y415+2*PI())/3)</f>
        <v>0.42440356072308261</v>
      </c>
      <c r="AE415" s="11">
        <f>'OddsRatio_working_3-way'!X415^(1/3)*SIN(('OddsRatio_working_3-way'!Y415+4*PI())/3)</f>
        <v>-0.47805660136983791</v>
      </c>
      <c r="AF415" s="11">
        <f>-'OddsRatio_working_3-way'!U415/(3*'OddsRatio_working_3-way'!X415^(1/3))*COS(('OddsRatio_working_3-way'!Y415)/3)</f>
        <v>0.52103561751726091</v>
      </c>
      <c r="AG415" s="11">
        <f>-'OddsRatio_working_3-way'!U415/(3*'OddsRatio_working_3-way'!X415^(1/3))*COS(('OddsRatio_working_3-way'!Y415+2*PI())/3)</f>
        <v>-0.30698270494899965</v>
      </c>
      <c r="AH415" s="11">
        <f>-'OddsRatio_working_3-way'!U415/(3*'OddsRatio_working_3-way'!X415^(1/3))*COS(('OddsRatio_working_3-way'!Y415+4*PI())/3)</f>
        <v>-0.21405291256826131</v>
      </c>
      <c r="AI415" s="11">
        <f>'OddsRatio_working_3-way'!U415/(3*'OddsRatio_working_3-way'!X415^(1/3))*SIN(('OddsRatio_working_3-way'!Y415)/3)</f>
        <v>-5.3653040646755315E-2</v>
      </c>
      <c r="AJ415" s="11">
        <f>'OddsRatio_working_3-way'!U415/(3*'OddsRatio_working_3-way'!X415^(1/3))*SIN(('OddsRatio_working_3-way'!Y415+2*PI())/3)</f>
        <v>-0.4244035607230825</v>
      </c>
      <c r="AK415" s="11">
        <f>'OddsRatio_working_3-way'!U415/(3*'OddsRatio_working_3-way'!X415^(1/3))*SIN(('OddsRatio_working_3-way'!Y415+4*PI())/3)</f>
        <v>0.4780566013698378</v>
      </c>
      <c r="AL415" s="11">
        <f>'OddsRatio_working_3-way'!Z415+'OddsRatio_working_3-way'!AF415</f>
        <v>1.042071235034522</v>
      </c>
      <c r="AM415" s="11">
        <f>'OddsRatio_working_3-way'!AA415+'OddsRatio_working_3-way'!AG415</f>
        <v>-0.61396540989799941</v>
      </c>
      <c r="AN415" s="11">
        <f>'OddsRatio_working_3-way'!AB415+'OddsRatio_working_3-way'!AH415</f>
        <v>-0.42810582513652262</v>
      </c>
      <c r="AO415" s="11">
        <f>'OddsRatio_working_3-way'!AC415+'OddsRatio_working_3-way'!AI415</f>
        <v>0</v>
      </c>
      <c r="AP415" s="11">
        <f>'OddsRatio_working_3-way'!AD415+'OddsRatio_working_3-way'!AJ415</f>
        <v>0</v>
      </c>
      <c r="AQ415" s="11">
        <f>'OddsRatio_working_3-way'!AE415+'OddsRatio_working_3-way'!AK415</f>
        <v>0</v>
      </c>
      <c r="AR415" s="10">
        <f>IF(A415="","",IF(('OddsRatio_working_3-way'!X415=0),IF(Q415&gt;0,-Q415^(1/3),(-Q415)^(1/3)),'OddsRatio_working_3-way'!AL415-'OddsRatio_working_3-way'!R415/3))</f>
        <v>1.042071235034522</v>
      </c>
      <c r="AS415" s="11">
        <f>IF(('OddsRatio_working_3-way'!X415=0),IF(Q415&gt;0,-Q415^(1/3),(-Q415)^(1/3)),'OddsRatio_working_3-way'!AM415-'OddsRatio_working_3-way'!R415/3)</f>
        <v>-0.61396540989799941</v>
      </c>
      <c r="AT415" s="11">
        <f>IF(('OddsRatio_working_3-way'!X415=0),IF(Q415&gt;0,-Q415^(1/3),(-Q415)^(1/3)),'OddsRatio_working_3-way'!AN415-'OddsRatio_working_3-way'!R415/3)</f>
        <v>-0.42810582513652262</v>
      </c>
      <c r="AU415" s="11">
        <f>IF(('OddsRatio_working_3-way'!X415=0),0,'OddsRatio_working_3-way'!AO415)</f>
        <v>0</v>
      </c>
      <c r="AV415" s="11">
        <f>IF(('OddsRatio_working_3-way'!X415=0),0,'OddsRatio_working_3-way'!AP415)</f>
        <v>0</v>
      </c>
      <c r="AW415" s="11">
        <f>IF(('OddsRatio_working_3-way'!X415=0),0,'OddsRatio_working_3-way'!AQ415)</f>
        <v>0</v>
      </c>
    </row>
    <row r="416" spans="1:49" x14ac:dyDescent="0.2">
      <c r="A416" s="4">
        <f>IF('True_Odds_Calculator_3-way'!A417="","",'True_Odds_Calculator_3-way'!A417)</f>
        <v>3.6</v>
      </c>
      <c r="B416" s="4">
        <f>IF('True_Odds_Calculator_3-way'!B417="","",'True_Odds_Calculator_3-way'!B417)</f>
        <v>3.28</v>
      </c>
      <c r="C416" s="4">
        <f>IF('True_Odds_Calculator_3-way'!C417="","",'True_Odds_Calculator_3-way'!C417)</f>
        <v>2.2400000000000002</v>
      </c>
      <c r="D416" s="9">
        <f t="shared" si="91"/>
        <v>0.26896080672000738</v>
      </c>
      <c r="E416" s="9">
        <f t="shared" si="92"/>
        <v>0.29555289941677032</v>
      </c>
      <c r="F416" s="9">
        <f t="shared" si="93"/>
        <v>0.43548629386322224</v>
      </c>
      <c r="G416" s="9">
        <f t="shared" si="94"/>
        <v>1.0453899358838787</v>
      </c>
      <c r="H416" s="9">
        <f t="shared" si="95"/>
        <v>3.7180138332980852</v>
      </c>
      <c r="I416" s="9">
        <f t="shared" si="96"/>
        <v>3.3834890538152433</v>
      </c>
      <c r="J416" s="9">
        <f t="shared" si="97"/>
        <v>2.2962835204960101</v>
      </c>
      <c r="K416" s="11">
        <f t="shared" si="98"/>
        <v>0.27777777777777779</v>
      </c>
      <c r="L416" s="11">
        <f t="shared" si="99"/>
        <v>0.3048780487804878</v>
      </c>
      <c r="M416" s="11">
        <f t="shared" si="100"/>
        <v>0.4464285714285714</v>
      </c>
      <c r="N416" s="11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-0.27791085946573757</v>
      </c>
      <c r="O416" s="11">
        <f>0</f>
        <v>0</v>
      </c>
      <c r="P416" s="11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0.2313806620209059</v>
      </c>
      <c r="Q416" s="11">
        <f>2*'OddsRatio_working_3-way'!K416*'OddsRatio_working_3-way'!L416*'OddsRatio_working_3-way'!M416</f>
        <v>7.5614595431668596E-2</v>
      </c>
      <c r="R416" s="11">
        <f t="shared" si="101"/>
        <v>0</v>
      </c>
      <c r="S416" s="11">
        <f t="shared" si="102"/>
        <v>-0.83257150319968631</v>
      </c>
      <c r="T416" s="11">
        <f t="shared" si="103"/>
        <v>-0.27208219058813277</v>
      </c>
      <c r="U416" s="11">
        <f>'OddsRatio_working_3-way'!S416-'OddsRatio_working_3-way'!R416^2/3</f>
        <v>-0.83257150319968631</v>
      </c>
      <c r="V416" s="11">
        <f>'OddsRatio_working_3-way'!S416*'OddsRatio_working_3-way'!R416/3-2*'OddsRatio_working_3-way'!R416^3/27-'OddsRatio_working_3-way'!T416</f>
        <v>0.27208219058813277</v>
      </c>
      <c r="W416" s="11">
        <f>'OddsRatio_working_3-way'!V416^2+4*'OddsRatio_working_3-way'!U416^3/27</f>
        <v>-1.1470245729602313E-2</v>
      </c>
      <c r="X416" s="11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0.14620102954907613</v>
      </c>
      <c r="Y416" s="11">
        <f>IF('OddsRatio_working_3-way'!W416&gt;=0,IF('OddsRatio_working_3-way'!V416+SQRT('OddsRatio_working_3-way'!W416)&gt;0,0,PI()),ACOS('OddsRatio_working_3-way'!V416/(2*'OddsRatio_working_3-way'!X416)))</f>
        <v>0.37500143853349766</v>
      </c>
      <c r="Z416" s="11">
        <f>'OddsRatio_working_3-way'!X416^(1/3)*COS('OddsRatio_working_3-way'!Y416/3)</f>
        <v>0.52269496794193937</v>
      </c>
      <c r="AA416" s="11">
        <f>'OddsRatio_working_3-way'!X416^(1/3)*COS(('OddsRatio_working_3-way'!Y416+2*PI())/3)</f>
        <v>-0.3182276533277219</v>
      </c>
      <c r="AB416" s="11">
        <f>'OddsRatio_working_3-way'!X416^(1/3)*COS(('OddsRatio_working_3-way'!Y416+4*PI())/3)</f>
        <v>-0.2044673146142171</v>
      </c>
      <c r="AC416" s="11">
        <f>'OddsRatio_working_3-way'!X416^(1/3)*SIN('OddsRatio_working_3-way'!Y416/3)</f>
        <v>6.5679562179344925E-2</v>
      </c>
      <c r="AD416" s="11">
        <f>'OddsRatio_working_3-way'!X416^(1/3)*SIN(('OddsRatio_working_3-way'!Y416+2*PI())/3)</f>
        <v>0.41982733957833984</v>
      </c>
      <c r="AE416" s="11">
        <f>'OddsRatio_working_3-way'!X416^(1/3)*SIN(('OddsRatio_working_3-way'!Y416+4*PI())/3)</f>
        <v>-0.48550690175768479</v>
      </c>
      <c r="AF416" s="11">
        <f>-'OddsRatio_working_3-way'!U416/(3*'OddsRatio_working_3-way'!X416^(1/3))*COS(('OddsRatio_working_3-way'!Y416)/3)</f>
        <v>0.52269496794193937</v>
      </c>
      <c r="AG416" s="11">
        <f>-'OddsRatio_working_3-way'!U416/(3*'OddsRatio_working_3-way'!X416^(1/3))*COS(('OddsRatio_working_3-way'!Y416+2*PI())/3)</f>
        <v>-0.3182276533277219</v>
      </c>
      <c r="AH416" s="11">
        <f>-'OddsRatio_working_3-way'!U416/(3*'OddsRatio_working_3-way'!X416^(1/3))*COS(('OddsRatio_working_3-way'!Y416+4*PI())/3)</f>
        <v>-0.2044673146142171</v>
      </c>
      <c r="AI416" s="11">
        <f>'OddsRatio_working_3-way'!U416/(3*'OddsRatio_working_3-way'!X416^(1/3))*SIN(('OddsRatio_working_3-way'!Y416)/3)</f>
        <v>-6.5679562179344925E-2</v>
      </c>
      <c r="AJ416" s="11">
        <f>'OddsRatio_working_3-way'!U416/(3*'OddsRatio_working_3-way'!X416^(1/3))*SIN(('OddsRatio_working_3-way'!Y416+2*PI())/3)</f>
        <v>-0.41982733957833984</v>
      </c>
      <c r="AK416" s="11">
        <f>'OddsRatio_working_3-way'!U416/(3*'OddsRatio_working_3-way'!X416^(1/3))*SIN(('OddsRatio_working_3-way'!Y416+4*PI())/3)</f>
        <v>0.48550690175768479</v>
      </c>
      <c r="AL416" s="11">
        <f>'OddsRatio_working_3-way'!Z416+'OddsRatio_working_3-way'!AF416</f>
        <v>1.0453899358838787</v>
      </c>
      <c r="AM416" s="11">
        <f>'OddsRatio_working_3-way'!AA416+'OddsRatio_working_3-way'!AG416</f>
        <v>-0.63645530665544381</v>
      </c>
      <c r="AN416" s="11">
        <f>'OddsRatio_working_3-way'!AB416+'OddsRatio_working_3-way'!AH416</f>
        <v>-0.40893462922843421</v>
      </c>
      <c r="AO416" s="11">
        <f>'OddsRatio_working_3-way'!AC416+'OddsRatio_working_3-way'!AI416</f>
        <v>0</v>
      </c>
      <c r="AP416" s="11">
        <f>'OddsRatio_working_3-way'!AD416+'OddsRatio_working_3-way'!AJ416</f>
        <v>0</v>
      </c>
      <c r="AQ416" s="11">
        <f>'OddsRatio_working_3-way'!AE416+'OddsRatio_working_3-way'!AK416</f>
        <v>0</v>
      </c>
      <c r="AR416" s="10">
        <f>IF(A416="","",IF(('OddsRatio_working_3-way'!X416=0),IF(Q416&gt;0,-Q416^(1/3),(-Q416)^(1/3)),'OddsRatio_working_3-way'!AL416-'OddsRatio_working_3-way'!R416/3))</f>
        <v>1.0453899358838787</v>
      </c>
      <c r="AS416" s="11">
        <f>IF(('OddsRatio_working_3-way'!X416=0),IF(Q416&gt;0,-Q416^(1/3),(-Q416)^(1/3)),'OddsRatio_working_3-way'!AM416-'OddsRatio_working_3-way'!R416/3)</f>
        <v>-0.63645530665544381</v>
      </c>
      <c r="AT416" s="11">
        <f>IF(('OddsRatio_working_3-way'!X416=0),IF(Q416&gt;0,-Q416^(1/3),(-Q416)^(1/3)),'OddsRatio_working_3-way'!AN416-'OddsRatio_working_3-way'!R416/3)</f>
        <v>-0.40893462922843421</v>
      </c>
      <c r="AU416" s="11">
        <f>IF(('OddsRatio_working_3-way'!X416=0),0,'OddsRatio_working_3-way'!AO416)</f>
        <v>0</v>
      </c>
      <c r="AV416" s="11">
        <f>IF(('OddsRatio_working_3-way'!X416=0),0,'OddsRatio_working_3-way'!AP416)</f>
        <v>0</v>
      </c>
      <c r="AW416" s="11">
        <f>IF(('OddsRatio_working_3-way'!X416=0),0,'OddsRatio_working_3-way'!AQ416)</f>
        <v>0</v>
      </c>
    </row>
    <row r="417" spans="1:49" x14ac:dyDescent="0.2">
      <c r="A417" s="4">
        <f>IF('True_Odds_Calculator_3-way'!A418="","",'True_Odds_Calculator_3-way'!A418)</f>
        <v>3.54</v>
      </c>
      <c r="B417" s="4">
        <f>IF('True_Odds_Calculator_3-way'!B418="","",'True_Odds_Calculator_3-way'!B418)</f>
        <v>3.52</v>
      </c>
      <c r="C417" s="4">
        <f>IF('True_Odds_Calculator_3-way'!C418="","",'True_Odds_Calculator_3-way'!C418)</f>
        <v>2.17</v>
      </c>
      <c r="D417" s="9">
        <f t="shared" si="91"/>
        <v>0.27402336342660411</v>
      </c>
      <c r="E417" s="9">
        <f t="shared" si="92"/>
        <v>0.27559878293430784</v>
      </c>
      <c r="F417" s="9">
        <f t="shared" si="93"/>
        <v>0.45037785363908789</v>
      </c>
      <c r="G417" s="9">
        <f t="shared" si="94"/>
        <v>1.0430408921341767</v>
      </c>
      <c r="H417" s="9">
        <f t="shared" si="95"/>
        <v>3.6493238660208087</v>
      </c>
      <c r="I417" s="9">
        <f t="shared" si="96"/>
        <v>3.628463048178125</v>
      </c>
      <c r="J417" s="9">
        <f t="shared" si="97"/>
        <v>2.2203578437969864</v>
      </c>
      <c r="K417" s="11">
        <f t="shared" si="98"/>
        <v>0.2824858757062147</v>
      </c>
      <c r="L417" s="11">
        <f t="shared" si="99"/>
        <v>0.28409090909090912</v>
      </c>
      <c r="M417" s="11">
        <f t="shared" si="100"/>
        <v>0.46082949308755761</v>
      </c>
      <c r="N417" s="11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-0.27695834783040885</v>
      </c>
      <c r="O417" s="11">
        <f>0</f>
        <v>0</v>
      </c>
      <c r="P417" s="11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0.23039995360935767</v>
      </c>
      <c r="Q417" s="11">
        <f>2*'OddsRatio_working_3-way'!K417*'OddsRatio_working_3-way'!L417*'OddsRatio_working_3-way'!M417</f>
        <v>7.3964672105732807E-2</v>
      </c>
      <c r="R417" s="11">
        <f t="shared" si="101"/>
        <v>0</v>
      </c>
      <c r="S417" s="11">
        <f t="shared" si="102"/>
        <v>-0.83189387651329982</v>
      </c>
      <c r="T417" s="11">
        <f t="shared" si="103"/>
        <v>-0.26706063451470302</v>
      </c>
      <c r="U417" s="11">
        <f>'OddsRatio_working_3-way'!S417-'OddsRatio_working_3-way'!R417^2/3</f>
        <v>-0.83189387651329982</v>
      </c>
      <c r="V417" s="11">
        <f>'OddsRatio_working_3-way'!S417*'OddsRatio_working_3-way'!R417/3-2*'OddsRatio_working_3-way'!R417^3/27-'OddsRatio_working_3-way'!T417</f>
        <v>0.26706063451470302</v>
      </c>
      <c r="W417" s="11">
        <f>'OddsRatio_working_3-way'!V417^2+4*'OddsRatio_working_3-way'!U417^3/27</f>
        <v>-1.3968989705325632E-2</v>
      </c>
      <c r="X417" s="11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0.14602257720359668</v>
      </c>
      <c r="Y417" s="11">
        <f>IF('OddsRatio_working_3-way'!W417&gt;=0,IF('OddsRatio_working_3-way'!V417+SQRT('OddsRatio_working_3-way'!W417)&gt;0,0,PI()),ACOS('OddsRatio_working_3-way'!V417/(2*'OddsRatio_working_3-way'!X417)))</f>
        <v>0.41665001644499133</v>
      </c>
      <c r="Z417" s="11">
        <f>'OddsRatio_working_3-way'!X417^(1/3)*COS('OddsRatio_working_3-way'!Y417/3)</f>
        <v>0.52152044606708836</v>
      </c>
      <c r="AA417" s="11">
        <f>'OddsRatio_working_3-way'!X417^(1/3)*COS(('OddsRatio_working_3-way'!Y417+2*PI())/3)</f>
        <v>-0.32389331561432805</v>
      </c>
      <c r="AB417" s="11">
        <f>'OddsRatio_working_3-way'!X417^(1/3)*COS(('OddsRatio_working_3-way'!Y417+4*PI())/3)</f>
        <v>-0.19762713045276048</v>
      </c>
      <c r="AC417" s="11">
        <f>'OddsRatio_working_3-way'!X417^(1/3)*SIN('OddsRatio_working_3-way'!Y417/3)</f>
        <v>7.2899815992578262E-2</v>
      </c>
      <c r="AD417" s="11">
        <f>'OddsRatio_working_3-way'!X417^(1/3)*SIN(('OddsRatio_working_3-way'!Y417+2*PI())/3)</f>
        <v>0.4152000468908017</v>
      </c>
      <c r="AE417" s="11">
        <f>'OddsRatio_working_3-way'!X417^(1/3)*SIN(('OddsRatio_working_3-way'!Y417+4*PI())/3)</f>
        <v>-0.48809986288337986</v>
      </c>
      <c r="AF417" s="11">
        <f>-'OddsRatio_working_3-way'!U417/(3*'OddsRatio_working_3-way'!X417^(1/3))*COS(('OddsRatio_working_3-way'!Y417)/3)</f>
        <v>0.52152044606708836</v>
      </c>
      <c r="AG417" s="11">
        <f>-'OddsRatio_working_3-way'!U417/(3*'OddsRatio_working_3-way'!X417^(1/3))*COS(('OddsRatio_working_3-way'!Y417+2*PI())/3)</f>
        <v>-0.32389331561432805</v>
      </c>
      <c r="AH417" s="11">
        <f>-'OddsRatio_working_3-way'!U417/(3*'OddsRatio_working_3-way'!X417^(1/3))*COS(('OddsRatio_working_3-way'!Y417+4*PI())/3)</f>
        <v>-0.19762713045276048</v>
      </c>
      <c r="AI417" s="11">
        <f>'OddsRatio_working_3-way'!U417/(3*'OddsRatio_working_3-way'!X417^(1/3))*SIN(('OddsRatio_working_3-way'!Y417)/3)</f>
        <v>-7.2899815992578262E-2</v>
      </c>
      <c r="AJ417" s="11">
        <f>'OddsRatio_working_3-way'!U417/(3*'OddsRatio_working_3-way'!X417^(1/3))*SIN(('OddsRatio_working_3-way'!Y417+2*PI())/3)</f>
        <v>-0.4152000468908017</v>
      </c>
      <c r="AK417" s="11">
        <f>'OddsRatio_working_3-way'!U417/(3*'OddsRatio_working_3-way'!X417^(1/3))*SIN(('OddsRatio_working_3-way'!Y417+4*PI())/3)</f>
        <v>0.48809986288337986</v>
      </c>
      <c r="AL417" s="11">
        <f>'OddsRatio_working_3-way'!Z417+'OddsRatio_working_3-way'!AF417</f>
        <v>1.0430408921341767</v>
      </c>
      <c r="AM417" s="11">
        <f>'OddsRatio_working_3-way'!AA417+'OddsRatio_working_3-way'!AG417</f>
        <v>-0.6477866312286561</v>
      </c>
      <c r="AN417" s="11">
        <f>'OddsRatio_working_3-way'!AB417+'OddsRatio_working_3-way'!AH417</f>
        <v>-0.39525426090552096</v>
      </c>
      <c r="AO417" s="11">
        <f>'OddsRatio_working_3-way'!AC417+'OddsRatio_working_3-way'!AI417</f>
        <v>0</v>
      </c>
      <c r="AP417" s="11">
        <f>'OddsRatio_working_3-way'!AD417+'OddsRatio_working_3-way'!AJ417</f>
        <v>0</v>
      </c>
      <c r="AQ417" s="11">
        <f>'OddsRatio_working_3-way'!AE417+'OddsRatio_working_3-way'!AK417</f>
        <v>0</v>
      </c>
      <c r="AR417" s="10">
        <f>IF(A417="","",IF(('OddsRatio_working_3-way'!X417=0),IF(Q417&gt;0,-Q417^(1/3),(-Q417)^(1/3)),'OddsRatio_working_3-way'!AL417-'OddsRatio_working_3-way'!R417/3))</f>
        <v>1.0430408921341767</v>
      </c>
      <c r="AS417" s="11">
        <f>IF(('OddsRatio_working_3-way'!X417=0),IF(Q417&gt;0,-Q417^(1/3),(-Q417)^(1/3)),'OddsRatio_working_3-way'!AM417-'OddsRatio_working_3-way'!R417/3)</f>
        <v>-0.6477866312286561</v>
      </c>
      <c r="AT417" s="11">
        <f>IF(('OddsRatio_working_3-way'!X417=0),IF(Q417&gt;0,-Q417^(1/3),(-Q417)^(1/3)),'OddsRatio_working_3-way'!AN417-'OddsRatio_working_3-way'!R417/3)</f>
        <v>-0.39525426090552096</v>
      </c>
      <c r="AU417" s="11">
        <f>IF(('OddsRatio_working_3-way'!X417=0),0,'OddsRatio_working_3-way'!AO417)</f>
        <v>0</v>
      </c>
      <c r="AV417" s="11">
        <f>IF(('OddsRatio_working_3-way'!X417=0),0,'OddsRatio_working_3-way'!AP417)</f>
        <v>0</v>
      </c>
      <c r="AW417" s="11">
        <f>IF(('OddsRatio_working_3-way'!X417=0),0,'OddsRatio_working_3-way'!AQ417)</f>
        <v>0</v>
      </c>
    </row>
    <row r="418" spans="1:49" x14ac:dyDescent="0.2">
      <c r="A418" s="4">
        <f>IF('True_Odds_Calculator_3-way'!A419="","",'True_Odds_Calculator_3-way'!A419)</f>
        <v>1.99</v>
      </c>
      <c r="B418" s="4">
        <f>IF('True_Odds_Calculator_3-way'!B419="","",'True_Odds_Calculator_3-way'!B419)</f>
        <v>3.43</v>
      </c>
      <c r="C418" s="4">
        <f>IF('True_Odds_Calculator_3-way'!C419="","",'True_Odds_Calculator_3-way'!C419)</f>
        <v>4.28</v>
      </c>
      <c r="D418" s="9">
        <f t="shared" si="91"/>
        <v>0.49154784237198185</v>
      </c>
      <c r="E418" s="9">
        <f t="shared" si="92"/>
        <v>0.28256911405301222</v>
      </c>
      <c r="F418" s="9">
        <f t="shared" si="93"/>
        <v>0.22588304357500585</v>
      </c>
      <c r="G418" s="9">
        <f t="shared" si="94"/>
        <v>1.0448383529256509</v>
      </c>
      <c r="H418" s="9">
        <f t="shared" si="95"/>
        <v>2.0343899693963947</v>
      </c>
      <c r="I418" s="9">
        <f t="shared" si="96"/>
        <v>3.5389571976093328</v>
      </c>
      <c r="J418" s="9">
        <f t="shared" si="97"/>
        <v>4.4270697975961344</v>
      </c>
      <c r="K418" s="11">
        <f t="shared" si="98"/>
        <v>0.50251256281407031</v>
      </c>
      <c r="L418" s="11">
        <f t="shared" si="99"/>
        <v>0.29154518950437314</v>
      </c>
      <c r="M418" s="11">
        <f t="shared" si="100"/>
        <v>0.23364485981308411</v>
      </c>
      <c r="N418" s="11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-0.27009985213936505</v>
      </c>
      <c r="O418" s="11">
        <f>0</f>
        <v>0</v>
      </c>
      <c r="P418" s="11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0.2293421276568943</v>
      </c>
      <c r="Q418" s="11">
        <f>2*'OddsRatio_working_3-way'!K418*'OddsRatio_working_3-way'!L418*'OddsRatio_working_3-way'!M418</f>
        <v>6.8460336613998279E-2</v>
      </c>
      <c r="R418" s="11">
        <f t="shared" si="101"/>
        <v>0</v>
      </c>
      <c r="S418" s="11">
        <f t="shared" si="102"/>
        <v>-0.84910127066104146</v>
      </c>
      <c r="T418" s="11">
        <f t="shared" si="103"/>
        <v>-0.25346306586896755</v>
      </c>
      <c r="U418" s="11">
        <f>'OddsRatio_working_3-way'!S418-'OddsRatio_working_3-way'!R418^2/3</f>
        <v>-0.84910127066104146</v>
      </c>
      <c r="V418" s="11">
        <f>'OddsRatio_working_3-way'!S418*'OddsRatio_working_3-way'!R418/3-2*'OddsRatio_working_3-way'!R418^3/27-'OddsRatio_working_3-way'!T418</f>
        <v>0.25346306586896755</v>
      </c>
      <c r="W418" s="11">
        <f>'OddsRatio_working_3-way'!V418^2+4*'OddsRatio_working_3-way'!U418^3/27</f>
        <v>-2.644966877418102E-2</v>
      </c>
      <c r="X418" s="11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0.15057655406293968</v>
      </c>
      <c r="Y418" s="11">
        <f>IF('OddsRatio_working_3-way'!W418&gt;=0,IF('OddsRatio_working_3-way'!V418+SQRT('OddsRatio_working_3-way'!W418)&gt;0,0,PI()),ACOS('OddsRatio_working_3-way'!V418/(2*'OddsRatio_working_3-way'!X418)))</f>
        <v>0.57047996700209902</v>
      </c>
      <c r="Z418" s="11">
        <f>'OddsRatio_working_3-way'!X418^(1/3)*COS('OddsRatio_working_3-way'!Y418/3)</f>
        <v>0.52241917646282543</v>
      </c>
      <c r="AA418" s="11">
        <f>'OddsRatio_working_3-way'!X418^(1/3)*COS(('OddsRatio_working_3-way'!Y418+2*PI())/3)</f>
        <v>-0.34829558431107999</v>
      </c>
      <c r="AB418" s="11">
        <f>'OddsRatio_working_3-way'!X418^(1/3)*COS(('OddsRatio_working_3-way'!Y418+4*PI())/3)</f>
        <v>-0.17412359215174555</v>
      </c>
      <c r="AC418" s="11">
        <f>'OddsRatio_working_3-way'!X418^(1/3)*SIN('OddsRatio_working_3-way'!Y418/3)</f>
        <v>0.10055824655848539</v>
      </c>
      <c r="AD418" s="11">
        <f>'OddsRatio_working_3-way'!X418^(1/3)*SIN(('OddsRatio_working_3-way'!Y418+2*PI())/3)</f>
        <v>0.40214915496170972</v>
      </c>
      <c r="AE418" s="11">
        <f>'OddsRatio_working_3-way'!X418^(1/3)*SIN(('OddsRatio_working_3-way'!Y418+4*PI())/3)</f>
        <v>-0.50270740152019489</v>
      </c>
      <c r="AF418" s="11">
        <f>-'OddsRatio_working_3-way'!U418/(3*'OddsRatio_working_3-way'!X418^(1/3))*COS(('OddsRatio_working_3-way'!Y418)/3)</f>
        <v>0.52241917646282532</v>
      </c>
      <c r="AG418" s="11">
        <f>-'OddsRatio_working_3-way'!U418/(3*'OddsRatio_working_3-way'!X418^(1/3))*COS(('OddsRatio_working_3-way'!Y418+2*PI())/3)</f>
        <v>-0.34829558431107993</v>
      </c>
      <c r="AH418" s="11">
        <f>-'OddsRatio_working_3-way'!U418/(3*'OddsRatio_working_3-way'!X418^(1/3))*COS(('OddsRatio_working_3-way'!Y418+4*PI())/3)</f>
        <v>-0.17412359215174553</v>
      </c>
      <c r="AI418" s="11">
        <f>'OddsRatio_working_3-way'!U418/(3*'OddsRatio_working_3-way'!X418^(1/3))*SIN(('OddsRatio_working_3-way'!Y418)/3)</f>
        <v>-0.10055824655848537</v>
      </c>
      <c r="AJ418" s="11">
        <f>'OddsRatio_working_3-way'!U418/(3*'OddsRatio_working_3-way'!X418^(1/3))*SIN(('OddsRatio_working_3-way'!Y418+2*PI())/3)</f>
        <v>-0.40214915496170961</v>
      </c>
      <c r="AK418" s="11">
        <f>'OddsRatio_working_3-way'!U418/(3*'OddsRatio_working_3-way'!X418^(1/3))*SIN(('OddsRatio_working_3-way'!Y418+4*PI())/3)</f>
        <v>0.50270740152019477</v>
      </c>
      <c r="AL418" s="11">
        <f>'OddsRatio_working_3-way'!Z418+'OddsRatio_working_3-way'!AF418</f>
        <v>1.0448383529256509</v>
      </c>
      <c r="AM418" s="11">
        <f>'OddsRatio_working_3-way'!AA418+'OddsRatio_working_3-way'!AG418</f>
        <v>-0.69659116862215997</v>
      </c>
      <c r="AN418" s="11">
        <f>'OddsRatio_working_3-way'!AB418+'OddsRatio_working_3-way'!AH418</f>
        <v>-0.34824718430349111</v>
      </c>
      <c r="AO418" s="11">
        <f>'OddsRatio_working_3-way'!AC418+'OddsRatio_working_3-way'!AI418</f>
        <v>0</v>
      </c>
      <c r="AP418" s="11">
        <f>'OddsRatio_working_3-way'!AD418+'OddsRatio_working_3-way'!AJ418</f>
        <v>0</v>
      </c>
      <c r="AQ418" s="11">
        <f>'OddsRatio_working_3-way'!AE418+'OddsRatio_working_3-way'!AK418</f>
        <v>0</v>
      </c>
      <c r="AR418" s="10">
        <f>IF(A418="","",IF(('OddsRatio_working_3-way'!X418=0),IF(Q418&gt;0,-Q418^(1/3),(-Q418)^(1/3)),'OddsRatio_working_3-way'!AL418-'OddsRatio_working_3-way'!R418/3))</f>
        <v>1.0448383529256509</v>
      </c>
      <c r="AS418" s="11">
        <f>IF(('OddsRatio_working_3-way'!X418=0),IF(Q418&gt;0,-Q418^(1/3),(-Q418)^(1/3)),'OddsRatio_working_3-way'!AM418-'OddsRatio_working_3-way'!R418/3)</f>
        <v>-0.69659116862215997</v>
      </c>
      <c r="AT418" s="11">
        <f>IF(('OddsRatio_working_3-way'!X418=0),IF(Q418&gt;0,-Q418^(1/3),(-Q418)^(1/3)),'OddsRatio_working_3-way'!AN418-'OddsRatio_working_3-way'!R418/3)</f>
        <v>-0.34824718430349111</v>
      </c>
      <c r="AU418" s="11">
        <f>IF(('OddsRatio_working_3-way'!X418=0),0,'OddsRatio_working_3-way'!AO418)</f>
        <v>0</v>
      </c>
      <c r="AV418" s="11">
        <f>IF(('OddsRatio_working_3-way'!X418=0),0,'OddsRatio_working_3-way'!AP418)</f>
        <v>0</v>
      </c>
      <c r="AW418" s="11">
        <f>IF(('OddsRatio_working_3-way'!X418=0),0,'OddsRatio_working_3-way'!AQ418)</f>
        <v>0</v>
      </c>
    </row>
    <row r="419" spans="1:49" x14ac:dyDescent="0.2">
      <c r="A419" s="4">
        <f>IF('True_Odds_Calculator_3-way'!A420="","",'True_Odds_Calculator_3-way'!A420)</f>
        <v>2.0099999999999998</v>
      </c>
      <c r="B419" s="4">
        <f>IF('True_Odds_Calculator_3-way'!B420="","",'True_Odds_Calculator_3-way'!B420)</f>
        <v>3.62</v>
      </c>
      <c r="C419" s="4">
        <f>IF('True_Odds_Calculator_3-way'!C420="","",'True_Odds_Calculator_3-way'!C420)</f>
        <v>3.99</v>
      </c>
      <c r="D419" s="9">
        <f t="shared" si="91"/>
        <v>0.48790264440756598</v>
      </c>
      <c r="E419" s="9">
        <f t="shared" si="92"/>
        <v>0.26862246843154824</v>
      </c>
      <c r="F419" s="9">
        <f t="shared" si="93"/>
        <v>0.24347488716088589</v>
      </c>
      <c r="G419" s="9">
        <f t="shared" si="94"/>
        <v>1.0391972467389272</v>
      </c>
      <c r="H419" s="9">
        <f t="shared" si="95"/>
        <v>2.0495892192063159</v>
      </c>
      <c r="I419" s="9">
        <f t="shared" si="96"/>
        <v>3.7226967864559888</v>
      </c>
      <c r="J419" s="9">
        <f t="shared" si="97"/>
        <v>4.1071997677493925</v>
      </c>
      <c r="K419" s="11">
        <f t="shared" si="98"/>
        <v>0.49751243781094534</v>
      </c>
      <c r="L419" s="11">
        <f t="shared" si="99"/>
        <v>0.27624309392265195</v>
      </c>
      <c r="M419" s="11">
        <f t="shared" si="100"/>
        <v>0.25062656641604009</v>
      </c>
      <c r="N419" s="11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-0.27253126356475554</v>
      </c>
      <c r="O419" s="11">
        <f>0</f>
        <v>0</v>
      </c>
      <c r="P419" s="11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0.22802395064376813</v>
      </c>
      <c r="Q419" s="11">
        <f>2*'OddsRatio_working_3-way'!K419*'OddsRatio_working_3-way'!L419*'OddsRatio_working_3-way'!M419</f>
        <v>6.8889411070624809E-2</v>
      </c>
      <c r="R419" s="11">
        <f t="shared" si="101"/>
        <v>0</v>
      </c>
      <c r="S419" s="11">
        <f t="shared" si="102"/>
        <v>-0.83668914773731218</v>
      </c>
      <c r="T419" s="11">
        <f t="shared" si="103"/>
        <v>-0.25277617756414267</v>
      </c>
      <c r="U419" s="11">
        <f>'OddsRatio_working_3-way'!S419-'OddsRatio_working_3-way'!R419^2/3</f>
        <v>-0.83668914773731218</v>
      </c>
      <c r="V419" s="11">
        <f>'OddsRatio_working_3-way'!S419*'OddsRatio_working_3-way'!R419/3-2*'OddsRatio_working_3-way'!R419^3/27-'OddsRatio_working_3-way'!T419</f>
        <v>0.25277617756414267</v>
      </c>
      <c r="W419" s="11">
        <f>'OddsRatio_working_3-way'!V419^2+4*'OddsRatio_working_3-way'!U419^3/27</f>
        <v>-2.2878007793727562E-2</v>
      </c>
      <c r="X419" s="11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0.14728696797210755</v>
      </c>
      <c r="Y419" s="11">
        <f>IF('OddsRatio_working_3-way'!W419&gt;=0,IF('OddsRatio_working_3-way'!V419+SQRT('OddsRatio_working_3-way'!W419)&gt;0,0,PI()),ACOS('OddsRatio_working_3-way'!V419/(2*'OddsRatio_working_3-way'!X419)))</f>
        <v>0.53922330276017894</v>
      </c>
      <c r="Z419" s="11">
        <f>'OddsRatio_working_3-way'!X419^(1/3)*COS('OddsRatio_working_3-way'!Y419/3)</f>
        <v>0.51959862336946372</v>
      </c>
      <c r="AA419" s="11">
        <f>'OddsRatio_working_3-way'!X419^(1/3)*COS(('OddsRatio_working_3-way'!Y419+2*PI())/3)</f>
        <v>-0.34156262790139919</v>
      </c>
      <c r="AB419" s="11">
        <f>'OddsRatio_working_3-way'!X419^(1/3)*COS(('OddsRatio_working_3-way'!Y419+4*PI())/3)</f>
        <v>-0.17803599546806459</v>
      </c>
      <c r="AC419" s="11">
        <f>'OddsRatio_working_3-way'!X419^(1/3)*SIN('OddsRatio_working_3-way'!Y419/3)</f>
        <v>9.4412145255058838E-2</v>
      </c>
      <c r="AD419" s="11">
        <f>'OddsRatio_working_3-way'!X419^(1/3)*SIN(('OddsRatio_working_3-way'!Y419+2*PI())/3)</f>
        <v>0.40277953498184887</v>
      </c>
      <c r="AE419" s="11">
        <f>'OddsRatio_working_3-way'!X419^(1/3)*SIN(('OddsRatio_working_3-way'!Y419+4*PI())/3)</f>
        <v>-0.49719168023690763</v>
      </c>
      <c r="AF419" s="11">
        <f>-'OddsRatio_working_3-way'!U419/(3*'OddsRatio_working_3-way'!X419^(1/3))*COS(('OddsRatio_working_3-way'!Y419)/3)</f>
        <v>0.51959862336946361</v>
      </c>
      <c r="AG419" s="11">
        <f>-'OddsRatio_working_3-way'!U419/(3*'OddsRatio_working_3-way'!X419^(1/3))*COS(('OddsRatio_working_3-way'!Y419+2*PI())/3)</f>
        <v>-0.34156262790139913</v>
      </c>
      <c r="AH419" s="11">
        <f>-'OddsRatio_working_3-way'!U419/(3*'OddsRatio_working_3-way'!X419^(1/3))*COS(('OddsRatio_working_3-way'!Y419+4*PI())/3)</f>
        <v>-0.17803599546806456</v>
      </c>
      <c r="AI419" s="11">
        <f>'OddsRatio_working_3-way'!U419/(3*'OddsRatio_working_3-way'!X419^(1/3))*SIN(('OddsRatio_working_3-way'!Y419)/3)</f>
        <v>-9.4412145255058824E-2</v>
      </c>
      <c r="AJ419" s="11">
        <f>'OddsRatio_working_3-way'!U419/(3*'OddsRatio_working_3-way'!X419^(1/3))*SIN(('OddsRatio_working_3-way'!Y419+2*PI())/3)</f>
        <v>-0.40277953498184876</v>
      </c>
      <c r="AK419" s="11">
        <f>'OddsRatio_working_3-way'!U419/(3*'OddsRatio_working_3-way'!X419^(1/3))*SIN(('OddsRatio_working_3-way'!Y419+4*PI())/3)</f>
        <v>0.49719168023690752</v>
      </c>
      <c r="AL419" s="11">
        <f>'OddsRatio_working_3-way'!Z419+'OddsRatio_working_3-way'!AF419</f>
        <v>1.0391972467389272</v>
      </c>
      <c r="AM419" s="11">
        <f>'OddsRatio_working_3-way'!AA419+'OddsRatio_working_3-way'!AG419</f>
        <v>-0.68312525580279826</v>
      </c>
      <c r="AN419" s="11">
        <f>'OddsRatio_working_3-way'!AB419+'OddsRatio_working_3-way'!AH419</f>
        <v>-0.35607199093612918</v>
      </c>
      <c r="AO419" s="11">
        <f>'OddsRatio_working_3-way'!AC419+'OddsRatio_working_3-way'!AI419</f>
        <v>0</v>
      </c>
      <c r="AP419" s="11">
        <f>'OddsRatio_working_3-way'!AD419+'OddsRatio_working_3-way'!AJ419</f>
        <v>0</v>
      </c>
      <c r="AQ419" s="11">
        <f>'OddsRatio_working_3-way'!AE419+'OddsRatio_working_3-way'!AK419</f>
        <v>0</v>
      </c>
      <c r="AR419" s="10">
        <f>IF(A419="","",IF(('OddsRatio_working_3-way'!X419=0),IF(Q419&gt;0,-Q419^(1/3),(-Q419)^(1/3)),'OddsRatio_working_3-way'!AL419-'OddsRatio_working_3-way'!R419/3))</f>
        <v>1.0391972467389272</v>
      </c>
      <c r="AS419" s="11">
        <f>IF(('OddsRatio_working_3-way'!X419=0),IF(Q419&gt;0,-Q419^(1/3),(-Q419)^(1/3)),'OddsRatio_working_3-way'!AM419-'OddsRatio_working_3-way'!R419/3)</f>
        <v>-0.68312525580279826</v>
      </c>
      <c r="AT419" s="11">
        <f>IF(('OddsRatio_working_3-way'!X419=0),IF(Q419&gt;0,-Q419^(1/3),(-Q419)^(1/3)),'OddsRatio_working_3-way'!AN419-'OddsRatio_working_3-way'!R419/3)</f>
        <v>-0.35607199093612918</v>
      </c>
      <c r="AU419" s="11">
        <f>IF(('OddsRatio_working_3-way'!X419=0),0,'OddsRatio_working_3-way'!AO419)</f>
        <v>0</v>
      </c>
      <c r="AV419" s="11">
        <f>IF(('OddsRatio_working_3-way'!X419=0),0,'OddsRatio_working_3-way'!AP419)</f>
        <v>0</v>
      </c>
      <c r="AW419" s="11">
        <f>IF(('OddsRatio_working_3-way'!X419=0),0,'OddsRatio_working_3-way'!AQ419)</f>
        <v>0</v>
      </c>
    </row>
    <row r="420" spans="1:49" x14ac:dyDescent="0.2">
      <c r="A420" s="4">
        <f>IF('True_Odds_Calculator_3-way'!A421="","",'True_Odds_Calculator_3-way'!A421)</f>
        <v>1.52</v>
      </c>
      <c r="B420" s="4">
        <f>IF('True_Odds_Calculator_3-way'!B421="","",'True_Odds_Calculator_3-way'!B421)</f>
        <v>4.0999999999999996</v>
      </c>
      <c r="C420" s="4">
        <f>IF('True_Odds_Calculator_3-way'!C421="","",'True_Odds_Calculator_3-way'!C421)</f>
        <v>6.51</v>
      </c>
      <c r="D420" s="9">
        <f t="shared" si="91"/>
        <v>0.63415119386214081</v>
      </c>
      <c r="E420" s="9">
        <f t="shared" si="92"/>
        <v>0.2252618973189795</v>
      </c>
      <c r="F420" s="9">
        <f t="shared" si="93"/>
        <v>0.14058690881887964</v>
      </c>
      <c r="G420" s="9">
        <f t="shared" si="94"/>
        <v>1.1094442511952551</v>
      </c>
      <c r="H420" s="9">
        <f t="shared" si="95"/>
        <v>1.5769110106215327</v>
      </c>
      <c r="I420" s="9">
        <f t="shared" si="96"/>
        <v>4.4392771787052903</v>
      </c>
      <c r="J420" s="9">
        <f t="shared" si="97"/>
        <v>7.1130378240858541</v>
      </c>
      <c r="K420" s="11">
        <f t="shared" si="98"/>
        <v>0.65789473684210531</v>
      </c>
      <c r="L420" s="11">
        <f t="shared" si="99"/>
        <v>0.24390243902439027</v>
      </c>
      <c r="M420" s="11">
        <f t="shared" si="100"/>
        <v>0.15360983102918588</v>
      </c>
      <c r="N420" s="11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-0.21893147502903598</v>
      </c>
      <c r="O420" s="11">
        <f>0</f>
        <v>0</v>
      </c>
      <c r="P420" s="11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0.22504136028505572</v>
      </c>
      <c r="Q420" s="11">
        <f>2*'OddsRatio_working_3-way'!K420*'OddsRatio_working_3-way'!L420*'OddsRatio_working_3-way'!M420</f>
        <v>4.9297121639661719E-2</v>
      </c>
      <c r="R420" s="11">
        <f t="shared" si="101"/>
        <v>0</v>
      </c>
      <c r="S420" s="11">
        <f t="shared" si="102"/>
        <v>-1.0279077517529602</v>
      </c>
      <c r="T420" s="11">
        <f t="shared" si="103"/>
        <v>-0.22517146807293764</v>
      </c>
      <c r="U420" s="11">
        <f>'OddsRatio_working_3-way'!S420-'OddsRatio_working_3-way'!R420^2/3</f>
        <v>-1.0279077517529602</v>
      </c>
      <c r="V420" s="11">
        <f>'OddsRatio_working_3-way'!S420*'OddsRatio_working_3-way'!R420/3-2*'OddsRatio_working_3-way'!R420^3/27-'OddsRatio_working_3-way'!T420</f>
        <v>0.22517146807293764</v>
      </c>
      <c r="W420" s="11">
        <f>'OddsRatio_working_3-way'!V420^2+4*'OddsRatio_working_3-way'!U420^3/27</f>
        <v>-0.11019877571828564</v>
      </c>
      <c r="X420" s="11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0.2005623131051841</v>
      </c>
      <c r="Y420" s="11">
        <f>IF('OddsRatio_working_3-way'!W420&gt;=0,IF('OddsRatio_working_3-way'!V420+SQRT('OddsRatio_working_3-way'!W420)&gt;0,0,PI()),ACOS('OddsRatio_working_3-way'!V420/(2*'OddsRatio_working_3-way'!X420)))</f>
        <v>0.9747796829594908</v>
      </c>
      <c r="Z420" s="11">
        <f>'OddsRatio_working_3-way'!X420^(1/3)*COS('OddsRatio_working_3-way'!Y420/3)</f>
        <v>0.55472212559762757</v>
      </c>
      <c r="AA420" s="11">
        <f>'OddsRatio_working_3-way'!X420^(1/3)*COS(('OddsRatio_working_3-way'!Y420+2*PI())/3)</f>
        <v>-0.43919264336199515</v>
      </c>
      <c r="AB420" s="11">
        <f>'OddsRatio_working_3-way'!X420^(1/3)*COS(('OddsRatio_working_3-way'!Y420+4*PI())/3)</f>
        <v>-0.11552948223563206</v>
      </c>
      <c r="AC420" s="11">
        <f>'OddsRatio_working_3-way'!X420^(1/3)*SIN('OddsRatio_working_3-way'!Y420/3)</f>
        <v>0.18686701320307089</v>
      </c>
      <c r="AD420" s="11">
        <f>'OddsRatio_working_3-way'!X420^(1/3)*SIN(('OddsRatio_working_3-way'!Y420+2*PI())/3)</f>
        <v>0.38696994620731218</v>
      </c>
      <c r="AE420" s="11">
        <f>'OddsRatio_working_3-way'!X420^(1/3)*SIN(('OddsRatio_working_3-way'!Y420+4*PI())/3)</f>
        <v>-0.57383695941038293</v>
      </c>
      <c r="AF420" s="11">
        <f>-'OddsRatio_working_3-way'!U420/(3*'OddsRatio_working_3-way'!X420^(1/3))*COS(('OddsRatio_working_3-way'!Y420)/3)</f>
        <v>0.55472212559762757</v>
      </c>
      <c r="AG420" s="11">
        <f>-'OddsRatio_working_3-way'!U420/(3*'OddsRatio_working_3-way'!X420^(1/3))*COS(('OddsRatio_working_3-way'!Y420+2*PI())/3)</f>
        <v>-0.43919264336199515</v>
      </c>
      <c r="AH420" s="11">
        <f>-'OddsRatio_working_3-way'!U420/(3*'OddsRatio_working_3-way'!X420^(1/3))*COS(('OddsRatio_working_3-way'!Y420+4*PI())/3)</f>
        <v>-0.11552948223563206</v>
      </c>
      <c r="AI420" s="11">
        <f>'OddsRatio_working_3-way'!U420/(3*'OddsRatio_working_3-way'!X420^(1/3))*SIN(('OddsRatio_working_3-way'!Y420)/3)</f>
        <v>-0.18686701320307089</v>
      </c>
      <c r="AJ420" s="11">
        <f>'OddsRatio_working_3-way'!U420/(3*'OddsRatio_working_3-way'!X420^(1/3))*SIN(('OddsRatio_working_3-way'!Y420+2*PI())/3)</f>
        <v>-0.38696994620731218</v>
      </c>
      <c r="AK420" s="11">
        <f>'OddsRatio_working_3-way'!U420/(3*'OddsRatio_working_3-way'!X420^(1/3))*SIN(('OddsRatio_working_3-way'!Y420+4*PI())/3)</f>
        <v>0.57383695941038293</v>
      </c>
      <c r="AL420" s="11">
        <f>'OddsRatio_working_3-way'!Z420+'OddsRatio_working_3-way'!AF420</f>
        <v>1.1094442511952551</v>
      </c>
      <c r="AM420" s="11">
        <f>'OddsRatio_working_3-way'!AA420+'OddsRatio_working_3-way'!AG420</f>
        <v>-0.8783852867239903</v>
      </c>
      <c r="AN420" s="11">
        <f>'OddsRatio_working_3-way'!AB420+'OddsRatio_working_3-way'!AH420</f>
        <v>-0.23105896447126412</v>
      </c>
      <c r="AO420" s="11">
        <f>'OddsRatio_working_3-way'!AC420+'OddsRatio_working_3-way'!AI420</f>
        <v>0</v>
      </c>
      <c r="AP420" s="11">
        <f>'OddsRatio_working_3-way'!AD420+'OddsRatio_working_3-way'!AJ420</f>
        <v>0</v>
      </c>
      <c r="AQ420" s="11">
        <f>'OddsRatio_working_3-way'!AE420+'OddsRatio_working_3-way'!AK420</f>
        <v>0</v>
      </c>
      <c r="AR420" s="10">
        <f>IF(A420="","",IF(('OddsRatio_working_3-way'!X420=0),IF(Q420&gt;0,-Q420^(1/3),(-Q420)^(1/3)),'OddsRatio_working_3-way'!AL420-'OddsRatio_working_3-way'!R420/3))</f>
        <v>1.1094442511952551</v>
      </c>
      <c r="AS420" s="11">
        <f>IF(('OddsRatio_working_3-way'!X420=0),IF(Q420&gt;0,-Q420^(1/3),(-Q420)^(1/3)),'OddsRatio_working_3-way'!AM420-'OddsRatio_working_3-way'!R420/3)</f>
        <v>-0.8783852867239903</v>
      </c>
      <c r="AT420" s="11">
        <f>IF(('OddsRatio_working_3-way'!X420=0),IF(Q420&gt;0,-Q420^(1/3),(-Q420)^(1/3)),'OddsRatio_working_3-way'!AN420-'OddsRatio_working_3-way'!R420/3)</f>
        <v>-0.23105896447126412</v>
      </c>
      <c r="AU420" s="11">
        <f>IF(('OddsRatio_working_3-way'!X420=0),0,'OddsRatio_working_3-way'!AO420)</f>
        <v>0</v>
      </c>
      <c r="AV420" s="11">
        <f>IF(('OddsRatio_working_3-way'!X420=0),0,'OddsRatio_working_3-way'!AP420)</f>
        <v>0</v>
      </c>
      <c r="AW420" s="11">
        <f>IF(('OddsRatio_working_3-way'!X420=0),0,'OddsRatio_working_3-way'!AQ420)</f>
        <v>0</v>
      </c>
    </row>
    <row r="421" spans="1:49" x14ac:dyDescent="0.2">
      <c r="A421" s="4">
        <f>IF('True_Odds_Calculator_3-way'!A422="","",'True_Odds_Calculator_3-way'!A422)</f>
        <v>6.01</v>
      </c>
      <c r="B421" s="4">
        <f>IF('True_Odds_Calculator_3-way'!B422="","",'True_Odds_Calculator_3-way'!B422)</f>
        <v>4.2300000000000004</v>
      </c>
      <c r="C421" s="4">
        <f>IF('True_Odds_Calculator_3-way'!C422="","",'True_Odds_Calculator_3-way'!C422)</f>
        <v>1.59</v>
      </c>
      <c r="D421" s="9">
        <f t="shared" si="91"/>
        <v>0.15852551623619301</v>
      </c>
      <c r="E421" s="9">
        <f t="shared" si="92"/>
        <v>0.22613131225432234</v>
      </c>
      <c r="F421" s="9">
        <f t="shared" si="93"/>
        <v>0.61534317150948459</v>
      </c>
      <c r="G421" s="9">
        <f t="shared" si="94"/>
        <v>1.0595075340737119</v>
      </c>
      <c r="H421" s="9">
        <f t="shared" si="95"/>
        <v>6.3081327457092975</v>
      </c>
      <c r="I421" s="9">
        <f t="shared" si="96"/>
        <v>4.4222093350580893</v>
      </c>
      <c r="J421" s="9">
        <f t="shared" si="97"/>
        <v>1.6251094451034898</v>
      </c>
      <c r="K421" s="11">
        <f t="shared" si="98"/>
        <v>0.1663893510815308</v>
      </c>
      <c r="L421" s="11">
        <f t="shared" si="99"/>
        <v>0.23640661938534277</v>
      </c>
      <c r="M421" s="11">
        <f t="shared" si="100"/>
        <v>0.62893081761006286</v>
      </c>
      <c r="N421" s="11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-0.23620021910640177</v>
      </c>
      <c r="O421" s="11">
        <f>0</f>
        <v>0</v>
      </c>
      <c r="P421" s="11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0.21844833549666454</v>
      </c>
      <c r="Q421" s="11">
        <f>2*'OddsRatio_working_3-way'!K421*'OddsRatio_working_3-way'!L421*'OddsRatio_working_3-way'!M421</f>
        <v>4.9478671686673734E-2</v>
      </c>
      <c r="R421" s="11">
        <f t="shared" si="101"/>
        <v>0</v>
      </c>
      <c r="S421" s="11">
        <f t="shared" si="102"/>
        <v>-0.9248439155691871</v>
      </c>
      <c r="T421" s="11">
        <f t="shared" si="103"/>
        <v>-0.20947767057059732</v>
      </c>
      <c r="U421" s="11">
        <f>'OddsRatio_working_3-way'!S421-'OddsRatio_working_3-way'!R421^2/3</f>
        <v>-0.9248439155691871</v>
      </c>
      <c r="V421" s="11">
        <f>'OddsRatio_working_3-way'!S421*'OddsRatio_working_3-way'!R421/3-2*'OddsRatio_working_3-way'!R421^3/27-'OddsRatio_working_3-way'!T421</f>
        <v>0.20947767057059732</v>
      </c>
      <c r="W421" s="11">
        <f>'OddsRatio_working_3-way'!V421^2+4*'OddsRatio_working_3-way'!U421^3/27</f>
        <v>-7.3312074921705134E-2</v>
      </c>
      <c r="X421" s="11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0.17116729345101886</v>
      </c>
      <c r="Y421" s="11">
        <f>IF('OddsRatio_working_3-way'!W421&gt;=0,IF('OddsRatio_working_3-way'!V421+SQRT('OddsRatio_working_3-way'!W421)&gt;0,0,PI()),ACOS('OddsRatio_working_3-way'!V421/(2*'OddsRatio_working_3-way'!X421)))</f>
        <v>0.91232415670134936</v>
      </c>
      <c r="Z421" s="11">
        <f>'OddsRatio_working_3-way'!X421^(1/3)*COS('OddsRatio_working_3-way'!Y421/3)</f>
        <v>0.52975376703685584</v>
      </c>
      <c r="AA421" s="11">
        <f>'OddsRatio_working_3-way'!X421^(1/3)*COS(('OddsRatio_working_3-way'!Y421+2*PI())/3)</f>
        <v>-0.40886191268810329</v>
      </c>
      <c r="AB421" s="11">
        <f>'OddsRatio_working_3-way'!X421^(1/3)*COS(('OddsRatio_working_3-way'!Y421+4*PI())/3)</f>
        <v>-0.12089185434875288</v>
      </c>
      <c r="AC421" s="11">
        <f>'OddsRatio_working_3-way'!X421^(1/3)*SIN('OddsRatio_working_3-way'!Y421/3)</f>
        <v>0.16625959070077639</v>
      </c>
      <c r="AD421" s="11">
        <f>'OddsRatio_working_3-way'!X421^(1/3)*SIN(('OddsRatio_working_3-way'!Y421+2*PI())/3)</f>
        <v>0.37565042465403231</v>
      </c>
      <c r="AE421" s="11">
        <f>'OddsRatio_working_3-way'!X421^(1/3)*SIN(('OddsRatio_working_3-way'!Y421+4*PI())/3)</f>
        <v>-0.54191001535480865</v>
      </c>
      <c r="AF421" s="11">
        <f>-'OddsRatio_working_3-way'!U421/(3*'OddsRatio_working_3-way'!X421^(1/3))*COS(('OddsRatio_working_3-way'!Y421)/3)</f>
        <v>0.52975376703685595</v>
      </c>
      <c r="AG421" s="11">
        <f>-'OddsRatio_working_3-way'!U421/(3*'OddsRatio_working_3-way'!X421^(1/3))*COS(('OddsRatio_working_3-way'!Y421+2*PI())/3)</f>
        <v>-0.40886191268810335</v>
      </c>
      <c r="AH421" s="11">
        <f>-'OddsRatio_working_3-way'!U421/(3*'OddsRatio_working_3-way'!X421^(1/3))*COS(('OddsRatio_working_3-way'!Y421+4*PI())/3)</f>
        <v>-0.12089185434875291</v>
      </c>
      <c r="AI421" s="11">
        <f>'OddsRatio_working_3-way'!U421/(3*'OddsRatio_working_3-way'!X421^(1/3))*SIN(('OddsRatio_working_3-way'!Y421)/3)</f>
        <v>-0.16625959070077645</v>
      </c>
      <c r="AJ421" s="11">
        <f>'OddsRatio_working_3-way'!U421/(3*'OddsRatio_working_3-way'!X421^(1/3))*SIN(('OddsRatio_working_3-way'!Y421+2*PI())/3)</f>
        <v>-0.37565042465403237</v>
      </c>
      <c r="AK421" s="11">
        <f>'OddsRatio_working_3-way'!U421/(3*'OddsRatio_working_3-way'!X421^(1/3))*SIN(('OddsRatio_working_3-way'!Y421+4*PI())/3)</f>
        <v>0.54191001535480876</v>
      </c>
      <c r="AL421" s="11">
        <f>'OddsRatio_working_3-way'!Z421+'OddsRatio_working_3-way'!AF421</f>
        <v>1.0595075340737119</v>
      </c>
      <c r="AM421" s="11">
        <f>'OddsRatio_working_3-way'!AA421+'OddsRatio_working_3-way'!AG421</f>
        <v>-0.81772382537620669</v>
      </c>
      <c r="AN421" s="11">
        <f>'OddsRatio_working_3-way'!AB421+'OddsRatio_working_3-way'!AH421</f>
        <v>-0.24178370869750579</v>
      </c>
      <c r="AO421" s="11">
        <f>'OddsRatio_working_3-way'!AC421+'OddsRatio_working_3-way'!AI421</f>
        <v>0</v>
      </c>
      <c r="AP421" s="11">
        <f>'OddsRatio_working_3-way'!AD421+'OddsRatio_working_3-way'!AJ421</f>
        <v>0</v>
      </c>
      <c r="AQ421" s="11">
        <f>'OddsRatio_working_3-way'!AE421+'OddsRatio_working_3-way'!AK421</f>
        <v>0</v>
      </c>
      <c r="AR421" s="10">
        <f>IF(A421="","",IF(('OddsRatio_working_3-way'!X421=0),IF(Q421&gt;0,-Q421^(1/3),(-Q421)^(1/3)),'OddsRatio_working_3-way'!AL421-'OddsRatio_working_3-way'!R421/3))</f>
        <v>1.0595075340737119</v>
      </c>
      <c r="AS421" s="11">
        <f>IF(('OddsRatio_working_3-way'!X421=0),IF(Q421&gt;0,-Q421^(1/3),(-Q421)^(1/3)),'OddsRatio_working_3-way'!AM421-'OddsRatio_working_3-way'!R421/3)</f>
        <v>-0.81772382537620669</v>
      </c>
      <c r="AT421" s="11">
        <f>IF(('OddsRatio_working_3-way'!X421=0),IF(Q421&gt;0,-Q421^(1/3),(-Q421)^(1/3)),'OddsRatio_working_3-way'!AN421-'OddsRatio_working_3-way'!R421/3)</f>
        <v>-0.24178370869750579</v>
      </c>
      <c r="AU421" s="11">
        <f>IF(('OddsRatio_working_3-way'!X421=0),0,'OddsRatio_working_3-way'!AO421)</f>
        <v>0</v>
      </c>
      <c r="AV421" s="11">
        <f>IF(('OddsRatio_working_3-way'!X421=0),0,'OddsRatio_working_3-way'!AP421)</f>
        <v>0</v>
      </c>
      <c r="AW421" s="11">
        <f>IF(('OddsRatio_working_3-way'!X421=0),0,'OddsRatio_working_3-way'!AQ421)</f>
        <v>0</v>
      </c>
    </row>
    <row r="422" spans="1:49" x14ac:dyDescent="0.2">
      <c r="A422" s="4">
        <f>IF('True_Odds_Calculator_3-way'!A423="","",'True_Odds_Calculator_3-way'!A423)</f>
        <v>2.2000000000000002</v>
      </c>
      <c r="B422" s="4">
        <f>IF('True_Odds_Calculator_3-way'!B423="","",'True_Odds_Calculator_3-way'!B423)</f>
        <v>3.01</v>
      </c>
      <c r="C422" s="4">
        <f>IF('True_Odds_Calculator_3-way'!C423="","",'True_Odds_Calculator_3-way'!C423)</f>
        <v>4.04</v>
      </c>
      <c r="D422" s="9">
        <f t="shared" si="91"/>
        <v>0.44151618200765552</v>
      </c>
      <c r="E422" s="9">
        <f t="shared" si="92"/>
        <v>0.32064175189032007</v>
      </c>
      <c r="F422" s="9">
        <f t="shared" si="93"/>
        <v>0.2378420661020246</v>
      </c>
      <c r="G422" s="9">
        <f t="shared" si="94"/>
        <v>1.0541022065012724</v>
      </c>
      <c r="H422" s="9">
        <f t="shared" si="95"/>
        <v>2.264922647801527</v>
      </c>
      <c r="I422" s="9">
        <f t="shared" si="96"/>
        <v>3.1187454350675572</v>
      </c>
      <c r="J422" s="9">
        <f t="shared" si="97"/>
        <v>4.2044707077638677</v>
      </c>
      <c r="K422" s="11">
        <f t="shared" si="98"/>
        <v>0.45454545454545453</v>
      </c>
      <c r="L422" s="11">
        <f t="shared" si="99"/>
        <v>0.33222591362126247</v>
      </c>
      <c r="M422" s="11">
        <f t="shared" si="100"/>
        <v>0.24752475247524752</v>
      </c>
      <c r="N422" s="11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-0.27408189323915788</v>
      </c>
      <c r="O422" s="11">
        <f>0</f>
        <v>0</v>
      </c>
      <c r="P422" s="11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0.23361970748569877</v>
      </c>
      <c r="Q422" s="11">
        <f>2*'OddsRatio_working_3-way'!K422*'OddsRatio_working_3-way'!L422*'OddsRatio_working_3-way'!M422</f>
        <v>7.4758306395423593E-2</v>
      </c>
      <c r="R422" s="11">
        <f t="shared" si="101"/>
        <v>0</v>
      </c>
      <c r="S422" s="11">
        <f t="shared" si="102"/>
        <v>-0.85237191236798449</v>
      </c>
      <c r="T422" s="11">
        <f t="shared" si="103"/>
        <v>-0.27275901195775498</v>
      </c>
      <c r="U422" s="11">
        <f>'OddsRatio_working_3-way'!S422-'OddsRatio_working_3-way'!R422^2/3</f>
        <v>-0.85237191236798449</v>
      </c>
      <c r="V422" s="11">
        <f>'OddsRatio_working_3-way'!S422*'OddsRatio_working_3-way'!R422/3-2*'OddsRatio_working_3-way'!R422^3/27-'OddsRatio_working_3-way'!T422</f>
        <v>0.27275901195775498</v>
      </c>
      <c r="W422" s="11">
        <f>'OddsRatio_working_3-way'!V422^2+4*'OddsRatio_working_3-way'!U422^3/27</f>
        <v>-1.7347777635981512E-2</v>
      </c>
      <c r="X422" s="11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0.151447397006479</v>
      </c>
      <c r="Y422" s="11">
        <f>IF('OddsRatio_working_3-way'!W422&gt;=0,IF('OddsRatio_working_3-way'!V422+SQRT('OddsRatio_working_3-way'!W422)&gt;0,0,PI()),ACOS('OddsRatio_working_3-way'!V422/(2*'OddsRatio_working_3-way'!X422)))</f>
        <v>0.44986128909278289</v>
      </c>
      <c r="Z422" s="11">
        <f>'OddsRatio_working_3-way'!X422^(1/3)*COS('OddsRatio_working_3-way'!Y422/3)</f>
        <v>0.5270511032506362</v>
      </c>
      <c r="AA422" s="11">
        <f>'OddsRatio_working_3-way'!X422^(1/3)*COS(('OddsRatio_working_3-way'!Y422+2*PI())/3)</f>
        <v>-0.33248807053023838</v>
      </c>
      <c r="AB422" s="11">
        <f>'OddsRatio_working_3-way'!X422^(1/3)*COS(('OddsRatio_working_3-way'!Y422+4*PI())/3)</f>
        <v>-0.19456303272039777</v>
      </c>
      <c r="AC422" s="11">
        <f>'OddsRatio_working_3-way'!X422^(1/3)*SIN('OddsRatio_working_3-way'!Y422/3)</f>
        <v>7.9631057707500771E-2</v>
      </c>
      <c r="AD422" s="11">
        <f>'OddsRatio_working_3-way'!X422^(1/3)*SIN(('OddsRatio_working_3-way'!Y422+2*PI())/3)</f>
        <v>0.41662411565391572</v>
      </c>
      <c r="AE422" s="11">
        <f>'OddsRatio_working_3-way'!X422^(1/3)*SIN(('OddsRatio_working_3-way'!Y422+4*PI())/3)</f>
        <v>-0.4962551733614165</v>
      </c>
      <c r="AF422" s="11">
        <f>-'OddsRatio_working_3-way'!U422/(3*'OddsRatio_working_3-way'!X422^(1/3))*COS(('OddsRatio_working_3-way'!Y422)/3)</f>
        <v>0.5270511032506362</v>
      </c>
      <c r="AG422" s="11">
        <f>-'OddsRatio_working_3-way'!U422/(3*'OddsRatio_working_3-way'!X422^(1/3))*COS(('OddsRatio_working_3-way'!Y422+2*PI())/3)</f>
        <v>-0.33248807053023838</v>
      </c>
      <c r="AH422" s="11">
        <f>-'OddsRatio_working_3-way'!U422/(3*'OddsRatio_working_3-way'!X422^(1/3))*COS(('OddsRatio_working_3-way'!Y422+4*PI())/3)</f>
        <v>-0.19456303272039777</v>
      </c>
      <c r="AI422" s="11">
        <f>'OddsRatio_working_3-way'!U422/(3*'OddsRatio_working_3-way'!X422^(1/3))*SIN(('OddsRatio_working_3-way'!Y422)/3)</f>
        <v>-7.9631057707500771E-2</v>
      </c>
      <c r="AJ422" s="11">
        <f>'OddsRatio_working_3-way'!U422/(3*'OddsRatio_working_3-way'!X422^(1/3))*SIN(('OddsRatio_working_3-way'!Y422+2*PI())/3)</f>
        <v>-0.41662411565391572</v>
      </c>
      <c r="AK422" s="11">
        <f>'OddsRatio_working_3-way'!U422/(3*'OddsRatio_working_3-way'!X422^(1/3))*SIN(('OddsRatio_working_3-way'!Y422+4*PI())/3)</f>
        <v>0.4962551733614165</v>
      </c>
      <c r="AL422" s="11">
        <f>'OddsRatio_working_3-way'!Z422+'OddsRatio_working_3-way'!AF422</f>
        <v>1.0541022065012724</v>
      </c>
      <c r="AM422" s="11">
        <f>'OddsRatio_working_3-way'!AA422+'OddsRatio_working_3-way'!AG422</f>
        <v>-0.66497614106047676</v>
      </c>
      <c r="AN422" s="11">
        <f>'OddsRatio_working_3-way'!AB422+'OddsRatio_working_3-way'!AH422</f>
        <v>-0.38912606544079553</v>
      </c>
      <c r="AO422" s="11">
        <f>'OddsRatio_working_3-way'!AC422+'OddsRatio_working_3-way'!AI422</f>
        <v>0</v>
      </c>
      <c r="AP422" s="11">
        <f>'OddsRatio_working_3-way'!AD422+'OddsRatio_working_3-way'!AJ422</f>
        <v>0</v>
      </c>
      <c r="AQ422" s="11">
        <f>'OddsRatio_working_3-way'!AE422+'OddsRatio_working_3-way'!AK422</f>
        <v>0</v>
      </c>
      <c r="AR422" s="10">
        <f>IF(A422="","",IF(('OddsRatio_working_3-way'!X422=0),IF(Q422&gt;0,-Q422^(1/3),(-Q422)^(1/3)),'OddsRatio_working_3-way'!AL422-'OddsRatio_working_3-way'!R422/3))</f>
        <v>1.0541022065012724</v>
      </c>
      <c r="AS422" s="11">
        <f>IF(('OddsRatio_working_3-way'!X422=0),IF(Q422&gt;0,-Q422^(1/3),(-Q422)^(1/3)),'OddsRatio_working_3-way'!AM422-'OddsRatio_working_3-way'!R422/3)</f>
        <v>-0.66497614106047676</v>
      </c>
      <c r="AT422" s="11">
        <f>IF(('OddsRatio_working_3-way'!X422=0),IF(Q422&gt;0,-Q422^(1/3),(-Q422)^(1/3)),'OddsRatio_working_3-way'!AN422-'OddsRatio_working_3-way'!R422/3)</f>
        <v>-0.38912606544079553</v>
      </c>
      <c r="AU422" s="11">
        <f>IF(('OddsRatio_working_3-way'!X422=0),0,'OddsRatio_working_3-way'!AO422)</f>
        <v>0</v>
      </c>
      <c r="AV422" s="11">
        <f>IF(('OddsRatio_working_3-way'!X422=0),0,'OddsRatio_working_3-way'!AP422)</f>
        <v>0</v>
      </c>
      <c r="AW422" s="11">
        <f>IF(('OddsRatio_working_3-way'!X422=0),0,'OddsRatio_working_3-way'!AQ422)</f>
        <v>0</v>
      </c>
    </row>
    <row r="423" spans="1:49" x14ac:dyDescent="0.2">
      <c r="A423" s="4">
        <f>IF('True_Odds_Calculator_3-way'!A424="","",'True_Odds_Calculator_3-way'!A424)</f>
        <v>1.79</v>
      </c>
      <c r="B423" s="4">
        <f>IF('True_Odds_Calculator_3-way'!B424="","",'True_Odds_Calculator_3-way'!B424)</f>
        <v>3.28</v>
      </c>
      <c r="C423" s="4">
        <f>IF('True_Odds_Calculator_3-way'!C424="","",'True_Odds_Calculator_3-way'!C424)</f>
        <v>5.82</v>
      </c>
      <c r="D423" s="9">
        <f t="shared" si="91"/>
        <v>0.54399317830956606</v>
      </c>
      <c r="E423" s="9">
        <f t="shared" si="92"/>
        <v>0.29245946633637376</v>
      </c>
      <c r="F423" s="9">
        <f t="shared" si="93"/>
        <v>0.16354735535406001</v>
      </c>
      <c r="G423" s="9">
        <f t="shared" si="94"/>
        <v>1.0610865134711731</v>
      </c>
      <c r="H423" s="9">
        <f t="shared" si="95"/>
        <v>1.8382583456422272</v>
      </c>
      <c r="I423" s="9">
        <f t="shared" si="96"/>
        <v>3.4192772507142744</v>
      </c>
      <c r="J423" s="9">
        <f t="shared" si="97"/>
        <v>6.1144369949310544</v>
      </c>
      <c r="K423" s="11">
        <f t="shared" si="98"/>
        <v>0.55865921787709494</v>
      </c>
      <c r="L423" s="11">
        <f t="shared" si="99"/>
        <v>0.3048780487804878</v>
      </c>
      <c r="M423" s="11">
        <f t="shared" si="100"/>
        <v>0.1718213058419244</v>
      </c>
      <c r="N423" s="11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-0.25407335194125991</v>
      </c>
      <c r="O423" s="11">
        <f>0</f>
        <v>0</v>
      </c>
      <c r="P423" s="11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0.23090170716255343</v>
      </c>
      <c r="Q423" s="11">
        <f>2*'OddsRatio_working_3-way'!K423*'OddsRatio_working_3-way'!L423*'OddsRatio_working_3-way'!M423</f>
        <v>5.8530217278213781E-2</v>
      </c>
      <c r="R423" s="11">
        <f t="shared" si="101"/>
        <v>0</v>
      </c>
      <c r="S423" s="11">
        <f t="shared" si="102"/>
        <v>-0.90879938961853968</v>
      </c>
      <c r="T423" s="11">
        <f t="shared" si="103"/>
        <v>-0.23036739914284904</v>
      </c>
      <c r="U423" s="11">
        <f>'OddsRatio_working_3-way'!S423-'OddsRatio_working_3-way'!R423^2/3</f>
        <v>-0.90879938961853968</v>
      </c>
      <c r="V423" s="11">
        <f>'OddsRatio_working_3-way'!S423*'OddsRatio_working_3-way'!R423/3-2*'OddsRatio_working_3-way'!R423^3/27-'OddsRatio_working_3-way'!T423</f>
        <v>0.23036739914284904</v>
      </c>
      <c r="W423" s="11">
        <f>'OddsRatio_working_3-way'!V423^2+4*'OddsRatio_working_3-way'!U423^3/27</f>
        <v>-5.8129714315705405E-2</v>
      </c>
      <c r="X423" s="11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0.16673246002469505</v>
      </c>
      <c r="Y423" s="11">
        <f>IF('OddsRatio_working_3-way'!W423&gt;=0,IF('OddsRatio_working_3-way'!V423+SQRT('OddsRatio_working_3-way'!W423)&gt;0,0,PI()),ACOS('OddsRatio_working_3-way'!V423/(2*'OddsRatio_working_3-way'!X423)))</f>
        <v>0.80816064720353553</v>
      </c>
      <c r="Z423" s="11">
        <f>'OddsRatio_working_3-way'!X423^(1/3)*COS('OddsRatio_working_3-way'!Y423/3)</f>
        <v>0.53054325673558655</v>
      </c>
      <c r="AA423" s="11">
        <f>'OddsRatio_working_3-way'!X423^(1/3)*COS(('OddsRatio_working_3-way'!Y423+2*PI())/3)</f>
        <v>-0.39212878013281194</v>
      </c>
      <c r="AB423" s="11">
        <f>'OddsRatio_working_3-way'!X423^(1/3)*COS(('OddsRatio_working_3-way'!Y423+4*PI())/3)</f>
        <v>-0.13841447660277473</v>
      </c>
      <c r="AC423" s="11">
        <f>'OddsRatio_working_3-way'!X423^(1/3)*SIN('OddsRatio_working_3-way'!Y423/3)</f>
        <v>0.14648202144032552</v>
      </c>
      <c r="AD423" s="11">
        <f>'OddsRatio_working_3-way'!X423^(1/3)*SIN(('OddsRatio_working_3-way'!Y423+2*PI())/3)</f>
        <v>0.38622292741938474</v>
      </c>
      <c r="AE423" s="11">
        <f>'OddsRatio_working_3-way'!X423^(1/3)*SIN(('OddsRatio_working_3-way'!Y423+4*PI())/3)</f>
        <v>-0.5327049488597102</v>
      </c>
      <c r="AF423" s="11">
        <f>-'OddsRatio_working_3-way'!U423/(3*'OddsRatio_working_3-way'!X423^(1/3))*COS(('OddsRatio_working_3-way'!Y423)/3)</f>
        <v>0.53054325673558667</v>
      </c>
      <c r="AG423" s="11">
        <f>-'OddsRatio_working_3-way'!U423/(3*'OddsRatio_working_3-way'!X423^(1/3))*COS(('OddsRatio_working_3-way'!Y423+2*PI())/3)</f>
        <v>-0.39212878013281205</v>
      </c>
      <c r="AH423" s="11">
        <f>-'OddsRatio_working_3-way'!U423/(3*'OddsRatio_working_3-way'!X423^(1/3))*COS(('OddsRatio_working_3-way'!Y423+4*PI())/3)</f>
        <v>-0.13841447660277476</v>
      </c>
      <c r="AI423" s="11">
        <f>'OddsRatio_working_3-way'!U423/(3*'OddsRatio_working_3-way'!X423^(1/3))*SIN(('OddsRatio_working_3-way'!Y423)/3)</f>
        <v>-0.14648202144032554</v>
      </c>
      <c r="AJ423" s="11">
        <f>'OddsRatio_working_3-way'!U423/(3*'OddsRatio_working_3-way'!X423^(1/3))*SIN(('OddsRatio_working_3-way'!Y423+2*PI())/3)</f>
        <v>-0.3862229274193848</v>
      </c>
      <c r="AK423" s="11">
        <f>'OddsRatio_working_3-way'!U423/(3*'OddsRatio_working_3-way'!X423^(1/3))*SIN(('OddsRatio_working_3-way'!Y423+4*PI())/3)</f>
        <v>0.53270494885971031</v>
      </c>
      <c r="AL423" s="11">
        <f>'OddsRatio_working_3-way'!Z423+'OddsRatio_working_3-way'!AF423</f>
        <v>1.0610865134711731</v>
      </c>
      <c r="AM423" s="11">
        <f>'OddsRatio_working_3-way'!AA423+'OddsRatio_working_3-way'!AG423</f>
        <v>-0.78425756026562399</v>
      </c>
      <c r="AN423" s="11">
        <f>'OddsRatio_working_3-way'!AB423+'OddsRatio_working_3-way'!AH423</f>
        <v>-0.27682895320554946</v>
      </c>
      <c r="AO423" s="11">
        <f>'OddsRatio_working_3-way'!AC423+'OddsRatio_working_3-way'!AI423</f>
        <v>0</v>
      </c>
      <c r="AP423" s="11">
        <f>'OddsRatio_working_3-way'!AD423+'OddsRatio_working_3-way'!AJ423</f>
        <v>0</v>
      </c>
      <c r="AQ423" s="11">
        <f>'OddsRatio_working_3-way'!AE423+'OddsRatio_working_3-way'!AK423</f>
        <v>0</v>
      </c>
      <c r="AR423" s="10">
        <f>IF(A423="","",IF(('OddsRatio_working_3-way'!X423=0),IF(Q423&gt;0,-Q423^(1/3),(-Q423)^(1/3)),'OddsRatio_working_3-way'!AL423-'OddsRatio_working_3-way'!R423/3))</f>
        <v>1.0610865134711731</v>
      </c>
      <c r="AS423" s="11">
        <f>IF(('OddsRatio_working_3-way'!X423=0),IF(Q423&gt;0,-Q423^(1/3),(-Q423)^(1/3)),'OddsRatio_working_3-way'!AM423-'OddsRatio_working_3-way'!R423/3)</f>
        <v>-0.78425756026562399</v>
      </c>
      <c r="AT423" s="11">
        <f>IF(('OddsRatio_working_3-way'!X423=0),IF(Q423&gt;0,-Q423^(1/3),(-Q423)^(1/3)),'OddsRatio_working_3-way'!AN423-'OddsRatio_working_3-way'!R423/3)</f>
        <v>-0.27682895320554946</v>
      </c>
      <c r="AU423" s="11">
        <f>IF(('OddsRatio_working_3-way'!X423=0),0,'OddsRatio_working_3-way'!AO423)</f>
        <v>0</v>
      </c>
      <c r="AV423" s="11">
        <f>IF(('OddsRatio_working_3-way'!X423=0),0,'OddsRatio_working_3-way'!AP423)</f>
        <v>0</v>
      </c>
      <c r="AW423" s="11">
        <f>IF(('OddsRatio_working_3-way'!X423=0),0,'OddsRatio_working_3-way'!AQ423)</f>
        <v>0</v>
      </c>
    </row>
    <row r="424" spans="1:49" x14ac:dyDescent="0.2">
      <c r="A424" s="4">
        <f>IF('True_Odds_Calculator_3-way'!A425="","",'True_Odds_Calculator_3-way'!A425)</f>
        <v>3.36</v>
      </c>
      <c r="B424" s="4">
        <f>IF('True_Odds_Calculator_3-way'!B425="","",'True_Odds_Calculator_3-way'!B425)</f>
        <v>3.09</v>
      </c>
      <c r="C424" s="4">
        <f>IF('True_Odds_Calculator_3-way'!C425="","",'True_Odds_Calculator_3-way'!C425)</f>
        <v>2.4300000000000002</v>
      </c>
      <c r="D424" s="9">
        <f t="shared" si="91"/>
        <v>0.28742230134320135</v>
      </c>
      <c r="E424" s="9">
        <f t="shared" si="92"/>
        <v>0.31293383131091046</v>
      </c>
      <c r="F424" s="9">
        <f t="shared" si="93"/>
        <v>0.39964386734588847</v>
      </c>
      <c r="G424" s="9">
        <f t="shared" si="94"/>
        <v>1.050508959846304</v>
      </c>
      <c r="H424" s="9">
        <f t="shared" si="95"/>
        <v>3.4792011452372775</v>
      </c>
      <c r="I424" s="9">
        <f t="shared" si="96"/>
        <v>3.1955637260787753</v>
      </c>
      <c r="J424" s="9">
        <f t="shared" si="97"/>
        <v>2.5022278125802146</v>
      </c>
      <c r="K424" s="11">
        <f t="shared" si="98"/>
        <v>0.29761904761904762</v>
      </c>
      <c r="L424" s="11">
        <f t="shared" si="99"/>
        <v>0.3236245954692557</v>
      </c>
      <c r="M424" s="11">
        <f t="shared" si="100"/>
        <v>0.41152263374485593</v>
      </c>
      <c r="N424" s="11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-0.27956982598598346</v>
      </c>
      <c r="O424" s="11">
        <f>0</f>
        <v>0</v>
      </c>
      <c r="P424" s="11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0.23306298027621292</v>
      </c>
      <c r="Q424" s="11">
        <f>2*'OddsRatio_working_3-way'!K424*'OddsRatio_working_3-way'!L424*'OddsRatio_working_3-way'!M424</f>
        <v>7.9273122542929564E-2</v>
      </c>
      <c r="R424" s="11">
        <f t="shared" si="101"/>
        <v>0</v>
      </c>
      <c r="S424" s="11">
        <f t="shared" si="102"/>
        <v>-0.8336485507842244</v>
      </c>
      <c r="T424" s="11">
        <f t="shared" si="103"/>
        <v>-0.2835539288381716</v>
      </c>
      <c r="U424" s="11">
        <f>'OddsRatio_working_3-way'!S424-'OddsRatio_working_3-way'!R424^2/3</f>
        <v>-0.8336485507842244</v>
      </c>
      <c r="V424" s="11">
        <f>'OddsRatio_working_3-way'!S424*'OddsRatio_working_3-way'!R424/3-2*'OddsRatio_working_3-way'!R424^3/27-'OddsRatio_working_3-way'!T424</f>
        <v>0.2835539288381716</v>
      </c>
      <c r="W424" s="11">
        <f>'OddsRatio_working_3-way'!V424^2+4*'OddsRatio_working_3-way'!U424^3/27</f>
        <v>-5.4283776127063699E-3</v>
      </c>
      <c r="X424" s="11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0.14648481847299846</v>
      </c>
      <c r="Y424" s="11">
        <f>IF('OddsRatio_working_3-way'!W424&gt;=0,IF('OddsRatio_working_3-way'!V424+SQRT('OddsRatio_working_3-way'!W424)&gt;0,0,PI()),ACOS('OddsRatio_working_3-way'!V424/(2*'OddsRatio_working_3-way'!X424)))</f>
        <v>0.25421445606288096</v>
      </c>
      <c r="Z424" s="11">
        <f>'OddsRatio_working_3-way'!X424^(1/3)*COS('OddsRatio_working_3-way'!Y424/3)</f>
        <v>0.525254479923152</v>
      </c>
      <c r="AA424" s="11">
        <f>'OddsRatio_working_3-way'!X424^(1/3)*COS(('OddsRatio_working_3-way'!Y424+2*PI())/3)</f>
        <v>-0.30126577236836394</v>
      </c>
      <c r="AB424" s="11">
        <f>'OddsRatio_working_3-way'!X424^(1/3)*COS(('OddsRatio_working_3-way'!Y424+4*PI())/3)</f>
        <v>-0.22398870755478797</v>
      </c>
      <c r="AC424" s="11">
        <f>'OddsRatio_working_3-way'!X424^(1/3)*SIN('OddsRatio_working_3-way'!Y424/3)</f>
        <v>4.461593417230221E-2</v>
      </c>
      <c r="AD424" s="11">
        <f>'OddsRatio_working_3-way'!X424^(1/3)*SIN(('OddsRatio_working_3-way'!Y424+2*PI())/3)</f>
        <v>0.43257575597888198</v>
      </c>
      <c r="AE424" s="11">
        <f>'OddsRatio_working_3-way'!X424^(1/3)*SIN(('OddsRatio_working_3-way'!Y424+4*PI())/3)</f>
        <v>-0.47719169015118418</v>
      </c>
      <c r="AF424" s="11">
        <f>-'OddsRatio_working_3-way'!U424/(3*'OddsRatio_working_3-way'!X424^(1/3))*COS(('OddsRatio_working_3-way'!Y424)/3)</f>
        <v>0.525254479923152</v>
      </c>
      <c r="AG424" s="11">
        <f>-'OddsRatio_working_3-way'!U424/(3*'OddsRatio_working_3-way'!X424^(1/3))*COS(('OddsRatio_working_3-way'!Y424+2*PI())/3)</f>
        <v>-0.30126577236836394</v>
      </c>
      <c r="AH424" s="11">
        <f>-'OddsRatio_working_3-way'!U424/(3*'OddsRatio_working_3-way'!X424^(1/3))*COS(('OddsRatio_working_3-way'!Y424+4*PI())/3)</f>
        <v>-0.22398870755478797</v>
      </c>
      <c r="AI424" s="11">
        <f>'OddsRatio_working_3-way'!U424/(3*'OddsRatio_working_3-way'!X424^(1/3))*SIN(('OddsRatio_working_3-way'!Y424)/3)</f>
        <v>-4.461593417230221E-2</v>
      </c>
      <c r="AJ424" s="11">
        <f>'OddsRatio_working_3-way'!U424/(3*'OddsRatio_working_3-way'!X424^(1/3))*SIN(('OddsRatio_working_3-way'!Y424+2*PI())/3)</f>
        <v>-0.43257575597888198</v>
      </c>
      <c r="AK424" s="11">
        <f>'OddsRatio_working_3-way'!U424/(3*'OddsRatio_working_3-way'!X424^(1/3))*SIN(('OddsRatio_working_3-way'!Y424+4*PI())/3)</f>
        <v>0.47719169015118418</v>
      </c>
      <c r="AL424" s="11">
        <f>'OddsRatio_working_3-way'!Z424+'OddsRatio_working_3-way'!AF424</f>
        <v>1.050508959846304</v>
      </c>
      <c r="AM424" s="11">
        <f>'OddsRatio_working_3-way'!AA424+'OddsRatio_working_3-way'!AG424</f>
        <v>-0.60253154473672788</v>
      </c>
      <c r="AN424" s="11">
        <f>'OddsRatio_working_3-way'!AB424+'OddsRatio_working_3-way'!AH424</f>
        <v>-0.44797741510957595</v>
      </c>
      <c r="AO424" s="11">
        <f>'OddsRatio_working_3-way'!AC424+'OddsRatio_working_3-way'!AI424</f>
        <v>0</v>
      </c>
      <c r="AP424" s="11">
        <f>'OddsRatio_working_3-way'!AD424+'OddsRatio_working_3-way'!AJ424</f>
        <v>0</v>
      </c>
      <c r="AQ424" s="11">
        <f>'OddsRatio_working_3-way'!AE424+'OddsRatio_working_3-way'!AK424</f>
        <v>0</v>
      </c>
      <c r="AR424" s="10">
        <f>IF(A424="","",IF(('OddsRatio_working_3-way'!X424=0),IF(Q424&gt;0,-Q424^(1/3),(-Q424)^(1/3)),'OddsRatio_working_3-way'!AL424-'OddsRatio_working_3-way'!R424/3))</f>
        <v>1.050508959846304</v>
      </c>
      <c r="AS424" s="11">
        <f>IF(('OddsRatio_working_3-way'!X424=0),IF(Q424&gt;0,-Q424^(1/3),(-Q424)^(1/3)),'OddsRatio_working_3-way'!AM424-'OddsRatio_working_3-way'!R424/3)</f>
        <v>-0.60253154473672788</v>
      </c>
      <c r="AT424" s="11">
        <f>IF(('OddsRatio_working_3-way'!X424=0),IF(Q424&gt;0,-Q424^(1/3),(-Q424)^(1/3)),'OddsRatio_working_3-way'!AN424-'OddsRatio_working_3-way'!R424/3)</f>
        <v>-0.44797741510957595</v>
      </c>
      <c r="AU424" s="11">
        <f>IF(('OddsRatio_working_3-way'!X424=0),0,'OddsRatio_working_3-way'!AO424)</f>
        <v>0</v>
      </c>
      <c r="AV424" s="11">
        <f>IF(('OddsRatio_working_3-way'!X424=0),0,'OddsRatio_working_3-way'!AP424)</f>
        <v>0</v>
      </c>
      <c r="AW424" s="11">
        <f>IF(('OddsRatio_working_3-way'!X424=0),0,'OddsRatio_working_3-way'!AQ424)</f>
        <v>0</v>
      </c>
    </row>
    <row r="425" spans="1:49" x14ac:dyDescent="0.2">
      <c r="A425" s="4">
        <f>IF('True_Odds_Calculator_3-way'!A426="","",'True_Odds_Calculator_3-way'!A426)</f>
        <v>3.04</v>
      </c>
      <c r="B425" s="4">
        <f>IF('True_Odds_Calculator_3-way'!B426="","",'True_Odds_Calculator_3-way'!B426)</f>
        <v>2.99</v>
      </c>
      <c r="C425" s="4">
        <f>IF('True_Odds_Calculator_3-way'!C426="","",'True_Odds_Calculator_3-way'!C426)</f>
        <v>2.7</v>
      </c>
      <c r="D425" s="9">
        <f t="shared" si="91"/>
        <v>0.31793893625209846</v>
      </c>
      <c r="E425" s="9">
        <f t="shared" si="92"/>
        <v>0.3233443427813712</v>
      </c>
      <c r="F425" s="9">
        <f t="shared" si="93"/>
        <v>0.35871672096653029</v>
      </c>
      <c r="G425" s="9">
        <f t="shared" si="94"/>
        <v>1.0515970854065064</v>
      </c>
      <c r="H425" s="9">
        <f t="shared" si="95"/>
        <v>3.1452580542292727</v>
      </c>
      <c r="I425" s="9">
        <f t="shared" si="96"/>
        <v>3.0926781999589474</v>
      </c>
      <c r="J425" s="9">
        <f t="shared" si="97"/>
        <v>2.7877150451910606</v>
      </c>
      <c r="K425" s="11">
        <f t="shared" si="98"/>
        <v>0.32894736842105265</v>
      </c>
      <c r="L425" s="11">
        <f t="shared" si="99"/>
        <v>0.33444816053511706</v>
      </c>
      <c r="M425" s="11">
        <f t="shared" si="100"/>
        <v>0.37037037037037035</v>
      </c>
      <c r="N425" s="11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-0.28120538246396354</v>
      </c>
      <c r="O425" s="11">
        <f>0</f>
        <v>0</v>
      </c>
      <c r="P425" s="11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0.23347806528584561</v>
      </c>
      <c r="Q425" s="11">
        <f>2*'OddsRatio_working_3-way'!K425*'OddsRatio_working_3-way'!L425*'OddsRatio_working_3-way'!M425</f>
        <v>8.1493216504658156E-2</v>
      </c>
      <c r="R425" s="11">
        <f t="shared" si="101"/>
        <v>0</v>
      </c>
      <c r="S425" s="11">
        <f t="shared" si="102"/>
        <v>-0.83027594721009945</v>
      </c>
      <c r="T425" s="11">
        <f t="shared" si="103"/>
        <v>-0.2897996325340661</v>
      </c>
      <c r="U425" s="11">
        <f>'OddsRatio_working_3-way'!S425-'OddsRatio_working_3-way'!R425^2/3</f>
        <v>-0.83027594721009945</v>
      </c>
      <c r="V425" s="11">
        <f>'OddsRatio_working_3-way'!S425*'OddsRatio_working_3-way'!R425/3-2*'OddsRatio_working_3-way'!R425^3/27-'OddsRatio_working_3-way'!T425</f>
        <v>0.2897996325340661</v>
      </c>
      <c r="W425" s="11">
        <f>'OddsRatio_working_3-way'!V425^2+4*'OddsRatio_working_3-way'!U425^3/27</f>
        <v>-8.0987516472223742E-4</v>
      </c>
      <c r="X425" s="11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0.14559679098592967</v>
      </c>
      <c r="Y425" s="11">
        <f>IF('OddsRatio_working_3-way'!W425&gt;=0,IF('OddsRatio_working_3-way'!V425+SQRT('OddsRatio_working_3-way'!W425)&gt;0,0,PI()),ACOS('OddsRatio_working_3-way'!V425/(2*'OddsRatio_working_3-way'!X425)))</f>
        <v>9.7886096320241256E-2</v>
      </c>
      <c r="Z425" s="11">
        <f>'OddsRatio_working_3-way'!X425^(1/3)*COS('OddsRatio_working_3-way'!Y425/3)</f>
        <v>0.52579854270325321</v>
      </c>
      <c r="AA425" s="11">
        <f>'OddsRatio_working_3-way'!X425^(1/3)*COS(('OddsRatio_working_3-way'!Y425+2*PI())/3)</f>
        <v>-0.2777621839489699</v>
      </c>
      <c r="AB425" s="11">
        <f>'OddsRatio_working_3-way'!X425^(1/3)*COS(('OddsRatio_working_3-way'!Y425+4*PI())/3)</f>
        <v>-0.24803635875428334</v>
      </c>
      <c r="AC425" s="11">
        <f>'OddsRatio_working_3-way'!X425^(1/3)*SIN('OddsRatio_working_3-way'!Y425/3)</f>
        <v>1.7162213178036054E-2</v>
      </c>
      <c r="AD425" s="11">
        <f>'OddsRatio_working_3-way'!X425^(1/3)*SIN(('OddsRatio_working_3-way'!Y425+2*PI())/3)</f>
        <v>0.44677378866483619</v>
      </c>
      <c r="AE425" s="11">
        <f>'OddsRatio_working_3-way'!X425^(1/3)*SIN(('OddsRatio_working_3-way'!Y425+4*PI())/3)</f>
        <v>-0.4639360018428722</v>
      </c>
      <c r="AF425" s="11">
        <f>-'OddsRatio_working_3-way'!U425/(3*'OddsRatio_working_3-way'!X425^(1/3))*COS(('OddsRatio_working_3-way'!Y425)/3)</f>
        <v>0.52579854270325332</v>
      </c>
      <c r="AG425" s="11">
        <f>-'OddsRatio_working_3-way'!U425/(3*'OddsRatio_working_3-way'!X425^(1/3))*COS(('OddsRatio_working_3-way'!Y425+2*PI())/3)</f>
        <v>-0.27776218394896995</v>
      </c>
      <c r="AH425" s="11">
        <f>-'OddsRatio_working_3-way'!U425/(3*'OddsRatio_working_3-way'!X425^(1/3))*COS(('OddsRatio_working_3-way'!Y425+4*PI())/3)</f>
        <v>-0.2480363587542834</v>
      </c>
      <c r="AI425" s="11">
        <f>'OddsRatio_working_3-way'!U425/(3*'OddsRatio_working_3-way'!X425^(1/3))*SIN(('OddsRatio_working_3-way'!Y425)/3)</f>
        <v>-1.7162213178036057E-2</v>
      </c>
      <c r="AJ425" s="11">
        <f>'OddsRatio_working_3-way'!U425/(3*'OddsRatio_working_3-way'!X425^(1/3))*SIN(('OddsRatio_working_3-way'!Y425+2*PI())/3)</f>
        <v>-0.44677378866483625</v>
      </c>
      <c r="AK425" s="11">
        <f>'OddsRatio_working_3-way'!U425/(3*'OddsRatio_working_3-way'!X425^(1/3))*SIN(('OddsRatio_working_3-way'!Y425+4*PI())/3)</f>
        <v>0.46393600184287231</v>
      </c>
      <c r="AL425" s="11">
        <f>'OddsRatio_working_3-way'!Z425+'OddsRatio_working_3-way'!AF425</f>
        <v>1.0515970854065064</v>
      </c>
      <c r="AM425" s="11">
        <f>'OddsRatio_working_3-way'!AA425+'OddsRatio_working_3-way'!AG425</f>
        <v>-0.5555243678979398</v>
      </c>
      <c r="AN425" s="11">
        <f>'OddsRatio_working_3-way'!AB425+'OddsRatio_working_3-way'!AH425</f>
        <v>-0.49607271750856674</v>
      </c>
      <c r="AO425" s="11">
        <f>'OddsRatio_working_3-way'!AC425+'OddsRatio_working_3-way'!AI425</f>
        <v>0</v>
      </c>
      <c r="AP425" s="11">
        <f>'OddsRatio_working_3-way'!AD425+'OddsRatio_working_3-way'!AJ425</f>
        <v>0</v>
      </c>
      <c r="AQ425" s="11">
        <f>'OddsRatio_working_3-way'!AE425+'OddsRatio_working_3-way'!AK425</f>
        <v>0</v>
      </c>
      <c r="AR425" s="10">
        <f>IF(A425="","",IF(('OddsRatio_working_3-way'!X425=0),IF(Q425&gt;0,-Q425^(1/3),(-Q425)^(1/3)),'OddsRatio_working_3-way'!AL425-'OddsRatio_working_3-way'!R425/3))</f>
        <v>1.0515970854065064</v>
      </c>
      <c r="AS425" s="11">
        <f>IF(('OddsRatio_working_3-way'!X425=0),IF(Q425&gt;0,-Q425^(1/3),(-Q425)^(1/3)),'OddsRatio_working_3-way'!AM425-'OddsRatio_working_3-way'!R425/3)</f>
        <v>-0.5555243678979398</v>
      </c>
      <c r="AT425" s="11">
        <f>IF(('OddsRatio_working_3-way'!X425=0),IF(Q425&gt;0,-Q425^(1/3),(-Q425)^(1/3)),'OddsRatio_working_3-way'!AN425-'OddsRatio_working_3-way'!R425/3)</f>
        <v>-0.49607271750856674</v>
      </c>
      <c r="AU425" s="11">
        <f>IF(('OddsRatio_working_3-way'!X425=0),0,'OddsRatio_working_3-way'!AO425)</f>
        <v>0</v>
      </c>
      <c r="AV425" s="11">
        <f>IF(('OddsRatio_working_3-way'!X425=0),0,'OddsRatio_working_3-way'!AP425)</f>
        <v>0</v>
      </c>
      <c r="AW425" s="11">
        <f>IF(('OddsRatio_working_3-way'!X425=0),0,'OddsRatio_working_3-way'!AQ425)</f>
        <v>0</v>
      </c>
    </row>
    <row r="426" spans="1:49" x14ac:dyDescent="0.2">
      <c r="A426" s="4">
        <f>IF('True_Odds_Calculator_3-way'!A427="","",'True_Odds_Calculator_3-way'!A427)</f>
        <v>2.13</v>
      </c>
      <c r="B426" s="4">
        <f>IF('True_Odds_Calculator_3-way'!B427="","",'True_Odds_Calculator_3-way'!B427)</f>
        <v>2.98</v>
      </c>
      <c r="C426" s="4">
        <f>IF('True_Odds_Calculator_3-way'!C427="","",'True_Odds_Calculator_3-way'!C427)</f>
        <v>4.37</v>
      </c>
      <c r="D426" s="9">
        <f t="shared" si="91"/>
        <v>0.45639267650263077</v>
      </c>
      <c r="E426" s="9">
        <f t="shared" si="92"/>
        <v>0.32393358791139204</v>
      </c>
      <c r="F426" s="9">
        <f t="shared" si="93"/>
        <v>0.21967373558597719</v>
      </c>
      <c r="G426" s="9">
        <f t="shared" si="94"/>
        <v>1.0540669310477093</v>
      </c>
      <c r="H426" s="9">
        <f t="shared" si="95"/>
        <v>2.1910956320839117</v>
      </c>
      <c r="I426" s="9">
        <f t="shared" si="96"/>
        <v>3.0870525234744641</v>
      </c>
      <c r="J426" s="9">
        <f t="shared" si="97"/>
        <v>4.5522055576307805</v>
      </c>
      <c r="K426" s="11">
        <f t="shared" si="98"/>
        <v>0.46948356807511737</v>
      </c>
      <c r="L426" s="11">
        <f t="shared" si="99"/>
        <v>0.33557046979865773</v>
      </c>
      <c r="M426" s="11">
        <f t="shared" si="100"/>
        <v>0.22883295194508008</v>
      </c>
      <c r="N426" s="11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-0.27182927707692561</v>
      </c>
      <c r="O426" s="11">
        <f>0</f>
        <v>0</v>
      </c>
      <c r="P426" s="11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0.23361337375998348</v>
      </c>
      <c r="Q426" s="11">
        <f>2*'OddsRatio_working_3-way'!K426*'OddsRatio_working_3-way'!L426*'OddsRatio_working_3-way'!M426</f>
        <v>7.2102893135797361E-2</v>
      </c>
      <c r="R426" s="11">
        <f t="shared" si="101"/>
        <v>0</v>
      </c>
      <c r="S426" s="11">
        <f t="shared" si="102"/>
        <v>-0.8594121143686545</v>
      </c>
      <c r="T426" s="11">
        <f t="shared" si="103"/>
        <v>-0.26525065258291802</v>
      </c>
      <c r="U426" s="11">
        <f>'OddsRatio_working_3-way'!S426-'OddsRatio_working_3-way'!R426^2/3</f>
        <v>-0.8594121143686545</v>
      </c>
      <c r="V426" s="11">
        <f>'OddsRatio_working_3-way'!S426*'OddsRatio_working_3-way'!R426/3-2*'OddsRatio_working_3-way'!R426^3/27-'OddsRatio_working_3-way'!T426</f>
        <v>0.26525065258291802</v>
      </c>
      <c r="W426" s="11">
        <f>'OddsRatio_working_3-way'!V426^2+4*'OddsRatio_working_3-way'!U426^3/27</f>
        <v>-2.3679497353305295E-2</v>
      </c>
      <c r="X426" s="11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0.15332759540357466</v>
      </c>
      <c r="Y426" s="11">
        <f>IF('OddsRatio_working_3-way'!W426&gt;=0,IF('OddsRatio_working_3-way'!V426+SQRT('OddsRatio_working_3-way'!W426)&gt;0,0,PI()),ACOS('OddsRatio_working_3-way'!V426/(2*'OddsRatio_working_3-way'!X426)))</f>
        <v>0.52568551593430546</v>
      </c>
      <c r="Z426" s="11">
        <f>'OddsRatio_working_3-way'!X426^(1/3)*COS('OddsRatio_working_3-way'!Y426/3)</f>
        <v>0.52703346552385466</v>
      </c>
      <c r="AA426" s="11">
        <f>'OddsRatio_working_3-way'!X426^(1/3)*COS(('OddsRatio_working_3-way'!Y426+2*PI())/3)</f>
        <v>-0.34432405455643117</v>
      </c>
      <c r="AB426" s="11">
        <f>'OddsRatio_working_3-way'!X426^(1/3)*COS(('OddsRatio_working_3-way'!Y426+4*PI())/3)</f>
        <v>-0.18270941096742327</v>
      </c>
      <c r="AC426" s="11">
        <f>'OddsRatio_working_3-way'!X426^(1/3)*SIN('OddsRatio_working_3-way'!Y426/3)</f>
        <v>9.3308257981099096E-2</v>
      </c>
      <c r="AD426" s="11">
        <f>'OddsRatio_working_3-way'!X426^(1/3)*SIN(('OddsRatio_working_3-way'!Y426+2*PI())/3)</f>
        <v>0.40977024079765884</v>
      </c>
      <c r="AE426" s="11">
        <f>'OddsRatio_working_3-way'!X426^(1/3)*SIN(('OddsRatio_working_3-way'!Y426+4*PI())/3)</f>
        <v>-0.50307849877875788</v>
      </c>
      <c r="AF426" s="11">
        <f>-'OddsRatio_working_3-way'!U426/(3*'OddsRatio_working_3-way'!X426^(1/3))*COS(('OddsRatio_working_3-way'!Y426)/3)</f>
        <v>0.52703346552385466</v>
      </c>
      <c r="AG426" s="11">
        <f>-'OddsRatio_working_3-way'!U426/(3*'OddsRatio_working_3-way'!X426^(1/3))*COS(('OddsRatio_working_3-way'!Y426+2*PI())/3)</f>
        <v>-0.34432405455643117</v>
      </c>
      <c r="AH426" s="11">
        <f>-'OddsRatio_working_3-way'!U426/(3*'OddsRatio_working_3-way'!X426^(1/3))*COS(('OddsRatio_working_3-way'!Y426+4*PI())/3)</f>
        <v>-0.18270941096742327</v>
      </c>
      <c r="AI426" s="11">
        <f>'OddsRatio_working_3-way'!U426/(3*'OddsRatio_working_3-way'!X426^(1/3))*SIN(('OddsRatio_working_3-way'!Y426)/3)</f>
        <v>-9.3308257981099096E-2</v>
      </c>
      <c r="AJ426" s="11">
        <f>'OddsRatio_working_3-way'!U426/(3*'OddsRatio_working_3-way'!X426^(1/3))*SIN(('OddsRatio_working_3-way'!Y426+2*PI())/3)</f>
        <v>-0.40977024079765884</v>
      </c>
      <c r="AK426" s="11">
        <f>'OddsRatio_working_3-way'!U426/(3*'OddsRatio_working_3-way'!X426^(1/3))*SIN(('OddsRatio_working_3-way'!Y426+4*PI())/3)</f>
        <v>0.50307849877875788</v>
      </c>
      <c r="AL426" s="11">
        <f>'OddsRatio_working_3-way'!Z426+'OddsRatio_working_3-way'!AF426</f>
        <v>1.0540669310477093</v>
      </c>
      <c r="AM426" s="11">
        <f>'OddsRatio_working_3-way'!AA426+'OddsRatio_working_3-way'!AG426</f>
        <v>-0.68864810911286234</v>
      </c>
      <c r="AN426" s="11">
        <f>'OddsRatio_working_3-way'!AB426+'OddsRatio_working_3-way'!AH426</f>
        <v>-0.36541882193484654</v>
      </c>
      <c r="AO426" s="11">
        <f>'OddsRatio_working_3-way'!AC426+'OddsRatio_working_3-way'!AI426</f>
        <v>0</v>
      </c>
      <c r="AP426" s="11">
        <f>'OddsRatio_working_3-way'!AD426+'OddsRatio_working_3-way'!AJ426</f>
        <v>0</v>
      </c>
      <c r="AQ426" s="11">
        <f>'OddsRatio_working_3-way'!AE426+'OddsRatio_working_3-way'!AK426</f>
        <v>0</v>
      </c>
      <c r="AR426" s="10">
        <f>IF(A426="","",IF(('OddsRatio_working_3-way'!X426=0),IF(Q426&gt;0,-Q426^(1/3),(-Q426)^(1/3)),'OddsRatio_working_3-way'!AL426-'OddsRatio_working_3-way'!R426/3))</f>
        <v>1.0540669310477093</v>
      </c>
      <c r="AS426" s="11">
        <f>IF(('OddsRatio_working_3-way'!X426=0),IF(Q426&gt;0,-Q426^(1/3),(-Q426)^(1/3)),'OddsRatio_working_3-way'!AM426-'OddsRatio_working_3-way'!R426/3)</f>
        <v>-0.68864810911286234</v>
      </c>
      <c r="AT426" s="11">
        <f>IF(('OddsRatio_working_3-way'!X426=0),IF(Q426&gt;0,-Q426^(1/3),(-Q426)^(1/3)),'OddsRatio_working_3-way'!AN426-'OddsRatio_working_3-way'!R426/3)</f>
        <v>-0.36541882193484654</v>
      </c>
      <c r="AU426" s="11">
        <f>IF(('OddsRatio_working_3-way'!X426=0),0,'OddsRatio_working_3-way'!AO426)</f>
        <v>0</v>
      </c>
      <c r="AV426" s="11">
        <f>IF(('OddsRatio_working_3-way'!X426=0),0,'OddsRatio_working_3-way'!AP426)</f>
        <v>0</v>
      </c>
      <c r="AW426" s="11">
        <f>IF(('OddsRatio_working_3-way'!X426=0),0,'OddsRatio_working_3-way'!AQ426)</f>
        <v>0</v>
      </c>
    </row>
    <row r="427" spans="1:49" x14ac:dyDescent="0.2">
      <c r="A427" s="4">
        <f>IF('True_Odds_Calculator_3-way'!A428="","",'True_Odds_Calculator_3-way'!A428)</f>
        <v>3.18</v>
      </c>
      <c r="B427" s="4">
        <f>IF('True_Odds_Calculator_3-way'!B428="","",'True_Odds_Calculator_3-way'!B428)</f>
        <v>2.93</v>
      </c>
      <c r="C427" s="4">
        <f>IF('True_Odds_Calculator_3-way'!C428="","",'True_Odds_Calculator_3-way'!C428)</f>
        <v>2.65</v>
      </c>
      <c r="D427" s="9">
        <f t="shared" si="91"/>
        <v>0.30390894418631786</v>
      </c>
      <c r="E427" s="9">
        <f t="shared" si="92"/>
        <v>0.33027368726869683</v>
      </c>
      <c r="F427" s="9">
        <f t="shared" si="93"/>
        <v>0.36581736854498514</v>
      </c>
      <c r="G427" s="9">
        <f t="shared" si="94"/>
        <v>1.0506693859328657</v>
      </c>
      <c r="H427" s="9">
        <f t="shared" si="95"/>
        <v>3.290459261333647</v>
      </c>
      <c r="I427" s="9">
        <f t="shared" si="96"/>
        <v>3.0277919148504311</v>
      </c>
      <c r="J427" s="9">
        <f t="shared" si="97"/>
        <v>2.7336044867892282</v>
      </c>
      <c r="K427" s="11">
        <f t="shared" si="98"/>
        <v>0.31446540880503143</v>
      </c>
      <c r="L427" s="11">
        <f t="shared" si="99"/>
        <v>0.34129692832764502</v>
      </c>
      <c r="M427" s="11">
        <f t="shared" si="100"/>
        <v>0.37735849056603776</v>
      </c>
      <c r="N427" s="11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-0.28116232927559737</v>
      </c>
      <c r="O427" s="11">
        <f>0</f>
        <v>0</v>
      </c>
      <c r="P427" s="11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0.23328234332113865</v>
      </c>
      <c r="Q427" s="11">
        <f>2*'OddsRatio_working_3-way'!K427*'OddsRatio_working_3-way'!L427*'OddsRatio_working_3-way'!M427</f>
        <v>8.1000813653173132E-2</v>
      </c>
      <c r="R427" s="11">
        <f t="shared" si="101"/>
        <v>0</v>
      </c>
      <c r="S427" s="11">
        <f t="shared" si="102"/>
        <v>-0.82970696651354592</v>
      </c>
      <c r="T427" s="11">
        <f t="shared" si="103"/>
        <v>-0.28809269670609233</v>
      </c>
      <c r="U427" s="11">
        <f>'OddsRatio_working_3-way'!S427-'OddsRatio_working_3-way'!R427^2/3</f>
        <v>-0.82970696651354592</v>
      </c>
      <c r="V427" s="11">
        <f>'OddsRatio_working_3-way'!S427*'OddsRatio_working_3-way'!R427/3-2*'OddsRatio_working_3-way'!R427^3/27-'OddsRatio_working_3-way'!T427</f>
        <v>0.28809269670609233</v>
      </c>
      <c r="W427" s="11">
        <f>'OddsRatio_working_3-way'!V427^2+4*'OddsRatio_working_3-way'!U427^3/27</f>
        <v>-1.622094620353301E-3</v>
      </c>
      <c r="X427" s="11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0.14544715235760186</v>
      </c>
      <c r="Y427" s="11">
        <f>IF('OddsRatio_working_3-way'!W427&gt;=0,IF('OddsRatio_working_3-way'!V427+SQRT('OddsRatio_working_3-way'!W427)&gt;0,0,PI()),ACOS('OddsRatio_working_3-way'!V427/(2*'OddsRatio_working_3-way'!X427)))</f>
        <v>0.13889936136968362</v>
      </c>
      <c r="Z427" s="11">
        <f>'OddsRatio_working_3-way'!X427^(1/3)*COS('OddsRatio_working_3-way'!Y427/3)</f>
        <v>0.52533469296643276</v>
      </c>
      <c r="AA427" s="11">
        <f>'OddsRatio_working_3-way'!X427^(1/3)*COS(('OddsRatio_working_3-way'!Y427+2*PI())/3)</f>
        <v>-0.2837466468222764</v>
      </c>
      <c r="AB427" s="11">
        <f>'OddsRatio_working_3-way'!X427^(1/3)*COS(('OddsRatio_working_3-way'!Y427+4*PI())/3)</f>
        <v>-0.24158804614415644</v>
      </c>
      <c r="AC427" s="11">
        <f>'OddsRatio_working_3-way'!X427^(1/3)*SIN('OddsRatio_working_3-way'!Y427/3)</f>
        <v>2.4340279450170518E-2</v>
      </c>
      <c r="AD427" s="11">
        <f>'OddsRatio_working_3-way'!X427^(1/3)*SIN(('OddsRatio_working_3-way'!Y427+2*PI())/3)</f>
        <v>0.44278304987314376</v>
      </c>
      <c r="AE427" s="11">
        <f>'OddsRatio_working_3-way'!X427^(1/3)*SIN(('OddsRatio_working_3-way'!Y427+4*PI())/3)</f>
        <v>-0.4671233293233143</v>
      </c>
      <c r="AF427" s="11">
        <f>-'OddsRatio_working_3-way'!U427/(3*'OddsRatio_working_3-way'!X427^(1/3))*COS(('OddsRatio_working_3-way'!Y427)/3)</f>
        <v>0.52533469296643287</v>
      </c>
      <c r="AG427" s="11">
        <f>-'OddsRatio_working_3-way'!U427/(3*'OddsRatio_working_3-way'!X427^(1/3))*COS(('OddsRatio_working_3-way'!Y427+2*PI())/3)</f>
        <v>-0.28374664682227652</v>
      </c>
      <c r="AH427" s="11">
        <f>-'OddsRatio_working_3-way'!U427/(3*'OddsRatio_working_3-way'!X427^(1/3))*COS(('OddsRatio_working_3-way'!Y427+4*PI())/3)</f>
        <v>-0.24158804614415649</v>
      </c>
      <c r="AI427" s="11">
        <f>'OddsRatio_working_3-way'!U427/(3*'OddsRatio_working_3-way'!X427^(1/3))*SIN(('OddsRatio_working_3-way'!Y427)/3)</f>
        <v>-2.4340279450170522E-2</v>
      </c>
      <c r="AJ427" s="11">
        <f>'OddsRatio_working_3-way'!U427/(3*'OddsRatio_working_3-way'!X427^(1/3))*SIN(('OddsRatio_working_3-way'!Y427+2*PI())/3)</f>
        <v>-0.44278304987314387</v>
      </c>
      <c r="AK427" s="11">
        <f>'OddsRatio_working_3-way'!U427/(3*'OddsRatio_working_3-way'!X427^(1/3))*SIN(('OddsRatio_working_3-way'!Y427+4*PI())/3)</f>
        <v>0.46712332932331441</v>
      </c>
      <c r="AL427" s="11">
        <f>'OddsRatio_working_3-way'!Z427+'OddsRatio_working_3-way'!AF427</f>
        <v>1.0506693859328657</v>
      </c>
      <c r="AM427" s="11">
        <f>'OddsRatio_working_3-way'!AA427+'OddsRatio_working_3-way'!AG427</f>
        <v>-0.56749329364455292</v>
      </c>
      <c r="AN427" s="11">
        <f>'OddsRatio_working_3-way'!AB427+'OddsRatio_working_3-way'!AH427</f>
        <v>-0.48317609228831293</v>
      </c>
      <c r="AO427" s="11">
        <f>'OddsRatio_working_3-way'!AC427+'OddsRatio_working_3-way'!AI427</f>
        <v>0</v>
      </c>
      <c r="AP427" s="11">
        <f>'OddsRatio_working_3-way'!AD427+'OddsRatio_working_3-way'!AJ427</f>
        <v>0</v>
      </c>
      <c r="AQ427" s="11">
        <f>'OddsRatio_working_3-way'!AE427+'OddsRatio_working_3-way'!AK427</f>
        <v>0</v>
      </c>
      <c r="AR427" s="10">
        <f>IF(A427="","",IF(('OddsRatio_working_3-way'!X427=0),IF(Q427&gt;0,-Q427^(1/3),(-Q427)^(1/3)),'OddsRatio_working_3-way'!AL427-'OddsRatio_working_3-way'!R427/3))</f>
        <v>1.0506693859328657</v>
      </c>
      <c r="AS427" s="11">
        <f>IF(('OddsRatio_working_3-way'!X427=0),IF(Q427&gt;0,-Q427^(1/3),(-Q427)^(1/3)),'OddsRatio_working_3-way'!AM427-'OddsRatio_working_3-way'!R427/3)</f>
        <v>-0.56749329364455292</v>
      </c>
      <c r="AT427" s="11">
        <f>IF(('OddsRatio_working_3-way'!X427=0),IF(Q427&gt;0,-Q427^(1/3),(-Q427)^(1/3)),'OddsRatio_working_3-way'!AN427-'OddsRatio_working_3-way'!R427/3)</f>
        <v>-0.48317609228831293</v>
      </c>
      <c r="AU427" s="11">
        <f>IF(('OddsRatio_working_3-way'!X427=0),0,'OddsRatio_working_3-way'!AO427)</f>
        <v>0</v>
      </c>
      <c r="AV427" s="11">
        <f>IF(('OddsRatio_working_3-way'!X427=0),0,'OddsRatio_working_3-way'!AP427)</f>
        <v>0</v>
      </c>
      <c r="AW427" s="11">
        <f>IF(('OddsRatio_working_3-way'!X427=0),0,'OddsRatio_working_3-way'!AQ427)</f>
        <v>0</v>
      </c>
    </row>
    <row r="428" spans="1:49" x14ac:dyDescent="0.2">
      <c r="A428" s="4">
        <f>IF('True_Odds_Calculator_3-way'!A429="","",'True_Odds_Calculator_3-way'!A429)</f>
        <v>2.0699999999999998</v>
      </c>
      <c r="B428" s="4">
        <f>IF('True_Odds_Calculator_3-way'!B429="","",'True_Odds_Calculator_3-way'!B429)</f>
        <v>3.13</v>
      </c>
      <c r="C428" s="4">
        <f>IF('True_Odds_Calculator_3-way'!C429="","",'True_Odds_Calculator_3-way'!C429)</f>
        <v>4.04</v>
      </c>
      <c r="D428" s="9">
        <f t="shared" si="91"/>
        <v>0.46376319704631397</v>
      </c>
      <c r="E428" s="9">
        <f t="shared" si="92"/>
        <v>0.30287065789251344</v>
      </c>
      <c r="F428" s="9">
        <f t="shared" si="93"/>
        <v>0.23336614506117237</v>
      </c>
      <c r="G428" s="9">
        <f t="shared" si="94"/>
        <v>1.0806288506780179</v>
      </c>
      <c r="H428" s="9">
        <f t="shared" si="95"/>
        <v>2.1562728702254792</v>
      </c>
      <c r="I428" s="9">
        <f t="shared" si="96"/>
        <v>3.3017394519441781</v>
      </c>
      <c r="J428" s="9">
        <f t="shared" si="97"/>
        <v>4.2851117060611754</v>
      </c>
      <c r="K428" s="11">
        <f t="shared" si="98"/>
        <v>0.48309178743961356</v>
      </c>
      <c r="L428" s="11">
        <f t="shared" si="99"/>
        <v>0.31948881789137379</v>
      </c>
      <c r="M428" s="11">
        <f t="shared" si="100"/>
        <v>0.24752475247524752</v>
      </c>
      <c r="N428" s="11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-0.26469206164955983</v>
      </c>
      <c r="O428" s="11">
        <f>0</f>
        <v>0</v>
      </c>
      <c r="P428" s="11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0.23839027881118441</v>
      </c>
      <c r="Q428" s="11">
        <f>2*'OddsRatio_working_3-way'!K428*'OddsRatio_working_3-way'!L428*'OddsRatio_working_3-way'!M428</f>
        <v>7.6407140644610377E-2</v>
      </c>
      <c r="R428" s="11">
        <f t="shared" si="101"/>
        <v>0</v>
      </c>
      <c r="S428" s="11">
        <f t="shared" si="102"/>
        <v>-0.90063252114754477</v>
      </c>
      <c r="T428" s="11">
        <f t="shared" si="103"/>
        <v>-0.288664269598572</v>
      </c>
      <c r="U428" s="11">
        <f>'OddsRatio_working_3-way'!S428-'OddsRatio_working_3-way'!R428^2/3</f>
        <v>-0.90063252114754477</v>
      </c>
      <c r="V428" s="11">
        <f>'OddsRatio_working_3-way'!S428*'OddsRatio_working_3-way'!R428/3-2*'OddsRatio_working_3-way'!R428^3/27-'OddsRatio_working_3-way'!T428</f>
        <v>0.288664269598572</v>
      </c>
      <c r="W428" s="11">
        <f>'OddsRatio_working_3-way'!V428^2+4*'OddsRatio_working_3-way'!U428^3/27</f>
        <v>-2.4900807140930417E-2</v>
      </c>
      <c r="X428" s="11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0.16449002073363558</v>
      </c>
      <c r="Y428" s="11">
        <f>IF('OddsRatio_working_3-way'!W428&gt;=0,IF('OddsRatio_working_3-way'!V428+SQRT('OddsRatio_working_3-way'!W428)&gt;0,0,PI()),ACOS('OddsRatio_working_3-way'!V428/(2*'OddsRatio_working_3-way'!X428)))</f>
        <v>0.50027179146897671</v>
      </c>
      <c r="Z428" s="11">
        <f>'OddsRatio_working_3-way'!X428^(1/3)*COS('OddsRatio_working_3-way'!Y428/3)</f>
        <v>0.54031442533900897</v>
      </c>
      <c r="AA428" s="11">
        <f>'OddsRatio_working_3-way'!X428^(1/3)*COS(('OddsRatio_working_3-way'!Y428+2*PI())/3)</f>
        <v>-0.34891869827521527</v>
      </c>
      <c r="AB428" s="11">
        <f>'OddsRatio_working_3-way'!X428^(1/3)*COS(('OddsRatio_working_3-way'!Y428+4*PI())/3)</f>
        <v>-0.19139572706379382</v>
      </c>
      <c r="AC428" s="11">
        <f>'OddsRatio_working_3-way'!X428^(1/3)*SIN('OddsRatio_working_3-way'!Y428/3)</f>
        <v>9.0945929832463954E-2</v>
      </c>
      <c r="AD428" s="11">
        <f>'OddsRatio_working_3-way'!X428^(1/3)*SIN(('OddsRatio_working_3-way'!Y428+2*PI())/3)</f>
        <v>0.42245305345854017</v>
      </c>
      <c r="AE428" s="11">
        <f>'OddsRatio_working_3-way'!X428^(1/3)*SIN(('OddsRatio_working_3-way'!Y428+4*PI())/3)</f>
        <v>-0.51339898329100409</v>
      </c>
      <c r="AF428" s="11">
        <f>-'OddsRatio_working_3-way'!U428/(3*'OddsRatio_working_3-way'!X428^(1/3))*COS(('OddsRatio_working_3-way'!Y428)/3)</f>
        <v>0.54031442533900897</v>
      </c>
      <c r="AG428" s="11">
        <f>-'OddsRatio_working_3-way'!U428/(3*'OddsRatio_working_3-way'!X428^(1/3))*COS(('OddsRatio_working_3-way'!Y428+2*PI())/3)</f>
        <v>-0.34891869827521527</v>
      </c>
      <c r="AH428" s="11">
        <f>-'OddsRatio_working_3-way'!U428/(3*'OddsRatio_working_3-way'!X428^(1/3))*COS(('OddsRatio_working_3-way'!Y428+4*PI())/3)</f>
        <v>-0.19139572706379382</v>
      </c>
      <c r="AI428" s="11">
        <f>'OddsRatio_working_3-way'!U428/(3*'OddsRatio_working_3-way'!X428^(1/3))*SIN(('OddsRatio_working_3-way'!Y428)/3)</f>
        <v>-9.0945929832463954E-2</v>
      </c>
      <c r="AJ428" s="11">
        <f>'OddsRatio_working_3-way'!U428/(3*'OddsRatio_working_3-way'!X428^(1/3))*SIN(('OddsRatio_working_3-way'!Y428+2*PI())/3)</f>
        <v>-0.42245305345854017</v>
      </c>
      <c r="AK428" s="11">
        <f>'OddsRatio_working_3-way'!U428/(3*'OddsRatio_working_3-way'!X428^(1/3))*SIN(('OddsRatio_working_3-way'!Y428+4*PI())/3)</f>
        <v>0.51339898329100409</v>
      </c>
      <c r="AL428" s="11">
        <f>'OddsRatio_working_3-way'!Z428+'OddsRatio_working_3-way'!AF428</f>
        <v>1.0806288506780179</v>
      </c>
      <c r="AM428" s="11">
        <f>'OddsRatio_working_3-way'!AA428+'OddsRatio_working_3-way'!AG428</f>
        <v>-0.69783739655043053</v>
      </c>
      <c r="AN428" s="11">
        <f>'OddsRatio_working_3-way'!AB428+'OddsRatio_working_3-way'!AH428</f>
        <v>-0.38279145412758764</v>
      </c>
      <c r="AO428" s="11">
        <f>'OddsRatio_working_3-way'!AC428+'OddsRatio_working_3-way'!AI428</f>
        <v>0</v>
      </c>
      <c r="AP428" s="11">
        <f>'OddsRatio_working_3-way'!AD428+'OddsRatio_working_3-way'!AJ428</f>
        <v>0</v>
      </c>
      <c r="AQ428" s="11">
        <f>'OddsRatio_working_3-way'!AE428+'OddsRatio_working_3-way'!AK428</f>
        <v>0</v>
      </c>
      <c r="AR428" s="10">
        <f>IF(A428="","",IF(('OddsRatio_working_3-way'!X428=0),IF(Q428&gt;0,-Q428^(1/3),(-Q428)^(1/3)),'OddsRatio_working_3-way'!AL428-'OddsRatio_working_3-way'!R428/3))</f>
        <v>1.0806288506780179</v>
      </c>
      <c r="AS428" s="11">
        <f>IF(('OddsRatio_working_3-way'!X428=0),IF(Q428&gt;0,-Q428^(1/3),(-Q428)^(1/3)),'OddsRatio_working_3-way'!AM428-'OddsRatio_working_3-way'!R428/3)</f>
        <v>-0.69783739655043053</v>
      </c>
      <c r="AT428" s="11">
        <f>IF(('OddsRatio_working_3-way'!X428=0),IF(Q428&gt;0,-Q428^(1/3),(-Q428)^(1/3)),'OddsRatio_working_3-way'!AN428-'OddsRatio_working_3-way'!R428/3)</f>
        <v>-0.38279145412758764</v>
      </c>
      <c r="AU428" s="11">
        <f>IF(('OddsRatio_working_3-way'!X428=0),0,'OddsRatio_working_3-way'!AO428)</f>
        <v>0</v>
      </c>
      <c r="AV428" s="11">
        <f>IF(('OddsRatio_working_3-way'!X428=0),0,'OddsRatio_working_3-way'!AP428)</f>
        <v>0</v>
      </c>
      <c r="AW428" s="11">
        <f>IF(('OddsRatio_working_3-way'!X428=0),0,'OddsRatio_working_3-way'!AQ428)</f>
        <v>0</v>
      </c>
    </row>
    <row r="429" spans="1:49" x14ac:dyDescent="0.2">
      <c r="A429" s="4">
        <f>IF('True_Odds_Calculator_3-way'!A430="","",'True_Odds_Calculator_3-way'!A430)</f>
        <v>2.0099999999999998</v>
      </c>
      <c r="B429" s="4">
        <f>IF('True_Odds_Calculator_3-way'!B430="","",'True_Odds_Calculator_3-way'!B430)</f>
        <v>3.22</v>
      </c>
      <c r="C429" s="4">
        <f>IF('True_Odds_Calculator_3-way'!C430="","",'True_Odds_Calculator_3-way'!C430)</f>
        <v>4.42</v>
      </c>
      <c r="D429" s="9">
        <f t="shared" si="91"/>
        <v>0.48399174570795434</v>
      </c>
      <c r="E429" s="9">
        <f t="shared" si="92"/>
        <v>0.29909486031062849</v>
      </c>
      <c r="F429" s="9">
        <f t="shared" si="93"/>
        <v>0.21691339398141718</v>
      </c>
      <c r="G429" s="9">
        <f t="shared" si="94"/>
        <v>1.0555949893897054</v>
      </c>
      <c r="H429" s="9">
        <f t="shared" si="95"/>
        <v>2.0661509392836019</v>
      </c>
      <c r="I429" s="9">
        <f t="shared" si="96"/>
        <v>3.3434208764451459</v>
      </c>
      <c r="J429" s="9">
        <f t="shared" si="97"/>
        <v>4.6101348637127924</v>
      </c>
      <c r="K429" s="11">
        <f t="shared" si="98"/>
        <v>0.49751243781094534</v>
      </c>
      <c r="L429" s="11">
        <f t="shared" si="99"/>
        <v>0.3105590062111801</v>
      </c>
      <c r="M429" s="11">
        <f t="shared" si="100"/>
        <v>0.22624434389140272</v>
      </c>
      <c r="N429" s="11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-0.26805644635930537</v>
      </c>
      <c r="O429" s="11">
        <f>0</f>
        <v>0</v>
      </c>
      <c r="P429" s="11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0.23245957894963509</v>
      </c>
      <c r="Q429" s="11">
        <f>2*'OddsRatio_working_3-way'!K429*'OddsRatio_working_3-way'!L429*'OddsRatio_working_3-way'!M429</f>
        <v>6.9912655323198528E-2</v>
      </c>
      <c r="R429" s="11">
        <f t="shared" si="101"/>
        <v>0</v>
      </c>
      <c r="S429" s="11">
        <f t="shared" si="102"/>
        <v>-0.8672038375008676</v>
      </c>
      <c r="T429" s="11">
        <f t="shared" si="103"/>
        <v>-0.26081318421078725</v>
      </c>
      <c r="U429" s="11">
        <f>'OddsRatio_working_3-way'!S429-'OddsRatio_working_3-way'!R429^2/3</f>
        <v>-0.8672038375008676</v>
      </c>
      <c r="V429" s="11">
        <f>'OddsRatio_working_3-way'!S429*'OddsRatio_working_3-way'!R429/3-2*'OddsRatio_working_3-way'!R429^3/27-'OddsRatio_working_3-way'!T429</f>
        <v>0.26081318421078725</v>
      </c>
      <c r="W429" s="11">
        <f>'OddsRatio_working_3-way'!V429^2+4*'OddsRatio_working_3-way'!U429^3/27</f>
        <v>-2.8594873801219237E-2</v>
      </c>
      <c r="X429" s="11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0.15541749488023324</v>
      </c>
      <c r="Y429" s="11">
        <f>IF('OddsRatio_working_3-way'!W429&gt;=0,IF('OddsRatio_working_3-way'!V429+SQRT('OddsRatio_working_3-way'!W429)&gt;0,0,PI()),ACOS('OddsRatio_working_3-way'!V429/(2*'OddsRatio_working_3-way'!X429)))</f>
        <v>0.57521970888844742</v>
      </c>
      <c r="Z429" s="11">
        <f>'OddsRatio_working_3-way'!X429^(1/3)*COS('OddsRatio_working_3-way'!Y429/3)</f>
        <v>0.52779749469485271</v>
      </c>
      <c r="AA429" s="11">
        <f>'OddsRatio_working_3-way'!X429^(1/3)*COS(('OddsRatio_working_3-way'!Y429+2*PI())/3)</f>
        <v>-0.35263043740568334</v>
      </c>
      <c r="AB429" s="11">
        <f>'OddsRatio_working_3-way'!X429^(1/3)*COS(('OddsRatio_working_3-way'!Y429+4*PI())/3)</f>
        <v>-0.17516705728916948</v>
      </c>
      <c r="AC429" s="11">
        <f>'OddsRatio_working_3-way'!X429^(1/3)*SIN('OddsRatio_working_3-way'!Y429/3)</f>
        <v>0.10245853028157041</v>
      </c>
      <c r="AD429" s="11">
        <f>'OddsRatio_working_3-way'!X429^(1/3)*SIN(('OddsRatio_working_3-way'!Y429+2*PI())/3)</f>
        <v>0.40585677331873982</v>
      </c>
      <c r="AE429" s="11">
        <f>'OddsRatio_working_3-way'!X429^(1/3)*SIN(('OddsRatio_working_3-way'!Y429+4*PI())/3)</f>
        <v>-0.50831530360031008</v>
      </c>
      <c r="AF429" s="11">
        <f>-'OddsRatio_working_3-way'!U429/(3*'OddsRatio_working_3-way'!X429^(1/3))*COS(('OddsRatio_working_3-way'!Y429)/3)</f>
        <v>0.52779749469485271</v>
      </c>
      <c r="AG429" s="11">
        <f>-'OddsRatio_working_3-way'!U429/(3*'OddsRatio_working_3-way'!X429^(1/3))*COS(('OddsRatio_working_3-way'!Y429+2*PI())/3)</f>
        <v>-0.35263043740568334</v>
      </c>
      <c r="AH429" s="11">
        <f>-'OddsRatio_working_3-way'!U429/(3*'OddsRatio_working_3-way'!X429^(1/3))*COS(('OddsRatio_working_3-way'!Y429+4*PI())/3)</f>
        <v>-0.17516705728916948</v>
      </c>
      <c r="AI429" s="11">
        <f>'OddsRatio_working_3-way'!U429/(3*'OddsRatio_working_3-way'!X429^(1/3))*SIN(('OddsRatio_working_3-way'!Y429)/3)</f>
        <v>-0.10245853028157041</v>
      </c>
      <c r="AJ429" s="11">
        <f>'OddsRatio_working_3-way'!U429/(3*'OddsRatio_working_3-way'!X429^(1/3))*SIN(('OddsRatio_working_3-way'!Y429+2*PI())/3)</f>
        <v>-0.40585677331873982</v>
      </c>
      <c r="AK429" s="11">
        <f>'OddsRatio_working_3-way'!U429/(3*'OddsRatio_working_3-way'!X429^(1/3))*SIN(('OddsRatio_working_3-way'!Y429+4*PI())/3)</f>
        <v>0.50831530360031008</v>
      </c>
      <c r="AL429" s="11">
        <f>'OddsRatio_working_3-way'!Z429+'OddsRatio_working_3-way'!AF429</f>
        <v>1.0555949893897054</v>
      </c>
      <c r="AM429" s="11">
        <f>'OddsRatio_working_3-way'!AA429+'OddsRatio_working_3-way'!AG429</f>
        <v>-0.70526087481136668</v>
      </c>
      <c r="AN429" s="11">
        <f>'OddsRatio_working_3-way'!AB429+'OddsRatio_working_3-way'!AH429</f>
        <v>-0.35033411457833896</v>
      </c>
      <c r="AO429" s="11">
        <f>'OddsRatio_working_3-way'!AC429+'OddsRatio_working_3-way'!AI429</f>
        <v>0</v>
      </c>
      <c r="AP429" s="11">
        <f>'OddsRatio_working_3-way'!AD429+'OddsRatio_working_3-way'!AJ429</f>
        <v>0</v>
      </c>
      <c r="AQ429" s="11">
        <f>'OddsRatio_working_3-way'!AE429+'OddsRatio_working_3-way'!AK429</f>
        <v>0</v>
      </c>
      <c r="AR429" s="10">
        <f>IF(A429="","",IF(('OddsRatio_working_3-way'!X429=0),IF(Q429&gt;0,-Q429^(1/3),(-Q429)^(1/3)),'OddsRatio_working_3-way'!AL429-'OddsRatio_working_3-way'!R429/3))</f>
        <v>1.0555949893897054</v>
      </c>
      <c r="AS429" s="11">
        <f>IF(('OddsRatio_working_3-way'!X429=0),IF(Q429&gt;0,-Q429^(1/3),(-Q429)^(1/3)),'OddsRatio_working_3-way'!AM429-'OddsRatio_working_3-way'!R429/3)</f>
        <v>-0.70526087481136668</v>
      </c>
      <c r="AT429" s="11">
        <f>IF(('OddsRatio_working_3-way'!X429=0),IF(Q429&gt;0,-Q429^(1/3),(-Q429)^(1/3)),'OddsRatio_working_3-way'!AN429-'OddsRatio_working_3-way'!R429/3)</f>
        <v>-0.35033411457833896</v>
      </c>
      <c r="AU429" s="11">
        <f>IF(('OddsRatio_working_3-way'!X429=0),0,'OddsRatio_working_3-way'!AO429)</f>
        <v>0</v>
      </c>
      <c r="AV429" s="11">
        <f>IF(('OddsRatio_working_3-way'!X429=0),0,'OddsRatio_working_3-way'!AP429)</f>
        <v>0</v>
      </c>
      <c r="AW429" s="11">
        <f>IF(('OddsRatio_working_3-way'!X429=0),0,'OddsRatio_working_3-way'!AQ429)</f>
        <v>0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2.21</v>
      </c>
      <c r="B2" s="4">
        <f>IF('True_Odds_Calculator_2-way'!B3="","",'True_Odds_Calculator_2-way'!B3)</f>
        <v>1.72</v>
      </c>
      <c r="C2" s="4">
        <f t="shared" ref="C2:C65" si="0">IF(A2="","",((1/A2)+(1/B2))-1)</f>
        <v>3.3884036620014824E-2</v>
      </c>
      <c r="D2" s="4">
        <f>IF(A2="","",(2*A2)/(2-($C2*A2)))</f>
        <v>2.2959652089876781</v>
      </c>
      <c r="E2" s="4">
        <f>IF(B2="","",(2*B2)/(2-($C2*B2)))</f>
        <v>1.7716256524981358</v>
      </c>
      <c r="G2" s="4">
        <f t="shared" ref="G2:G65" si="1">IF(A2="","",C2+1)</f>
        <v>1.0338840366200148</v>
      </c>
    </row>
    <row r="3" spans="1:7" x14ac:dyDescent="0.2">
      <c r="A3" s="4">
        <f>IF('True_Odds_Calculator_2-way'!A4="","",'True_Odds_Calculator_2-way'!A4)</f>
        <v>1.95</v>
      </c>
      <c r="B3" s="4">
        <f>IF('True_Odds_Calculator_2-way'!B4="","",'True_Odds_Calculator_2-way'!B4)</f>
        <v>1.93</v>
      </c>
      <c r="C3" s="4">
        <f t="shared" si="0"/>
        <v>3.0955227846419575E-2</v>
      </c>
      <c r="D3" s="4">
        <f t="shared" ref="D3:D66" si="2">IF(A3="","",(2*A3)/(2-($C3*A3)))</f>
        <v>2.0106851876586083</v>
      </c>
      <c r="E3" s="4">
        <f t="shared" ref="E3:E66" si="3">IF(B3="","",(2*B3)/(2-($C3*B3)))</f>
        <v>1.9894277785119598</v>
      </c>
      <c r="G3" s="4">
        <f t="shared" si="1"/>
        <v>1.0309552278464196</v>
      </c>
    </row>
    <row r="4" spans="1:7" x14ac:dyDescent="0.2">
      <c r="A4" s="4">
        <f>IF('True_Odds_Calculator_2-way'!A5="","",'True_Odds_Calculator_2-way'!A5)</f>
        <v>1.38</v>
      </c>
      <c r="B4" s="4">
        <f>IF('True_Odds_Calculator_2-way'!B5="","",'True_Odds_Calculator_2-way'!B5)</f>
        <v>3.23</v>
      </c>
      <c r="C4" s="4">
        <f t="shared" si="0"/>
        <v>3.4235204379234663E-2</v>
      </c>
      <c r="D4" s="4">
        <f t="shared" si="2"/>
        <v>1.4133874496623013</v>
      </c>
      <c r="E4" s="4">
        <f t="shared" si="3"/>
        <v>3.4190381222673936</v>
      </c>
      <c r="G4" s="4">
        <f t="shared" si="1"/>
        <v>1.0342352043792347</v>
      </c>
    </row>
    <row r="5" spans="1:7" x14ac:dyDescent="0.2">
      <c r="A5" s="4">
        <f>IF('True_Odds_Calculator_2-way'!A6="","",'True_Odds_Calculator_2-way'!A6)</f>
        <v>2.2799999999999998</v>
      </c>
      <c r="B5" s="4">
        <f>IF('True_Odds_Calculator_2-way'!B6="","",'True_Odds_Calculator_2-way'!B6)</f>
        <v>1.69</v>
      </c>
      <c r="C5" s="4">
        <f t="shared" si="0"/>
        <v>3.0312467559431067E-2</v>
      </c>
      <c r="D5" s="4">
        <f t="shared" si="2"/>
        <v>2.3616082373130669</v>
      </c>
      <c r="E5" s="4">
        <f t="shared" si="3"/>
        <v>1.7344256391789699</v>
      </c>
      <c r="G5" s="4">
        <f t="shared" si="1"/>
        <v>1.0303124675594311</v>
      </c>
    </row>
    <row r="6" spans="1:7" x14ac:dyDescent="0.2">
      <c r="A6" s="4">
        <f>IF('True_Odds_Calculator_2-way'!A7="","",'True_Odds_Calculator_2-way'!A7)</f>
        <v>2</v>
      </c>
      <c r="B6" s="4">
        <f>IF('True_Odds_Calculator_2-way'!B7="","",'True_Odds_Calculator_2-way'!B7)</f>
        <v>1.88</v>
      </c>
      <c r="C6" s="4">
        <f t="shared" si="0"/>
        <v>3.1914893617021267E-2</v>
      </c>
      <c r="D6" s="4">
        <f t="shared" si="2"/>
        <v>2.0659340659340657</v>
      </c>
      <c r="E6" s="4">
        <f t="shared" si="3"/>
        <v>1.9381443298969072</v>
      </c>
      <c r="G6" s="4">
        <f t="shared" si="1"/>
        <v>1.0319148936170213</v>
      </c>
    </row>
    <row r="7" spans="1:7" x14ac:dyDescent="0.2">
      <c r="A7" s="4">
        <f>IF('True_Odds_Calculator_2-way'!A8="","",'True_Odds_Calculator_2-way'!A8)</f>
        <v>1.78</v>
      </c>
      <c r="B7" s="4">
        <f>IF('True_Odds_Calculator_2-way'!B8="","",'True_Odds_Calculator_2-way'!B8)</f>
        <v>2.09</v>
      </c>
      <c r="C7" s="4">
        <f t="shared" si="0"/>
        <v>4.0266652330519959E-2</v>
      </c>
      <c r="D7" s="4">
        <f t="shared" si="2"/>
        <v>1.8461614808198106</v>
      </c>
      <c r="E7" s="4">
        <f t="shared" si="3"/>
        <v>2.1818075186206087</v>
      </c>
      <c r="G7" s="4">
        <f t="shared" si="1"/>
        <v>1.04026665233052</v>
      </c>
    </row>
    <row r="8" spans="1:7" x14ac:dyDescent="0.2">
      <c r="A8" s="4">
        <f>IF('True_Odds_Calculator_2-way'!A9="","",'True_Odds_Calculator_2-way'!A9)</f>
        <v>2.4500000000000002</v>
      </c>
      <c r="B8" s="4">
        <f>IF('True_Odds_Calculator_2-way'!B9="","",'True_Odds_Calculator_2-way'!B9)</f>
        <v>1.61</v>
      </c>
      <c r="C8" s="4">
        <f t="shared" si="0"/>
        <v>2.9281277728482547E-2</v>
      </c>
      <c r="D8" s="4">
        <f t="shared" si="2"/>
        <v>2.5411499436302138</v>
      </c>
      <c r="E8" s="4">
        <f t="shared" si="3"/>
        <v>1.6488661302121432</v>
      </c>
      <c r="G8" s="4">
        <f t="shared" si="1"/>
        <v>1.0292812777284825</v>
      </c>
    </row>
    <row r="9" spans="1:7" x14ac:dyDescent="0.2">
      <c r="A9" s="4">
        <f>IF('True_Odds_Calculator_2-way'!A10="","",'True_Odds_Calculator_2-way'!A10)</f>
        <v>3.19</v>
      </c>
      <c r="B9" s="4">
        <f>IF('True_Odds_Calculator_2-way'!B10="","",'True_Odds_Calculator_2-way'!B10)</f>
        <v>1.38</v>
      </c>
      <c r="C9" s="4">
        <f t="shared" si="0"/>
        <v>3.8117304983871891E-2</v>
      </c>
      <c r="D9" s="4">
        <f t="shared" si="2"/>
        <v>3.396497183859271</v>
      </c>
      <c r="E9" s="4">
        <f t="shared" si="3"/>
        <v>1.4172756833327969</v>
      </c>
      <c r="G9" s="4">
        <f t="shared" si="1"/>
        <v>1.0381173049838719</v>
      </c>
    </row>
    <row r="10" spans="1:7" x14ac:dyDescent="0.2">
      <c r="A10" s="4">
        <f>IF('True_Odds_Calculator_2-way'!A11="","",'True_Odds_Calculator_2-way'!A11)</f>
        <v>2.4</v>
      </c>
      <c r="B10" s="4">
        <f>IF('True_Odds_Calculator_2-way'!B11="","",'True_Odds_Calculator_2-way'!B11)</f>
        <v>1.62</v>
      </c>
      <c r="C10" s="4">
        <f t="shared" si="0"/>
        <v>3.3950617283950546E-2</v>
      </c>
      <c r="D10" s="4">
        <f t="shared" si="2"/>
        <v>2.5019305019305014</v>
      </c>
      <c r="E10" s="4">
        <f t="shared" si="3"/>
        <v>1.6658097686375322</v>
      </c>
      <c r="G10" s="4">
        <f t="shared" si="1"/>
        <v>1.0339506172839505</v>
      </c>
    </row>
    <row r="11" spans="1:7" x14ac:dyDescent="0.2">
      <c r="A11" s="4">
        <f>IF('True_Odds_Calculator_2-way'!A12="","",'True_Odds_Calculator_2-way'!A12)</f>
        <v>1.49</v>
      </c>
      <c r="B11" s="4">
        <f>IF('True_Odds_Calculator_2-way'!B12="","",'True_Odds_Calculator_2-way'!B12)</f>
        <v>2.74</v>
      </c>
      <c r="C11" s="4">
        <f t="shared" si="0"/>
        <v>3.6104443246950613E-2</v>
      </c>
      <c r="D11" s="4">
        <f t="shared" si="2"/>
        <v>1.5311855380114767</v>
      </c>
      <c r="E11" s="4">
        <f t="shared" si="3"/>
        <v>2.882581374002684</v>
      </c>
      <c r="G11" s="4">
        <f t="shared" si="1"/>
        <v>1.0361044432469506</v>
      </c>
    </row>
    <row r="12" spans="1:7" x14ac:dyDescent="0.2">
      <c r="A12" s="4">
        <f>IF('True_Odds_Calculator_2-way'!A13="","",'True_Odds_Calculator_2-way'!A13)</f>
        <v>1.7</v>
      </c>
      <c r="B12" s="4">
        <f>IF('True_Odds_Calculator_2-way'!B13="","",'True_Odds_Calculator_2-way'!B13)</f>
        <v>2.2400000000000002</v>
      </c>
      <c r="C12" s="4">
        <f t="shared" si="0"/>
        <v>3.4663865546218364E-2</v>
      </c>
      <c r="D12" s="4">
        <f t="shared" si="2"/>
        <v>1.7516099356025756</v>
      </c>
      <c r="E12" s="4">
        <f t="shared" si="3"/>
        <v>2.3304773561811505</v>
      </c>
      <c r="G12" s="4">
        <f t="shared" si="1"/>
        <v>1.0346638655462184</v>
      </c>
    </row>
    <row r="13" spans="1:7" x14ac:dyDescent="0.2">
      <c r="A13" s="4">
        <f>IF('True_Odds_Calculator_2-way'!A14="","",'True_Odds_Calculator_2-way'!A14)</f>
        <v>1.89</v>
      </c>
      <c r="B13" s="4">
        <f>IF('True_Odds_Calculator_2-way'!B14="","",'True_Odds_Calculator_2-way'!B14)</f>
        <v>2</v>
      </c>
      <c r="C13" s="4">
        <f t="shared" si="0"/>
        <v>2.9100529100529293E-2</v>
      </c>
      <c r="D13" s="4">
        <f t="shared" si="2"/>
        <v>1.9434447300771212</v>
      </c>
      <c r="E13" s="4">
        <f t="shared" si="3"/>
        <v>2.0599455040871937</v>
      </c>
      <c r="G13" s="4">
        <f t="shared" si="1"/>
        <v>1.0291005291005293</v>
      </c>
    </row>
    <row r="14" spans="1:7" x14ac:dyDescent="0.2">
      <c r="A14" s="4">
        <f>IF('True_Odds_Calculator_2-way'!A15="","",'True_Odds_Calculator_2-way'!A15)</f>
        <v>1.56</v>
      </c>
      <c r="B14" s="4">
        <f>IF('True_Odds_Calculator_2-way'!B15="","",'True_Odds_Calculator_2-way'!B15)</f>
        <v>2.5499999999999998</v>
      </c>
      <c r="C14" s="4">
        <f t="shared" si="0"/>
        <v>3.3182503770738947E-2</v>
      </c>
      <c r="D14" s="4">
        <f t="shared" si="2"/>
        <v>1.6014492753623186</v>
      </c>
      <c r="E14" s="4">
        <f t="shared" si="3"/>
        <v>2.6626506024096379</v>
      </c>
      <c r="G14" s="4">
        <f t="shared" si="1"/>
        <v>1.0331825037707389</v>
      </c>
    </row>
    <row r="15" spans="1:7" x14ac:dyDescent="0.2">
      <c r="A15" s="4">
        <f>IF('True_Odds_Calculator_2-way'!A16="","",'True_Odds_Calculator_2-way'!A16)</f>
        <v>2.27</v>
      </c>
      <c r="B15" s="4">
        <f>IF('True_Odds_Calculator_2-way'!B16="","",'True_Odds_Calculator_2-way'!B16)</f>
        <v>1.68</v>
      </c>
      <c r="C15" s="4">
        <f t="shared" si="0"/>
        <v>3.5766729599328695E-2</v>
      </c>
      <c r="D15" s="4">
        <f t="shared" si="2"/>
        <v>2.3660503784588656</v>
      </c>
      <c r="E15" s="4">
        <f t="shared" si="3"/>
        <v>1.7320374239258789</v>
      </c>
      <c r="G15" s="4">
        <f t="shared" si="1"/>
        <v>1.0357667295993287</v>
      </c>
    </row>
    <row r="16" spans="1:7" x14ac:dyDescent="0.2">
      <c r="A16" s="4">
        <f>IF('True_Odds_Calculator_2-way'!A17="","",'True_Odds_Calculator_2-way'!A17)</f>
        <v>2.0499999999999998</v>
      </c>
      <c r="B16" s="4">
        <f>IF('True_Odds_Calculator_2-way'!B17="","",'True_Odds_Calculator_2-way'!B17)</f>
        <v>1.85</v>
      </c>
      <c r="C16" s="4">
        <f t="shared" si="0"/>
        <v>2.8345418589321048E-2</v>
      </c>
      <c r="D16" s="4">
        <f t="shared" si="2"/>
        <v>2.1113430758524703</v>
      </c>
      <c r="E16" s="4">
        <f t="shared" si="3"/>
        <v>1.8998121477770822</v>
      </c>
      <c r="G16" s="4">
        <f t="shared" si="1"/>
        <v>1.028345418589321</v>
      </c>
    </row>
    <row r="17" spans="1:7" x14ac:dyDescent="0.2">
      <c r="A17" s="4">
        <f>IF('True_Odds_Calculator_2-way'!A18="","",'True_Odds_Calculator_2-way'!A18)</f>
        <v>2.0699999999999998</v>
      </c>
      <c r="B17" s="4">
        <f>IF('True_Odds_Calculator_2-way'!B18="","",'True_Odds_Calculator_2-way'!B18)</f>
        <v>1.83</v>
      </c>
      <c r="C17" s="4">
        <f t="shared" si="0"/>
        <v>2.9539874871307603E-2</v>
      </c>
      <c r="D17" s="4">
        <f t="shared" si="2"/>
        <v>2.1352836729517204</v>
      </c>
      <c r="E17" s="4">
        <f t="shared" si="3"/>
        <v>1.8808371192373576</v>
      </c>
      <c r="G17" s="4">
        <f t="shared" si="1"/>
        <v>1.0295398748713076</v>
      </c>
    </row>
    <row r="18" spans="1:7" x14ac:dyDescent="0.2">
      <c r="A18" s="4">
        <f>IF('True_Odds_Calculator_2-way'!A19="","",'True_Odds_Calculator_2-way'!A19)</f>
        <v>1.85</v>
      </c>
      <c r="B18" s="4">
        <f>IF('True_Odds_Calculator_2-way'!B19="","",'True_Odds_Calculator_2-way'!B19)</f>
        <v>2.0499999999999998</v>
      </c>
      <c r="C18" s="4">
        <f t="shared" si="0"/>
        <v>2.8345418589321048E-2</v>
      </c>
      <c r="D18" s="4">
        <f t="shared" si="2"/>
        <v>1.8998121477770822</v>
      </c>
      <c r="E18" s="4">
        <f t="shared" si="3"/>
        <v>2.1113430758524703</v>
      </c>
      <c r="G18" s="4">
        <f t="shared" si="1"/>
        <v>1.028345418589321</v>
      </c>
    </row>
    <row r="19" spans="1:7" x14ac:dyDescent="0.2">
      <c r="A19" s="4">
        <f>IF('True_Odds_Calculator_2-way'!A20="","",'True_Odds_Calculator_2-way'!A20)</f>
        <v>2.4</v>
      </c>
      <c r="B19" s="4">
        <f>IF('True_Odds_Calculator_2-way'!B20="","",'True_Odds_Calculator_2-way'!B20)</f>
        <v>1.62</v>
      </c>
      <c r="C19" s="4">
        <f t="shared" si="0"/>
        <v>3.3950617283950546E-2</v>
      </c>
      <c r="D19" s="4">
        <f t="shared" si="2"/>
        <v>2.5019305019305014</v>
      </c>
      <c r="E19" s="4">
        <f t="shared" si="3"/>
        <v>1.6658097686375322</v>
      </c>
      <c r="G19" s="4">
        <f t="shared" si="1"/>
        <v>1.0339506172839505</v>
      </c>
    </row>
    <row r="20" spans="1:7" x14ac:dyDescent="0.2">
      <c r="A20" s="4">
        <f>IF('True_Odds_Calculator_2-way'!A21="","",'True_Odds_Calculator_2-way'!A21)</f>
        <v>2.5</v>
      </c>
      <c r="B20" s="4">
        <f>IF('True_Odds_Calculator_2-way'!B21="","",'True_Odds_Calculator_2-way'!B21)</f>
        <v>1.57</v>
      </c>
      <c r="C20" s="4">
        <f t="shared" si="0"/>
        <v>3.6942675159235661E-2</v>
      </c>
      <c r="D20" s="4">
        <f t="shared" si="2"/>
        <v>2.621035058430718</v>
      </c>
      <c r="E20" s="4">
        <f t="shared" si="3"/>
        <v>1.6168898043254378</v>
      </c>
      <c r="G20" s="4">
        <f t="shared" si="1"/>
        <v>1.0369426751592357</v>
      </c>
    </row>
    <row r="21" spans="1:7" x14ac:dyDescent="0.2">
      <c r="A21" s="4">
        <f>IF('True_Odds_Calculator_2-way'!A22="","",'True_Odds_Calculator_2-way'!A22)</f>
        <v>2.33</v>
      </c>
      <c r="B21" s="4">
        <f>IF('True_Odds_Calculator_2-way'!B22="","",'True_Odds_Calculator_2-way'!B22)</f>
        <v>1.65</v>
      </c>
      <c r="C21" s="4">
        <f t="shared" si="0"/>
        <v>3.5245155416829377E-2</v>
      </c>
      <c r="D21" s="4">
        <f t="shared" si="2"/>
        <v>2.4297677358192451</v>
      </c>
      <c r="E21" s="4">
        <f t="shared" si="3"/>
        <v>1.6994142999226434</v>
      </c>
      <c r="G21" s="4">
        <f t="shared" si="1"/>
        <v>1.0352451554168294</v>
      </c>
    </row>
    <row r="22" spans="1:7" x14ac:dyDescent="0.2">
      <c r="A22" s="4">
        <f>IF('True_Odds_Calculator_2-way'!A23="","",'True_Odds_Calculator_2-way'!A23)</f>
        <v>2.13</v>
      </c>
      <c r="B22" s="4">
        <f>IF('True_Odds_Calculator_2-way'!B23="","",'True_Odds_Calculator_2-way'!B23)</f>
        <v>1.78</v>
      </c>
      <c r="C22" s="4">
        <f t="shared" si="0"/>
        <v>3.128132088410629E-2</v>
      </c>
      <c r="D22" s="4">
        <f t="shared" si="2"/>
        <v>2.2034055907479515</v>
      </c>
      <c r="E22" s="4">
        <f t="shared" si="3"/>
        <v>1.8309750325976726</v>
      </c>
      <c r="G22" s="4">
        <f t="shared" si="1"/>
        <v>1.0312813208841063</v>
      </c>
    </row>
    <row r="23" spans="1:7" x14ac:dyDescent="0.2">
      <c r="A23" s="4">
        <f>IF('True_Odds_Calculator_2-way'!A24="","",'True_Odds_Calculator_2-way'!A24)</f>
        <v>2.27</v>
      </c>
      <c r="B23" s="4">
        <f>IF('True_Odds_Calculator_2-way'!B24="","",'True_Odds_Calculator_2-way'!B24)</f>
        <v>1.68</v>
      </c>
      <c r="C23" s="4">
        <f t="shared" si="0"/>
        <v>3.5766729599328695E-2</v>
      </c>
      <c r="D23" s="4">
        <f t="shared" si="2"/>
        <v>2.3660503784588656</v>
      </c>
      <c r="E23" s="4">
        <f t="shared" si="3"/>
        <v>1.7320374239258789</v>
      </c>
      <c r="G23" s="4">
        <f t="shared" si="1"/>
        <v>1.0357667295993287</v>
      </c>
    </row>
    <row r="24" spans="1:7" x14ac:dyDescent="0.2">
      <c r="A24" s="4">
        <f>IF('True_Odds_Calculator_2-way'!A25="","",'True_Odds_Calculator_2-way'!A25)</f>
        <v>2.11</v>
      </c>
      <c r="B24" s="4">
        <f>IF('True_Odds_Calculator_2-way'!B25="","",'True_Odds_Calculator_2-way'!B25)</f>
        <v>1.78</v>
      </c>
      <c r="C24" s="4">
        <f t="shared" si="0"/>
        <v>3.5731402098088338E-2</v>
      </c>
      <c r="D24" s="4">
        <f t="shared" si="2"/>
        <v>2.1926557300484557</v>
      </c>
      <c r="E24" s="4">
        <f t="shared" si="3"/>
        <v>1.8384649273092173</v>
      </c>
      <c r="G24" s="4">
        <f t="shared" si="1"/>
        <v>1.0357314020980883</v>
      </c>
    </row>
    <row r="25" spans="1:7" x14ac:dyDescent="0.2">
      <c r="A25" s="4">
        <f>IF('True_Odds_Calculator_2-way'!A26="","",'True_Odds_Calculator_2-way'!A26)</f>
        <v>1.81</v>
      </c>
      <c r="B25" s="4">
        <f>IF('True_Odds_Calculator_2-way'!B26="","",'True_Odds_Calculator_2-way'!B26)</f>
        <v>2.0699999999999998</v>
      </c>
      <c r="C25" s="4">
        <f t="shared" si="0"/>
        <v>3.5577975284917462E-2</v>
      </c>
      <c r="D25" s="4">
        <f t="shared" si="2"/>
        <v>1.8702173858786533</v>
      </c>
      <c r="E25" s="4">
        <f t="shared" si="3"/>
        <v>2.1491381535549374</v>
      </c>
      <c r="G25" s="4">
        <f t="shared" si="1"/>
        <v>1.0355779752849175</v>
      </c>
    </row>
    <row r="26" spans="1:7" x14ac:dyDescent="0.2">
      <c r="A26" s="4">
        <f>IF('True_Odds_Calculator_2-way'!A27="","",'True_Odds_Calculator_2-way'!A27)</f>
        <v>1.91</v>
      </c>
      <c r="B26" s="4">
        <f>IF('True_Odds_Calculator_2-way'!B27="","",'True_Odds_Calculator_2-way'!B27)</f>
        <v>1.96</v>
      </c>
      <c r="C26" s="4">
        <f t="shared" si="0"/>
        <v>3.3764291056736839E-2</v>
      </c>
      <c r="D26" s="4">
        <f t="shared" si="2"/>
        <v>1.9736398144242935</v>
      </c>
      <c r="E26" s="4">
        <f t="shared" si="3"/>
        <v>2.0270738574832143</v>
      </c>
      <c r="G26" s="4">
        <f t="shared" si="1"/>
        <v>1.0337642910567368</v>
      </c>
    </row>
    <row r="27" spans="1:7" x14ac:dyDescent="0.2">
      <c r="A27" s="4">
        <f>IF('True_Odds_Calculator_2-way'!A28="","",'True_Odds_Calculator_2-way'!A28)</f>
        <v>1.95</v>
      </c>
      <c r="B27" s="4">
        <f>IF('True_Odds_Calculator_2-way'!B28="","",'True_Odds_Calculator_2-way'!B28)</f>
        <v>1.92</v>
      </c>
      <c r="C27" s="4">
        <f t="shared" si="0"/>
        <v>3.3653846153846256E-2</v>
      </c>
      <c r="D27" s="4">
        <f t="shared" si="2"/>
        <v>2.0161550888529889</v>
      </c>
      <c r="E27" s="4">
        <f t="shared" si="3"/>
        <v>1.9841017488076311</v>
      </c>
      <c r="G27" s="4">
        <f t="shared" si="1"/>
        <v>1.0336538461538463</v>
      </c>
    </row>
    <row r="28" spans="1:7" x14ac:dyDescent="0.2">
      <c r="A28" s="4">
        <f>IF('True_Odds_Calculator_2-way'!A29="","",'True_Odds_Calculator_2-way'!A29)</f>
        <v>2.12</v>
      </c>
      <c r="B28" s="4">
        <f>IF('True_Odds_Calculator_2-way'!B29="","",'True_Odds_Calculator_2-way'!B29)</f>
        <v>1.76</v>
      </c>
      <c r="C28" s="4">
        <f t="shared" si="0"/>
        <v>3.9879931389365408E-2</v>
      </c>
      <c r="D28" s="4">
        <f t="shared" si="2"/>
        <v>2.213573801613669</v>
      </c>
      <c r="E28" s="4">
        <f t="shared" si="3"/>
        <v>1.8240125146656239</v>
      </c>
      <c r="G28" s="4">
        <f t="shared" si="1"/>
        <v>1.0398799313893654</v>
      </c>
    </row>
    <row r="29" spans="1:7" x14ac:dyDescent="0.2">
      <c r="A29" s="4">
        <f>IF('True_Odds_Calculator_2-way'!A30="","",'True_Odds_Calculator_2-way'!A30)</f>
        <v>1.93</v>
      </c>
      <c r="B29" s="4">
        <f>IF('True_Odds_Calculator_2-way'!B30="","",'True_Odds_Calculator_2-way'!B30)</f>
        <v>1.93</v>
      </c>
      <c r="C29" s="4">
        <f t="shared" si="0"/>
        <v>3.62694300518136E-2</v>
      </c>
      <c r="D29" s="4">
        <f t="shared" si="2"/>
        <v>2.0000000000000004</v>
      </c>
      <c r="E29" s="4">
        <f t="shared" si="3"/>
        <v>2.0000000000000004</v>
      </c>
      <c r="G29" s="4">
        <f t="shared" si="1"/>
        <v>1.0362694300518136</v>
      </c>
    </row>
    <row r="30" spans="1:7" x14ac:dyDescent="0.2">
      <c r="A30" s="4">
        <f>IF('True_Odds_Calculator_2-way'!A31="","",'True_Odds_Calculator_2-way'!A31)</f>
        <v>2.13</v>
      </c>
      <c r="B30" s="4">
        <f>IF('True_Odds_Calculator_2-way'!B31="","",'True_Odds_Calculator_2-way'!B31)</f>
        <v>1.76</v>
      </c>
      <c r="C30" s="4">
        <f t="shared" si="0"/>
        <v>3.7665386256935607E-2</v>
      </c>
      <c r="D30" s="4">
        <f t="shared" si="2"/>
        <v>2.2190126672191313</v>
      </c>
      <c r="E30" s="4">
        <f t="shared" si="3"/>
        <v>1.8203360202000585</v>
      </c>
      <c r="G30" s="4">
        <f t="shared" si="1"/>
        <v>1.0376653862569356</v>
      </c>
    </row>
    <row r="31" spans="1:7" x14ac:dyDescent="0.2">
      <c r="A31" s="4">
        <f>IF('True_Odds_Calculator_2-way'!A32="","",'True_Odds_Calculator_2-way'!A32)</f>
        <v>2.09</v>
      </c>
      <c r="B31" s="4">
        <f>IF('True_Odds_Calculator_2-way'!B32="","",'True_Odds_Calculator_2-way'!B32)</f>
        <v>1.79</v>
      </c>
      <c r="C31" s="4">
        <f t="shared" si="0"/>
        <v>3.7128117398625982E-2</v>
      </c>
      <c r="D31" s="4">
        <f t="shared" si="2"/>
        <v>2.1743628490889537</v>
      </c>
      <c r="E31" s="4">
        <f t="shared" si="3"/>
        <v>1.8515255747197545</v>
      </c>
      <c r="G31" s="4">
        <f t="shared" si="1"/>
        <v>1.037128117398626</v>
      </c>
    </row>
    <row r="32" spans="1:7" x14ac:dyDescent="0.2">
      <c r="A32" s="4">
        <f>IF('True_Odds_Calculator_2-way'!A33="","",'True_Odds_Calculator_2-way'!A33)</f>
        <v>2.09</v>
      </c>
      <c r="B32" s="4">
        <f>IF('True_Odds_Calculator_2-way'!B33="","",'True_Odds_Calculator_2-way'!B33)</f>
        <v>1.78</v>
      </c>
      <c r="C32" s="4">
        <f t="shared" si="0"/>
        <v>4.0266652330519959E-2</v>
      </c>
      <c r="D32" s="4">
        <f t="shared" si="2"/>
        <v>2.1818075186206087</v>
      </c>
      <c r="E32" s="4">
        <f t="shared" si="3"/>
        <v>1.8461614808198106</v>
      </c>
      <c r="G32" s="4">
        <f t="shared" si="1"/>
        <v>1.04026665233052</v>
      </c>
    </row>
    <row r="33" spans="1:7" x14ac:dyDescent="0.2">
      <c r="A33" s="4">
        <f>IF('True_Odds_Calculator_2-way'!A34="","",'True_Odds_Calculator_2-way'!A34)</f>
        <v>1.9</v>
      </c>
      <c r="B33" s="4">
        <f>IF('True_Odds_Calculator_2-way'!B34="","",'True_Odds_Calculator_2-way'!B34)</f>
        <v>1.97</v>
      </c>
      <c r="C33" s="4">
        <f t="shared" si="0"/>
        <v>3.3930002671653803E-2</v>
      </c>
      <c r="D33" s="4">
        <f t="shared" si="2"/>
        <v>1.9632835038027801</v>
      </c>
      <c r="E33" s="4">
        <f t="shared" si="3"/>
        <v>2.0381159814865235</v>
      </c>
      <c r="G33" s="4">
        <f t="shared" si="1"/>
        <v>1.0339300026716538</v>
      </c>
    </row>
    <row r="34" spans="1:7" x14ac:dyDescent="0.2">
      <c r="A34" s="4">
        <f>IF('True_Odds_Calculator_2-way'!A35="","",'True_Odds_Calculator_2-way'!A35)</f>
        <v>2.0699999999999998</v>
      </c>
      <c r="B34" s="4">
        <f>IF('True_Odds_Calculator_2-way'!B35="","",'True_Odds_Calculator_2-way'!B35)</f>
        <v>1.81</v>
      </c>
      <c r="C34" s="4">
        <f t="shared" si="0"/>
        <v>3.5577975284917462E-2</v>
      </c>
      <c r="D34" s="4">
        <f t="shared" si="2"/>
        <v>2.1491381535549374</v>
      </c>
      <c r="E34" s="4">
        <f t="shared" si="3"/>
        <v>1.8702173858786533</v>
      </c>
      <c r="G34" s="4">
        <f t="shared" si="1"/>
        <v>1.0355779752849175</v>
      </c>
    </row>
    <row r="35" spans="1:7" x14ac:dyDescent="0.2">
      <c r="A35" s="4">
        <f>IF('True_Odds_Calculator_2-way'!A36="","",'True_Odds_Calculator_2-way'!A36)</f>
        <v>1.93</v>
      </c>
      <c r="B35" s="4">
        <f>IF('True_Odds_Calculator_2-way'!B36="","",'True_Odds_Calculator_2-way'!B36)</f>
        <v>1.94</v>
      </c>
      <c r="C35" s="4">
        <f t="shared" si="0"/>
        <v>3.3598632551679941E-2</v>
      </c>
      <c r="D35" s="4">
        <f t="shared" si="2"/>
        <v>1.9946726333173512</v>
      </c>
      <c r="E35" s="4">
        <f t="shared" si="3"/>
        <v>2.0053558995233249</v>
      </c>
      <c r="G35" s="4">
        <f t="shared" si="1"/>
        <v>1.0335986325516799</v>
      </c>
    </row>
    <row r="36" spans="1:7" x14ac:dyDescent="0.2">
      <c r="A36" s="4">
        <f>IF('True_Odds_Calculator_2-way'!A37="","",'True_Odds_Calculator_2-way'!A37)</f>
        <v>2.1</v>
      </c>
      <c r="B36" s="4">
        <f>IF('True_Odds_Calculator_2-way'!B37="","",'True_Odds_Calculator_2-way'!B37)</f>
        <v>1.78</v>
      </c>
      <c r="C36" s="4">
        <f t="shared" si="0"/>
        <v>3.7988228999465079E-2</v>
      </c>
      <c r="D36" s="4">
        <f t="shared" si="2"/>
        <v>2.1872440023405506</v>
      </c>
      <c r="E36" s="4">
        <f t="shared" si="3"/>
        <v>1.8422868408082802</v>
      </c>
      <c r="G36" s="4">
        <f t="shared" si="1"/>
        <v>1.0379882289994651</v>
      </c>
    </row>
    <row r="37" spans="1:7" x14ac:dyDescent="0.2">
      <c r="A37" s="4">
        <f>IF('True_Odds_Calculator_2-way'!A38="","",'True_Odds_Calculator_2-way'!A38)</f>
        <v>1.93</v>
      </c>
      <c r="B37" s="4">
        <f>IF('True_Odds_Calculator_2-way'!B38="","",'True_Odds_Calculator_2-way'!B38)</f>
        <v>1.94</v>
      </c>
      <c r="C37" s="4">
        <f t="shared" si="0"/>
        <v>3.3598632551679941E-2</v>
      </c>
      <c r="D37" s="4">
        <f t="shared" si="2"/>
        <v>1.9946726333173512</v>
      </c>
      <c r="E37" s="4">
        <f t="shared" si="3"/>
        <v>2.0053558995233249</v>
      </c>
      <c r="G37" s="4">
        <f t="shared" si="1"/>
        <v>1.0335986325516799</v>
      </c>
    </row>
    <row r="38" spans="1:7" x14ac:dyDescent="0.2">
      <c r="A38" s="4">
        <f>IF('True_Odds_Calculator_2-way'!A39="","",'True_Odds_Calculator_2-way'!A39)</f>
        <v>2.0699999999999998</v>
      </c>
      <c r="B38" s="4">
        <f>IF('True_Odds_Calculator_2-way'!B39="","",'True_Odds_Calculator_2-way'!B39)</f>
        <v>1.81</v>
      </c>
      <c r="C38" s="4">
        <f t="shared" si="0"/>
        <v>3.5577975284917462E-2</v>
      </c>
      <c r="D38" s="4">
        <f t="shared" si="2"/>
        <v>2.1491381535549374</v>
      </c>
      <c r="E38" s="4">
        <f t="shared" si="3"/>
        <v>1.8702173858786533</v>
      </c>
      <c r="G38" s="4">
        <f t="shared" si="1"/>
        <v>1.0355779752849175</v>
      </c>
    </row>
    <row r="39" spans="1:7" x14ac:dyDescent="0.2">
      <c r="A39" s="4">
        <f>IF('True_Odds_Calculator_2-way'!A40="","",'True_Odds_Calculator_2-way'!A40)</f>
        <v>2.09</v>
      </c>
      <c r="B39" s="4">
        <f>IF('True_Odds_Calculator_2-way'!B40="","",'True_Odds_Calculator_2-way'!B40)</f>
        <v>1.79</v>
      </c>
      <c r="C39" s="4">
        <f t="shared" si="0"/>
        <v>3.7128117398625982E-2</v>
      </c>
      <c r="D39" s="4">
        <f t="shared" si="2"/>
        <v>2.1743628490889537</v>
      </c>
      <c r="E39" s="4">
        <f t="shared" si="3"/>
        <v>1.8515255747197545</v>
      </c>
      <c r="G39" s="4">
        <f t="shared" si="1"/>
        <v>1.037128117398626</v>
      </c>
    </row>
    <row r="40" spans="1:7" x14ac:dyDescent="0.2">
      <c r="A40" s="4">
        <f>IF('True_Odds_Calculator_2-way'!A41="","",'True_Odds_Calculator_2-way'!A41)</f>
        <v>2.04</v>
      </c>
      <c r="B40" s="4">
        <f>IF('True_Odds_Calculator_2-way'!B41="","",'True_Odds_Calculator_2-way'!B41)</f>
        <v>1.84</v>
      </c>
      <c r="C40" s="4">
        <f t="shared" si="0"/>
        <v>3.3674339300937772E-2</v>
      </c>
      <c r="D40" s="4">
        <f t="shared" si="2"/>
        <v>2.1125619090499774</v>
      </c>
      <c r="E40" s="4">
        <f t="shared" si="3"/>
        <v>1.8988263860785108</v>
      </c>
      <c r="G40" s="4">
        <f t="shared" si="1"/>
        <v>1.0336743393009378</v>
      </c>
    </row>
    <row r="41" spans="1:7" x14ac:dyDescent="0.2">
      <c r="A41" s="4">
        <f>IF('True_Odds_Calculator_2-way'!A42="","",'True_Odds_Calculator_2-way'!A42)</f>
        <v>1.67</v>
      </c>
      <c r="B41" s="4">
        <f>IF('True_Odds_Calculator_2-way'!B42="","",'True_Odds_Calculator_2-way'!B42)</f>
        <v>2.2799999999999998</v>
      </c>
      <c r="C41" s="4">
        <f t="shared" si="0"/>
        <v>3.7398886437651102E-2</v>
      </c>
      <c r="D41" s="4">
        <f t="shared" si="2"/>
        <v>1.723831944947483</v>
      </c>
      <c r="E41" s="4">
        <f t="shared" si="3"/>
        <v>2.3815361521140859</v>
      </c>
      <c r="G41" s="4">
        <f t="shared" si="1"/>
        <v>1.0373988864376511</v>
      </c>
    </row>
    <row r="42" spans="1:7" x14ac:dyDescent="0.2">
      <c r="A42" s="4">
        <f>IF('True_Odds_Calculator_2-way'!A43="","",'True_Odds_Calculator_2-way'!A43)</f>
        <v>2.13</v>
      </c>
      <c r="B42" s="4">
        <f>IF('True_Odds_Calculator_2-way'!B43="","",'True_Odds_Calculator_2-way'!B43)</f>
        <v>1.76</v>
      </c>
      <c r="C42" s="4">
        <f t="shared" si="0"/>
        <v>3.7665386256935607E-2</v>
      </c>
      <c r="D42" s="4">
        <f t="shared" si="2"/>
        <v>2.2190126672191313</v>
      </c>
      <c r="E42" s="4">
        <f t="shared" si="3"/>
        <v>1.8203360202000585</v>
      </c>
      <c r="G42" s="4">
        <f t="shared" si="1"/>
        <v>1.0376653862569356</v>
      </c>
    </row>
    <row r="43" spans="1:7" x14ac:dyDescent="0.2">
      <c r="A43" s="4">
        <f>IF('True_Odds_Calculator_2-way'!A44="","",'True_Odds_Calculator_2-way'!A44)</f>
        <v>2.2799999999999998</v>
      </c>
      <c r="B43" s="4">
        <f>IF('True_Odds_Calculator_2-way'!B44="","",'True_Odds_Calculator_2-way'!B44)</f>
        <v>1.67</v>
      </c>
      <c r="C43" s="4">
        <f t="shared" si="0"/>
        <v>3.7398886437651102E-2</v>
      </c>
      <c r="D43" s="4">
        <f t="shared" si="2"/>
        <v>2.3815361521140859</v>
      </c>
      <c r="E43" s="4">
        <f t="shared" si="3"/>
        <v>1.723831944947483</v>
      </c>
      <c r="G43" s="4">
        <f t="shared" si="1"/>
        <v>1.0373988864376511</v>
      </c>
    </row>
    <row r="44" spans="1:7" x14ac:dyDescent="0.2">
      <c r="A44" s="4">
        <f>IF('True_Odds_Calculator_2-way'!A45="","",'True_Odds_Calculator_2-way'!A45)</f>
        <v>2.02</v>
      </c>
      <c r="B44" s="4">
        <f>IF('True_Odds_Calculator_2-way'!B45="","",'True_Odds_Calculator_2-way'!B45)</f>
        <v>1.85</v>
      </c>
      <c r="C44" s="4">
        <f t="shared" si="0"/>
        <v>3.5590045491035394E-2</v>
      </c>
      <c r="D44" s="4">
        <f t="shared" si="2"/>
        <v>2.0953181945612553</v>
      </c>
      <c r="E44" s="4">
        <f t="shared" si="3"/>
        <v>1.9129767084719731</v>
      </c>
      <c r="G44" s="4">
        <f t="shared" si="1"/>
        <v>1.0355900454910354</v>
      </c>
    </row>
    <row r="45" spans="1:7" x14ac:dyDescent="0.2">
      <c r="A45" s="4">
        <f>IF('True_Odds_Calculator_2-way'!A46="","",'True_Odds_Calculator_2-way'!A46)</f>
        <v>2.04</v>
      </c>
      <c r="B45" s="4">
        <f>IF('True_Odds_Calculator_2-way'!B46="","",'True_Odds_Calculator_2-way'!B46)</f>
        <v>1.84</v>
      </c>
      <c r="C45" s="4">
        <f t="shared" si="0"/>
        <v>3.3674339300937772E-2</v>
      </c>
      <c r="D45" s="4">
        <f t="shared" si="2"/>
        <v>2.1125619090499774</v>
      </c>
      <c r="E45" s="4">
        <f t="shared" si="3"/>
        <v>1.8988263860785108</v>
      </c>
      <c r="G45" s="4">
        <f t="shared" si="1"/>
        <v>1.0336743393009378</v>
      </c>
    </row>
    <row r="46" spans="1:7" x14ac:dyDescent="0.2">
      <c r="A46" s="4">
        <f>IF('True_Odds_Calculator_2-way'!A47="","",'True_Odds_Calculator_2-way'!A47)</f>
        <v>1.87</v>
      </c>
      <c r="B46" s="4">
        <f>IF('True_Odds_Calculator_2-way'!B47="","",'True_Odds_Calculator_2-way'!B47)</f>
        <v>2</v>
      </c>
      <c r="C46" s="4">
        <f t="shared" si="0"/>
        <v>3.475935828876997E-2</v>
      </c>
      <c r="D46" s="4">
        <f t="shared" si="2"/>
        <v>1.9328165374677002</v>
      </c>
      <c r="E46" s="4">
        <f t="shared" si="3"/>
        <v>2.0720221606648197</v>
      </c>
      <c r="G46" s="4">
        <f t="shared" si="1"/>
        <v>1.03475935828877</v>
      </c>
    </row>
    <row r="47" spans="1:7" x14ac:dyDescent="0.2">
      <c r="A47" s="4">
        <f>IF('True_Odds_Calculator_2-way'!A48="","",'True_Odds_Calculator_2-way'!A48)</f>
        <v>2.29</v>
      </c>
      <c r="B47" s="4">
        <f>IF('True_Odds_Calculator_2-way'!B48="","",'True_Odds_Calculator_2-way'!B48)</f>
        <v>1.66</v>
      </c>
      <c r="C47" s="4">
        <f t="shared" si="0"/>
        <v>3.9090861261640519E-2</v>
      </c>
      <c r="D47" s="4">
        <f t="shared" si="2"/>
        <v>2.3973008765844739</v>
      </c>
      <c r="E47" s="4">
        <f t="shared" si="3"/>
        <v>1.7156654781784539</v>
      </c>
      <c r="G47" s="4">
        <f t="shared" si="1"/>
        <v>1.0390908612616405</v>
      </c>
    </row>
    <row r="48" spans="1:7" x14ac:dyDescent="0.2">
      <c r="A48" s="4">
        <f>IF('True_Odds_Calculator_2-way'!A49="","",'True_Odds_Calculator_2-way'!A49)</f>
        <v>2.23</v>
      </c>
      <c r="B48" s="4">
        <f>IF('True_Odds_Calculator_2-way'!B49="","",'True_Odds_Calculator_2-way'!B49)</f>
        <v>1.69</v>
      </c>
      <c r="C48" s="4">
        <f t="shared" si="0"/>
        <v>4.0146469604903645E-2</v>
      </c>
      <c r="D48" s="4">
        <f t="shared" si="2"/>
        <v>2.3344999535416733</v>
      </c>
      <c r="E48" s="4">
        <f t="shared" si="3"/>
        <v>1.7493443498038854</v>
      </c>
      <c r="G48" s="4">
        <f t="shared" si="1"/>
        <v>1.0401464696049036</v>
      </c>
    </row>
    <row r="49" spans="1:7" x14ac:dyDescent="0.2">
      <c r="A49" s="4">
        <f>IF('True_Odds_Calculator_2-way'!A50="","",'True_Odds_Calculator_2-way'!A50)</f>
        <v>2.08</v>
      </c>
      <c r="B49" s="4">
        <f>IF('True_Odds_Calculator_2-way'!B50="","",'True_Odds_Calculator_2-way'!B50)</f>
        <v>1.78</v>
      </c>
      <c r="C49" s="4">
        <f t="shared" si="0"/>
        <v>4.2566983578219642E-2</v>
      </c>
      <c r="D49" s="4">
        <f t="shared" si="2"/>
        <v>2.1763461086292031</v>
      </c>
      <c r="E49" s="4">
        <f t="shared" si="3"/>
        <v>1.8500899460323807</v>
      </c>
      <c r="G49" s="4">
        <f t="shared" si="1"/>
        <v>1.0425669835782196</v>
      </c>
    </row>
    <row r="50" spans="1:7" x14ac:dyDescent="0.2">
      <c r="A50" s="4">
        <f>IF('True_Odds_Calculator_2-way'!A51="","",'True_Odds_Calculator_2-way'!A51)</f>
        <v>1.78</v>
      </c>
      <c r="B50" s="4">
        <f>IF('True_Odds_Calculator_2-way'!B51="","",'True_Odds_Calculator_2-way'!B51)</f>
        <v>2.08</v>
      </c>
      <c r="C50" s="4">
        <f t="shared" si="0"/>
        <v>4.2566983578219642E-2</v>
      </c>
      <c r="D50" s="4">
        <f t="shared" si="2"/>
        <v>1.8500899460323807</v>
      </c>
      <c r="E50" s="4">
        <f t="shared" si="3"/>
        <v>2.1763461086292031</v>
      </c>
      <c r="G50" s="4">
        <f t="shared" si="1"/>
        <v>1.0425669835782196</v>
      </c>
    </row>
    <row r="51" spans="1:7" x14ac:dyDescent="0.2">
      <c r="A51" s="4">
        <f>IF('True_Odds_Calculator_2-way'!A52="","",'True_Odds_Calculator_2-way'!A52)</f>
        <v>1.83</v>
      </c>
      <c r="B51" s="4">
        <f>IF('True_Odds_Calculator_2-way'!B52="","",'True_Odds_Calculator_2-way'!B52)</f>
        <v>2.0299999999999998</v>
      </c>
      <c r="C51" s="4">
        <f t="shared" si="0"/>
        <v>3.9058924870117639E-2</v>
      </c>
      <c r="D51" s="4">
        <f t="shared" si="2"/>
        <v>1.8978262535441519</v>
      </c>
      <c r="E51" s="4">
        <f t="shared" si="3"/>
        <v>2.1138012461236451</v>
      </c>
      <c r="G51" s="4">
        <f t="shared" si="1"/>
        <v>1.0390589248701176</v>
      </c>
    </row>
    <row r="52" spans="1:7" x14ac:dyDescent="0.2">
      <c r="A52" s="4">
        <f>IF('True_Odds_Calculator_2-way'!A53="","",'True_Odds_Calculator_2-way'!A53)</f>
        <v>1.69</v>
      </c>
      <c r="B52" s="4">
        <f>IF('True_Odds_Calculator_2-way'!B53="","",'True_Odds_Calculator_2-way'!B53)</f>
        <v>2.21</v>
      </c>
      <c r="C52" s="4">
        <f t="shared" si="0"/>
        <v>4.4204664114166459E-2</v>
      </c>
      <c r="D52" s="4">
        <f t="shared" si="2"/>
        <v>1.7555759242285367</v>
      </c>
      <c r="E52" s="4">
        <f t="shared" si="3"/>
        <v>2.3234937323089366</v>
      </c>
      <c r="G52" s="4">
        <f t="shared" si="1"/>
        <v>1.0442046641141665</v>
      </c>
    </row>
    <row r="53" spans="1:7" x14ac:dyDescent="0.2">
      <c r="A53" s="4">
        <f>IF('True_Odds_Calculator_2-way'!A54="","",'True_Odds_Calculator_2-way'!A54)</f>
        <v>1.71</v>
      </c>
      <c r="B53" s="4">
        <f>IF('True_Odds_Calculator_2-way'!B54="","",'True_Odds_Calculator_2-way'!B54)</f>
        <v>2.17</v>
      </c>
      <c r="C53" s="4">
        <f t="shared" si="0"/>
        <v>4.5624814724984475E-2</v>
      </c>
      <c r="D53" s="4">
        <f t="shared" si="2"/>
        <v>1.7794135277051812</v>
      </c>
      <c r="E53" s="4">
        <f t="shared" si="3"/>
        <v>2.2830159657919831</v>
      </c>
      <c r="G53" s="4">
        <f t="shared" si="1"/>
        <v>1.0456248147249845</v>
      </c>
    </row>
    <row r="54" spans="1:7" x14ac:dyDescent="0.2">
      <c r="A54" s="4">
        <f>IF('True_Odds_Calculator_2-way'!A55="","",'True_Odds_Calculator_2-way'!A55)</f>
        <v>1.74</v>
      </c>
      <c r="B54" s="4">
        <f>IF('True_Odds_Calculator_2-way'!B55="","",'True_Odds_Calculator_2-way'!B55)</f>
        <v>2.13</v>
      </c>
      <c r="C54" s="4">
        <f t="shared" si="0"/>
        <v>4.4196211753278369E-2</v>
      </c>
      <c r="D54" s="4">
        <f t="shared" si="2"/>
        <v>1.8095796103705875</v>
      </c>
      <c r="E54" s="4">
        <f t="shared" si="3"/>
        <v>2.2352089741270129</v>
      </c>
      <c r="G54" s="4">
        <f t="shared" si="1"/>
        <v>1.0441962117532784</v>
      </c>
    </row>
    <row r="55" spans="1:7" x14ac:dyDescent="0.2">
      <c r="A55" s="4">
        <f>IF('True_Odds_Calculator_2-way'!A56="","",'True_Odds_Calculator_2-way'!A56)</f>
        <v>1.8</v>
      </c>
      <c r="B55" s="4">
        <f>IF('True_Odds_Calculator_2-way'!B56="","",'True_Odds_Calculator_2-way'!B56)</f>
        <v>2.0499999999999998</v>
      </c>
      <c r="C55" s="4">
        <f t="shared" si="0"/>
        <v>4.3360433604336057E-2</v>
      </c>
      <c r="D55" s="4">
        <f t="shared" si="2"/>
        <v>1.8730964467005078</v>
      </c>
      <c r="E55" s="4">
        <f t="shared" si="3"/>
        <v>2.1453488372093021</v>
      </c>
      <c r="G55" s="4">
        <f t="shared" si="1"/>
        <v>1.0433604336043361</v>
      </c>
    </row>
    <row r="56" spans="1:7" x14ac:dyDescent="0.2">
      <c r="A56" s="4">
        <f>IF('True_Odds_Calculator_2-way'!A57="","",'True_Odds_Calculator_2-way'!A57)</f>
        <v>2.11</v>
      </c>
      <c r="B56" s="4">
        <f>IF('True_Odds_Calculator_2-way'!B57="","",'True_Odds_Calculator_2-way'!B57)</f>
        <v>1.76</v>
      </c>
      <c r="C56" s="4">
        <f t="shared" si="0"/>
        <v>4.2115467470917878E-2</v>
      </c>
      <c r="D56" s="4">
        <f t="shared" si="2"/>
        <v>2.208110357949816</v>
      </c>
      <c r="E56" s="4">
        <f t="shared" si="3"/>
        <v>1.8277389506841228</v>
      </c>
      <c r="G56" s="4">
        <f t="shared" si="1"/>
        <v>1.0421154674709179</v>
      </c>
    </row>
    <row r="57" spans="1:7" x14ac:dyDescent="0.2">
      <c r="A57" s="4">
        <f>IF('True_Odds_Calculator_2-way'!A58="","",'True_Odds_Calculator_2-way'!A58)</f>
        <v>1.9</v>
      </c>
      <c r="B57" s="4">
        <f>IF('True_Odds_Calculator_2-way'!B58="","",'True_Odds_Calculator_2-way'!B58)</f>
        <v>1.95</v>
      </c>
      <c r="C57" s="4">
        <f t="shared" si="0"/>
        <v>3.9136302294197067E-2</v>
      </c>
      <c r="D57" s="4">
        <f t="shared" si="2"/>
        <v>1.9733688415446073</v>
      </c>
      <c r="E57" s="4">
        <f t="shared" si="3"/>
        <v>2.027359781121751</v>
      </c>
      <c r="G57" s="4">
        <f t="shared" si="1"/>
        <v>1.0391363022941971</v>
      </c>
    </row>
    <row r="58" spans="1:7" x14ac:dyDescent="0.2">
      <c r="A58" s="4">
        <f>IF('True_Odds_Calculator_2-way'!A59="","",'True_Odds_Calculator_2-way'!A59)</f>
        <v>1.77</v>
      </c>
      <c r="B58" s="4">
        <f>IF('True_Odds_Calculator_2-way'!B59="","",'True_Odds_Calculator_2-way'!B59)</f>
        <v>2.15</v>
      </c>
      <c r="C58" s="4">
        <f t="shared" si="0"/>
        <v>3.0088030482196881E-2</v>
      </c>
      <c r="D58" s="4">
        <f t="shared" si="2"/>
        <v>1.8184207382630511</v>
      </c>
      <c r="E58" s="4">
        <f t="shared" si="3"/>
        <v>2.2218654211064077</v>
      </c>
      <c r="G58" s="4">
        <f t="shared" si="1"/>
        <v>1.0300880304821969</v>
      </c>
    </row>
    <row r="59" spans="1:7" x14ac:dyDescent="0.2">
      <c r="A59" s="4">
        <f>IF('True_Odds_Calculator_2-way'!A60="","",'True_Odds_Calculator_2-way'!A60)</f>
        <v>1.66</v>
      </c>
      <c r="B59" s="4">
        <f>IF('True_Odds_Calculator_2-way'!B60="","",'True_Odds_Calculator_2-way'!B60)</f>
        <v>2.35</v>
      </c>
      <c r="C59" s="4">
        <f t="shared" si="0"/>
        <v>2.7941553447834E-2</v>
      </c>
      <c r="D59" s="4">
        <f t="shared" si="2"/>
        <v>1.6994118928338053</v>
      </c>
      <c r="E59" s="4">
        <f t="shared" si="3"/>
        <v>2.4297726564933044</v>
      </c>
      <c r="G59" s="4">
        <f t="shared" si="1"/>
        <v>1.027941553447834</v>
      </c>
    </row>
    <row r="60" spans="1:7" x14ac:dyDescent="0.2">
      <c r="A60" s="4">
        <f>IF('True_Odds_Calculator_2-way'!A61="","",'True_Odds_Calculator_2-way'!A61)</f>
        <v>1.7</v>
      </c>
      <c r="B60" s="4">
        <f>IF('True_Odds_Calculator_2-way'!B61="","",'True_Odds_Calculator_2-way'!B61)</f>
        <v>2.27</v>
      </c>
      <c r="C60" s="4">
        <f t="shared" si="0"/>
        <v>2.876392847888054E-2</v>
      </c>
      <c r="D60" s="4">
        <f t="shared" si="2"/>
        <v>1.7426055543011967</v>
      </c>
      <c r="E60" s="4">
        <f t="shared" si="3"/>
        <v>2.3466099118273029</v>
      </c>
      <c r="G60" s="4">
        <f t="shared" si="1"/>
        <v>1.0287639284788805</v>
      </c>
    </row>
    <row r="61" spans="1:7" x14ac:dyDescent="0.2">
      <c r="A61" s="4">
        <f>IF('True_Odds_Calculator_2-way'!A62="","",'True_Odds_Calculator_2-way'!A62)</f>
        <v>1.63</v>
      </c>
      <c r="B61" s="4">
        <f>IF('True_Odds_Calculator_2-way'!B62="","",'True_Odds_Calculator_2-way'!B62)</f>
        <v>2.4300000000000002</v>
      </c>
      <c r="C61" s="4">
        <f t="shared" si="0"/>
        <v>2.5019566260193304E-2</v>
      </c>
      <c r="D61" s="4">
        <f t="shared" si="2"/>
        <v>1.6639290890377867</v>
      </c>
      <c r="E61" s="4">
        <f t="shared" si="3"/>
        <v>2.5061849473251288</v>
      </c>
      <c r="G61" s="4">
        <f t="shared" si="1"/>
        <v>1.0250195662601933</v>
      </c>
    </row>
    <row r="62" spans="1:7" x14ac:dyDescent="0.2">
      <c r="A62" s="4">
        <f>IF('True_Odds_Calculator_2-way'!A63="","",'True_Odds_Calculator_2-way'!A63)</f>
        <v>1.78</v>
      </c>
      <c r="B62" s="4">
        <f>IF('True_Odds_Calculator_2-way'!B63="","",'True_Odds_Calculator_2-way'!B63)</f>
        <v>2.14</v>
      </c>
      <c r="C62" s="4">
        <f t="shared" si="0"/>
        <v>2.908747243515708E-2</v>
      </c>
      <c r="D62" s="4">
        <f t="shared" si="2"/>
        <v>1.8273049985608751</v>
      </c>
      <c r="E62" s="4">
        <f t="shared" si="3"/>
        <v>2.2087440565928333</v>
      </c>
      <c r="G62" s="4">
        <f t="shared" si="1"/>
        <v>1.0290874724351571</v>
      </c>
    </row>
    <row r="63" spans="1:7" x14ac:dyDescent="0.2">
      <c r="A63" s="4">
        <f>IF('True_Odds_Calculator_2-way'!A64="","",'True_Odds_Calculator_2-way'!A64)</f>
        <v>2.7</v>
      </c>
      <c r="B63" s="4">
        <f>IF('True_Odds_Calculator_2-way'!B64="","",'True_Odds_Calculator_2-way'!B64)</f>
        <v>1.49</v>
      </c>
      <c r="C63" s="4">
        <f t="shared" si="0"/>
        <v>4.1511309967685817E-2</v>
      </c>
      <c r="D63" s="4">
        <f t="shared" si="2"/>
        <v>2.8602915037326699</v>
      </c>
      <c r="E63" s="4">
        <f t="shared" si="3"/>
        <v>1.537550162430728</v>
      </c>
      <c r="G63" s="4">
        <f t="shared" si="1"/>
        <v>1.0415113099676858</v>
      </c>
    </row>
    <row r="64" spans="1:7" x14ac:dyDescent="0.2">
      <c r="A64" s="4">
        <f>IF('True_Odds_Calculator_2-way'!A65="","",'True_Odds_Calculator_2-way'!A65)</f>
        <v>2.16</v>
      </c>
      <c r="B64" s="4">
        <f>IF('True_Odds_Calculator_2-way'!B65="","",'True_Odds_Calculator_2-way'!B65)</f>
        <v>1.72</v>
      </c>
      <c r="C64" s="4">
        <f t="shared" si="0"/>
        <v>4.4358311800172245E-2</v>
      </c>
      <c r="D64" s="4">
        <f t="shared" si="2"/>
        <v>2.2686858817782118</v>
      </c>
      <c r="E64" s="4">
        <f t="shared" si="3"/>
        <v>1.7882171736619177</v>
      </c>
      <c r="G64" s="4">
        <f t="shared" si="1"/>
        <v>1.0443583118001722</v>
      </c>
    </row>
    <row r="65" spans="1:7" x14ac:dyDescent="0.2">
      <c r="A65" s="4">
        <f>IF('True_Odds_Calculator_2-way'!A66="","",'True_Odds_Calculator_2-way'!A66)</f>
        <v>2.57</v>
      </c>
      <c r="B65" s="4">
        <f>IF('True_Odds_Calculator_2-way'!B66="","",'True_Odds_Calculator_2-way'!B66)</f>
        <v>1.53</v>
      </c>
      <c r="C65" s="4">
        <f t="shared" si="0"/>
        <v>4.2699829607588891E-2</v>
      </c>
      <c r="D65" s="4">
        <f t="shared" si="2"/>
        <v>2.7192005808927768</v>
      </c>
      <c r="E65" s="4">
        <f t="shared" si="3"/>
        <v>1.5816656945757326</v>
      </c>
      <c r="G65" s="4">
        <f t="shared" si="1"/>
        <v>1.0426998296075889</v>
      </c>
    </row>
    <row r="66" spans="1:7" x14ac:dyDescent="0.2">
      <c r="A66" s="4">
        <f>IF('True_Odds_Calculator_2-way'!A67="","",'True_Odds_Calculator_2-way'!A67)</f>
        <v>2.81</v>
      </c>
      <c r="B66" s="4">
        <f>IF('True_Odds_Calculator_2-way'!B67="","",'True_Odds_Calculator_2-way'!B67)</f>
        <v>1.45</v>
      </c>
      <c r="C66" s="4">
        <f t="shared" ref="C66:C129" si="4">IF(A66="","",((1/A66)+(1/B66))-1)</f>
        <v>4.5527058534789555E-2</v>
      </c>
      <c r="D66" s="4">
        <f t="shared" si="2"/>
        <v>3.0020261558298031</v>
      </c>
      <c r="E66" s="4">
        <f t="shared" si="3"/>
        <v>1.4994939736866317</v>
      </c>
      <c r="G66" s="4">
        <f t="shared" ref="G66:G129" si="5">IF(A66="","",C66+1)</f>
        <v>1.0455270585347896</v>
      </c>
    </row>
    <row r="67" spans="1:7" x14ac:dyDescent="0.2">
      <c r="A67" s="4">
        <f>IF('True_Odds_Calculator_2-way'!A68="","",'True_Odds_Calculator_2-way'!A68)</f>
        <v>2.2999999999999998</v>
      </c>
      <c r="B67" s="4">
        <f>IF('True_Odds_Calculator_2-way'!B68="","",'True_Odds_Calculator_2-way'!B68)</f>
        <v>1.65</v>
      </c>
      <c r="C67" s="4">
        <f t="shared" si="4"/>
        <v>4.0843214756258295E-2</v>
      </c>
      <c r="D67" s="4">
        <f t="shared" ref="D67:D130" si="6">IF(A67="","",(2*A67)/(2-($C67*A67)))</f>
        <v>2.4133545310015898</v>
      </c>
      <c r="E67" s="4">
        <f t="shared" ref="E67:E130" si="7">IF(B67="","",(2*B67)/(2-($C67*B67)))</f>
        <v>1.7075365579302588</v>
      </c>
      <c r="G67" s="4">
        <f t="shared" si="5"/>
        <v>1.0408432147562583</v>
      </c>
    </row>
    <row r="68" spans="1:7" x14ac:dyDescent="0.2">
      <c r="A68" s="4">
        <f>IF('True_Odds_Calculator_2-way'!A69="","",'True_Odds_Calculator_2-way'!A69)</f>
        <v>2.4</v>
      </c>
      <c r="B68" s="4">
        <f>IF('True_Odds_Calculator_2-way'!B69="","",'True_Odds_Calculator_2-way'!B69)</f>
        <v>1.6</v>
      </c>
      <c r="C68" s="4">
        <f t="shared" si="4"/>
        <v>4.1666666666666741E-2</v>
      </c>
      <c r="D68" s="4">
        <f t="shared" si="6"/>
        <v>2.5263157894736841</v>
      </c>
      <c r="E68" s="4">
        <f t="shared" si="7"/>
        <v>1.6551724137931036</v>
      </c>
      <c r="G68" s="4">
        <f t="shared" si="5"/>
        <v>1.0416666666666667</v>
      </c>
    </row>
    <row r="69" spans="1:7" x14ac:dyDescent="0.2">
      <c r="A69" s="4">
        <f>IF('True_Odds_Calculator_2-way'!A70="","",'True_Odds_Calculator_2-way'!A70)</f>
        <v>2.5099999999999998</v>
      </c>
      <c r="B69" s="4">
        <f>IF('True_Odds_Calculator_2-way'!B70="","",'True_Odds_Calculator_2-way'!B70)</f>
        <v>1.55</v>
      </c>
      <c r="C69" s="4">
        <f t="shared" si="4"/>
        <v>4.3567664824572638E-2</v>
      </c>
      <c r="D69" s="4">
        <f t="shared" si="6"/>
        <v>2.655178297218904</v>
      </c>
      <c r="E69" s="4">
        <f t="shared" si="7"/>
        <v>1.60416451912174</v>
      </c>
      <c r="G69" s="4">
        <f t="shared" si="5"/>
        <v>1.0435676648245726</v>
      </c>
    </row>
    <row r="70" spans="1:7" x14ac:dyDescent="0.2">
      <c r="A70" s="4">
        <f>IF('True_Odds_Calculator_2-way'!A71="","",'True_Odds_Calculator_2-way'!A71)</f>
        <v>2.23</v>
      </c>
      <c r="B70" s="4">
        <f>IF('True_Odds_Calculator_2-way'!B71="","",'True_Odds_Calculator_2-way'!B71)</f>
        <v>1.68</v>
      </c>
      <c r="C70" s="4">
        <f t="shared" si="4"/>
        <v>4.3668588511637907E-2</v>
      </c>
      <c r="D70" s="4">
        <f t="shared" si="6"/>
        <v>2.3441371542985863</v>
      </c>
      <c r="E70" s="4">
        <f t="shared" si="7"/>
        <v>1.7439716972348942</v>
      </c>
      <c r="G70" s="4">
        <f t="shared" si="5"/>
        <v>1.0436685885116379</v>
      </c>
    </row>
    <row r="71" spans="1:7" x14ac:dyDescent="0.2">
      <c r="A71" s="4">
        <f>IF('True_Odds_Calculator_2-way'!A72="","",'True_Odds_Calculator_2-way'!A72)</f>
        <v>1.8</v>
      </c>
      <c r="B71" s="4">
        <f>IF('True_Odds_Calculator_2-way'!B72="","",'True_Odds_Calculator_2-way'!B72)</f>
        <v>2.09</v>
      </c>
      <c r="C71" s="4">
        <f t="shared" si="4"/>
        <v>3.4024455077086735E-2</v>
      </c>
      <c r="D71" s="4">
        <f t="shared" si="6"/>
        <v>1.8568608094768018</v>
      </c>
      <c r="E71" s="4">
        <f t="shared" si="7"/>
        <v>2.1670506912442398</v>
      </c>
      <c r="G71" s="4">
        <f t="shared" si="5"/>
        <v>1.0340244550770867</v>
      </c>
    </row>
    <row r="72" spans="1:7" x14ac:dyDescent="0.2">
      <c r="A72" s="4">
        <f>IF('True_Odds_Calculator_2-way'!A73="","",'True_Odds_Calculator_2-way'!A73)</f>
        <v>1.93</v>
      </c>
      <c r="B72" s="4">
        <f>IF('True_Odds_Calculator_2-way'!B73="","",'True_Odds_Calculator_2-way'!B73)</f>
        <v>1.96</v>
      </c>
      <c r="C72" s="4">
        <f t="shared" si="4"/>
        <v>2.8338796658559762E-2</v>
      </c>
      <c r="D72" s="4">
        <f t="shared" si="6"/>
        <v>1.9842635333613092</v>
      </c>
      <c r="E72" s="4">
        <f t="shared" si="7"/>
        <v>2.0159880622468553</v>
      </c>
      <c r="G72" s="4">
        <f t="shared" si="5"/>
        <v>1.0283387966585598</v>
      </c>
    </row>
    <row r="73" spans="1:7" x14ac:dyDescent="0.2">
      <c r="A73" s="4">
        <f>IF('True_Odds_Calculator_2-way'!A74="","",'True_Odds_Calculator_2-way'!A74)</f>
        <v>1.89</v>
      </c>
      <c r="B73" s="4">
        <f>IF('True_Odds_Calculator_2-way'!B74="","",'True_Odds_Calculator_2-way'!B74)</f>
        <v>2</v>
      </c>
      <c r="C73" s="4">
        <f t="shared" si="4"/>
        <v>2.9100529100529293E-2</v>
      </c>
      <c r="D73" s="4">
        <f t="shared" si="6"/>
        <v>1.9434447300771212</v>
      </c>
      <c r="E73" s="4">
        <f t="shared" si="7"/>
        <v>2.0599455040871937</v>
      </c>
      <c r="G73" s="4">
        <f t="shared" si="5"/>
        <v>1.0291005291005293</v>
      </c>
    </row>
    <row r="74" spans="1:7" x14ac:dyDescent="0.2">
      <c r="A74" s="4">
        <f>IF('True_Odds_Calculator_2-way'!A75="","",'True_Odds_Calculator_2-way'!A75)</f>
        <v>1.56</v>
      </c>
      <c r="B74" s="4">
        <f>IF('True_Odds_Calculator_2-way'!B75="","",'True_Odds_Calculator_2-way'!B75)</f>
        <v>2.5499999999999998</v>
      </c>
      <c r="C74" s="4">
        <f t="shared" si="4"/>
        <v>3.3182503770738947E-2</v>
      </c>
      <c r="D74" s="4">
        <f t="shared" si="6"/>
        <v>1.6014492753623186</v>
      </c>
      <c r="E74" s="4">
        <f t="shared" si="7"/>
        <v>2.6626506024096379</v>
      </c>
      <c r="G74" s="4">
        <f t="shared" si="5"/>
        <v>1.0331825037707389</v>
      </c>
    </row>
    <row r="75" spans="1:7" x14ac:dyDescent="0.2">
      <c r="A75" s="4">
        <f>IF('True_Odds_Calculator_2-way'!A76="","",'True_Odds_Calculator_2-way'!A76)</f>
        <v>1.65</v>
      </c>
      <c r="B75" s="4">
        <f>IF('True_Odds_Calculator_2-way'!B76="","",'True_Odds_Calculator_2-way'!B76)</f>
        <v>2.35</v>
      </c>
      <c r="C75" s="4">
        <f t="shared" si="4"/>
        <v>3.1592520954223158E-2</v>
      </c>
      <c r="D75" s="4">
        <f t="shared" si="6"/>
        <v>1.6941561987984708</v>
      </c>
      <c r="E75" s="4">
        <f t="shared" si="7"/>
        <v>2.4405979543666407</v>
      </c>
      <c r="G75" s="4">
        <f t="shared" si="5"/>
        <v>1.0315925209542232</v>
      </c>
    </row>
    <row r="76" spans="1:7" x14ac:dyDescent="0.2">
      <c r="A76" s="4">
        <f>IF('True_Odds_Calculator_2-way'!A77="","",'True_Odds_Calculator_2-way'!A77)</f>
        <v>1.57</v>
      </c>
      <c r="B76" s="4">
        <f>IF('True_Odds_Calculator_2-way'!B77="","",'True_Odds_Calculator_2-way'!B77)</f>
        <v>2.5499999999999998</v>
      </c>
      <c r="C76" s="4">
        <f t="shared" si="4"/>
        <v>2.9099537904333728E-2</v>
      </c>
      <c r="D76" s="4">
        <f t="shared" si="6"/>
        <v>1.606702116986054</v>
      </c>
      <c r="E76" s="4">
        <f t="shared" si="7"/>
        <v>2.6482553332230858</v>
      </c>
      <c r="G76" s="4">
        <f t="shared" si="5"/>
        <v>1.0290995379043337</v>
      </c>
    </row>
    <row r="77" spans="1:7" x14ac:dyDescent="0.2">
      <c r="A77" s="4">
        <f>IF('True_Odds_Calculator_2-way'!A78="","",'True_Odds_Calculator_2-way'!A78)</f>
        <v>1.17</v>
      </c>
      <c r="B77" s="4">
        <f>IF('True_Odds_Calculator_2-way'!B78="","",'True_Odds_Calculator_2-way'!B78)</f>
        <v>5.0599999999999996</v>
      </c>
      <c r="C77" s="4">
        <f t="shared" si="4"/>
        <v>5.2329313198878458E-2</v>
      </c>
      <c r="D77" s="4">
        <f t="shared" si="6"/>
        <v>1.2069478705836783</v>
      </c>
      <c r="E77" s="4">
        <f t="shared" si="7"/>
        <v>5.8321347650477788</v>
      </c>
      <c r="G77" s="4">
        <f t="shared" si="5"/>
        <v>1.0523293131988785</v>
      </c>
    </row>
    <row r="78" spans="1:7" x14ac:dyDescent="0.2">
      <c r="A78" s="4">
        <f>IF('True_Odds_Calculator_2-way'!A79="","",'True_Odds_Calculator_2-way'!A79)</f>
        <v>1.56</v>
      </c>
      <c r="B78" s="4">
        <f>IF('True_Odds_Calculator_2-way'!B79="","",'True_Odds_Calculator_2-way'!B79)</f>
        <v>2.57</v>
      </c>
      <c r="C78" s="4">
        <f t="shared" si="4"/>
        <v>3.0130699391399673E-2</v>
      </c>
      <c r="D78" s="4">
        <f t="shared" si="6"/>
        <v>1.597545425565827</v>
      </c>
      <c r="E78" s="4">
        <f t="shared" si="7"/>
        <v>2.6735129367831414</v>
      </c>
      <c r="G78" s="4">
        <f t="shared" si="5"/>
        <v>1.0301306993913997</v>
      </c>
    </row>
    <row r="79" spans="1:7" x14ac:dyDescent="0.2">
      <c r="A79" s="4">
        <f>IF('True_Odds_Calculator_2-way'!A80="","",'True_Odds_Calculator_2-way'!A80)</f>
        <v>1.6</v>
      </c>
      <c r="B79" s="4">
        <f>IF('True_Odds_Calculator_2-way'!B80="","",'True_Odds_Calculator_2-way'!B80)</f>
        <v>2.4700000000000002</v>
      </c>
      <c r="C79" s="4">
        <f t="shared" si="4"/>
        <v>2.9858299595141746E-2</v>
      </c>
      <c r="D79" s="4">
        <f t="shared" si="6"/>
        <v>1.6391538780588968</v>
      </c>
      <c r="E79" s="4">
        <f t="shared" si="7"/>
        <v>2.5645684620376383</v>
      </c>
      <c r="G79" s="4">
        <f t="shared" si="5"/>
        <v>1.0298582995951417</v>
      </c>
    </row>
    <row r="80" spans="1:7" x14ac:dyDescent="0.2">
      <c r="A80" s="4">
        <f>IF('True_Odds_Calculator_2-way'!A81="","",'True_Odds_Calculator_2-way'!A81)</f>
        <v>1.46</v>
      </c>
      <c r="B80" s="4">
        <f>IF('True_Odds_Calculator_2-way'!B81="","",'True_Odds_Calculator_2-way'!B81)</f>
        <v>2.71</v>
      </c>
      <c r="C80" s="4">
        <f t="shared" si="4"/>
        <v>5.3935196886215397E-2</v>
      </c>
      <c r="D80" s="4">
        <f t="shared" si="6"/>
        <v>1.5198402028194982</v>
      </c>
      <c r="E80" s="4">
        <f t="shared" si="7"/>
        <v>2.9236680706421341</v>
      </c>
      <c r="G80" s="4">
        <f t="shared" si="5"/>
        <v>1.0539351968862154</v>
      </c>
    </row>
    <row r="81" spans="1:7" x14ac:dyDescent="0.2">
      <c r="A81" s="4">
        <f>IF('True_Odds_Calculator_2-way'!A82="","",'True_Odds_Calculator_2-way'!A82)</f>
        <v>1.85</v>
      </c>
      <c r="B81" s="4">
        <f>IF('True_Odds_Calculator_2-way'!B82="","",'True_Odds_Calculator_2-way'!B82)</f>
        <v>2.06</v>
      </c>
      <c r="C81" s="4">
        <f t="shared" si="4"/>
        <v>2.5977433744424072E-2</v>
      </c>
      <c r="D81" s="4">
        <f t="shared" si="6"/>
        <v>1.8955483710519774</v>
      </c>
      <c r="E81" s="4">
        <f t="shared" si="7"/>
        <v>2.1166342682588173</v>
      </c>
      <c r="G81" s="4">
        <f t="shared" si="5"/>
        <v>1.0259774337444241</v>
      </c>
    </row>
    <row r="82" spans="1:7" x14ac:dyDescent="0.2">
      <c r="A82" s="4">
        <f>IF('True_Odds_Calculator_2-way'!A83="","",'True_Odds_Calculator_2-way'!A83)</f>
        <v>2.4300000000000002</v>
      </c>
      <c r="B82" s="4">
        <f>IF('True_Odds_Calculator_2-way'!B83="","",'True_Odds_Calculator_2-way'!B83)</f>
        <v>1.56</v>
      </c>
      <c r="C82" s="4">
        <f t="shared" si="4"/>
        <v>5.2548274770496839E-2</v>
      </c>
      <c r="D82" s="4">
        <f t="shared" si="6"/>
        <v>2.5957271980279373</v>
      </c>
      <c r="E82" s="4">
        <f t="shared" si="7"/>
        <v>1.6266735324407824</v>
      </c>
      <c r="G82" s="4">
        <f t="shared" si="5"/>
        <v>1.0525482747704968</v>
      </c>
    </row>
    <row r="83" spans="1:7" x14ac:dyDescent="0.2">
      <c r="A83" s="4">
        <f>IF('True_Odds_Calculator_2-way'!A84="","",'True_Odds_Calculator_2-way'!A84)</f>
        <v>2.81</v>
      </c>
      <c r="B83" s="4">
        <f>IF('True_Odds_Calculator_2-way'!B84="","",'True_Odds_Calculator_2-way'!B84)</f>
        <v>1.43</v>
      </c>
      <c r="C83" s="4">
        <f t="shared" si="4"/>
        <v>5.5172585421695786E-2</v>
      </c>
      <c r="D83" s="4">
        <f t="shared" si="6"/>
        <v>3.0461281886062999</v>
      </c>
      <c r="E83" s="4">
        <f t="shared" si="7"/>
        <v>1.4887279328677547</v>
      </c>
      <c r="G83" s="4">
        <f t="shared" si="5"/>
        <v>1.0551725854216958</v>
      </c>
    </row>
    <row r="84" spans="1:7" x14ac:dyDescent="0.2">
      <c r="A84" s="4">
        <f>IF('True_Odds_Calculator_2-way'!A85="","",'True_Odds_Calculator_2-way'!A85)</f>
        <v>2.16</v>
      </c>
      <c r="B84" s="4">
        <f>IF('True_Odds_Calculator_2-way'!B85="","",'True_Odds_Calculator_2-way'!B85)</f>
        <v>1.69</v>
      </c>
      <c r="C84" s="4">
        <f t="shared" si="4"/>
        <v>5.4678939294323881E-2</v>
      </c>
      <c r="D84" s="4">
        <f t="shared" si="6"/>
        <v>2.2955603068796377</v>
      </c>
      <c r="E84" s="4">
        <f t="shared" si="7"/>
        <v>1.771866809047665</v>
      </c>
      <c r="G84" s="4">
        <f t="shared" si="5"/>
        <v>1.0546789392943239</v>
      </c>
    </row>
    <row r="85" spans="1:7" x14ac:dyDescent="0.2">
      <c r="A85" s="4">
        <f>IF('True_Odds_Calculator_2-way'!A86="","",'True_Odds_Calculator_2-way'!A86)</f>
        <v>1.63</v>
      </c>
      <c r="B85" s="4">
        <f>IF('True_Odds_Calculator_2-way'!B86="","",'True_Odds_Calculator_2-way'!B86)</f>
        <v>2.31</v>
      </c>
      <c r="C85" s="4">
        <f t="shared" si="4"/>
        <v>4.6397365415770331E-2</v>
      </c>
      <c r="D85" s="4">
        <f t="shared" si="6"/>
        <v>1.6940588936629699</v>
      </c>
      <c r="E85" s="4">
        <f t="shared" si="7"/>
        <v>2.4407999222117787</v>
      </c>
      <c r="G85" s="4">
        <f t="shared" si="5"/>
        <v>1.0463973654157703</v>
      </c>
    </row>
    <row r="86" spans="1:7" x14ac:dyDescent="0.2">
      <c r="A86" s="4">
        <f>IF('True_Odds_Calculator_2-way'!A87="","",'True_Odds_Calculator_2-way'!A87)</f>
        <v>1.43</v>
      </c>
      <c r="B86" s="4">
        <f>IF('True_Odds_Calculator_2-way'!B87="","",'True_Odds_Calculator_2-way'!B87)</f>
        <v>2.94</v>
      </c>
      <c r="C86" s="4">
        <f t="shared" si="4"/>
        <v>3.9436753722468021E-2</v>
      </c>
      <c r="D86" s="4">
        <f t="shared" si="6"/>
        <v>1.4714920723810856</v>
      </c>
      <c r="E86" s="4">
        <f t="shared" si="7"/>
        <v>3.1209264345631356</v>
      </c>
      <c r="G86" s="4">
        <f t="shared" si="5"/>
        <v>1.039436753722468</v>
      </c>
    </row>
    <row r="87" spans="1:7" x14ac:dyDescent="0.2">
      <c r="A87" s="4">
        <f>IF('True_Odds_Calculator_2-way'!A88="","",'True_Odds_Calculator_2-way'!A88)</f>
        <v>1.4</v>
      </c>
      <c r="B87" s="4">
        <f>IF('True_Odds_Calculator_2-way'!B88="","",'True_Odds_Calculator_2-way'!B88)</f>
        <v>3.11</v>
      </c>
      <c r="C87" s="4">
        <f t="shared" si="4"/>
        <v>3.5829122645842926E-2</v>
      </c>
      <c r="D87" s="4">
        <f t="shared" si="6"/>
        <v>1.4360158311345645</v>
      </c>
      <c r="E87" s="4">
        <f t="shared" si="7"/>
        <v>3.2934947049924355</v>
      </c>
      <c r="G87" s="4">
        <f t="shared" si="5"/>
        <v>1.0358291226458429</v>
      </c>
    </row>
    <row r="88" spans="1:7" x14ac:dyDescent="0.2">
      <c r="A88" s="4">
        <f>IF('True_Odds_Calculator_2-way'!A89="","",'True_Odds_Calculator_2-way'!A89)</f>
        <v>2.02</v>
      </c>
      <c r="B88" s="4">
        <f>IF('True_Odds_Calculator_2-way'!B89="","",'True_Odds_Calculator_2-way'!B89)</f>
        <v>1.88</v>
      </c>
      <c r="C88" s="4">
        <f t="shared" si="4"/>
        <v>2.6964398567516312E-2</v>
      </c>
      <c r="D88" s="4">
        <f t="shared" si="6"/>
        <v>2.0765529308836395</v>
      </c>
      <c r="E88" s="4">
        <f t="shared" si="7"/>
        <v>1.9288906948394962</v>
      </c>
      <c r="G88" s="4">
        <f t="shared" si="5"/>
        <v>1.0269643985675163</v>
      </c>
    </row>
    <row r="89" spans="1:7" x14ac:dyDescent="0.2">
      <c r="A89" s="4">
        <f>IF('True_Odds_Calculator_2-way'!A90="","",'True_Odds_Calculator_2-way'!A90)</f>
        <v>2</v>
      </c>
      <c r="B89" s="4">
        <f>IF('True_Odds_Calculator_2-way'!B90="","",'True_Odds_Calculator_2-way'!B90)</f>
        <v>1.89</v>
      </c>
      <c r="C89" s="4">
        <f t="shared" si="4"/>
        <v>2.9100529100529293E-2</v>
      </c>
      <c r="D89" s="4">
        <f t="shared" si="6"/>
        <v>2.0599455040871937</v>
      </c>
      <c r="E89" s="4">
        <f t="shared" si="7"/>
        <v>1.9434447300771212</v>
      </c>
      <c r="G89" s="4">
        <f t="shared" si="5"/>
        <v>1.0291005291005293</v>
      </c>
    </row>
    <row r="90" spans="1:7" x14ac:dyDescent="0.2">
      <c r="A90" s="4">
        <f>IF('True_Odds_Calculator_2-way'!A91="","",'True_Odds_Calculator_2-way'!A91)</f>
        <v>1.83</v>
      </c>
      <c r="B90" s="4">
        <f>IF('True_Odds_Calculator_2-way'!B91="","",'True_Odds_Calculator_2-way'!B91)</f>
        <v>2.0499999999999998</v>
      </c>
      <c r="C90" s="4">
        <f t="shared" si="4"/>
        <v>3.4252965480474407E-2</v>
      </c>
      <c r="D90" s="4">
        <f t="shared" si="6"/>
        <v>1.8892106257081707</v>
      </c>
      <c r="E90" s="4">
        <f t="shared" si="7"/>
        <v>2.1245929491717397</v>
      </c>
      <c r="G90" s="4">
        <f t="shared" si="5"/>
        <v>1.0342529654804744</v>
      </c>
    </row>
    <row r="91" spans="1:7" x14ac:dyDescent="0.2">
      <c r="A91" s="4">
        <f>IF('True_Odds_Calculator_2-way'!A92="","",'True_Odds_Calculator_2-way'!A92)</f>
        <v>2.13</v>
      </c>
      <c r="B91" s="4">
        <f>IF('True_Odds_Calculator_2-way'!B92="","",'True_Odds_Calculator_2-way'!B92)</f>
        <v>1.77</v>
      </c>
      <c r="C91" s="4">
        <f t="shared" si="4"/>
        <v>3.4455319487546765E-2</v>
      </c>
      <c r="D91" s="4">
        <f t="shared" si="6"/>
        <v>2.2111375032990233</v>
      </c>
      <c r="E91" s="4">
        <f t="shared" si="7"/>
        <v>1.8256700806275876</v>
      </c>
      <c r="G91" s="4">
        <f t="shared" si="5"/>
        <v>1.0344553194875468</v>
      </c>
    </row>
    <row r="92" spans="1:7" x14ac:dyDescent="0.2">
      <c r="A92" s="4">
        <f>IF('True_Odds_Calculator_2-way'!A93="","",'True_Odds_Calculator_2-way'!A93)</f>
        <v>1.96</v>
      </c>
      <c r="B92" s="4">
        <f>IF('True_Odds_Calculator_2-way'!B93="","",'True_Odds_Calculator_2-way'!B93)</f>
        <v>1.93</v>
      </c>
      <c r="C92" s="4">
        <f t="shared" si="4"/>
        <v>2.8338796658559762E-2</v>
      </c>
      <c r="D92" s="4">
        <f t="shared" si="6"/>
        <v>2.0159880622468553</v>
      </c>
      <c r="E92" s="4">
        <f t="shared" si="7"/>
        <v>1.9842635333613092</v>
      </c>
      <c r="G92" s="4">
        <f t="shared" si="5"/>
        <v>1.0283387966585598</v>
      </c>
    </row>
    <row r="93" spans="1:7" x14ac:dyDescent="0.2">
      <c r="A93" s="4">
        <f>IF('True_Odds_Calculator_2-way'!A94="","",'True_Odds_Calculator_2-way'!A94)</f>
        <v>2.0499999999999998</v>
      </c>
      <c r="B93" s="4">
        <f>IF('True_Odds_Calculator_2-way'!B94="","",'True_Odds_Calculator_2-way'!B94)</f>
        <v>1.85</v>
      </c>
      <c r="C93" s="4">
        <f t="shared" si="4"/>
        <v>2.8345418589321048E-2</v>
      </c>
      <c r="D93" s="4">
        <f t="shared" si="6"/>
        <v>2.1113430758524703</v>
      </c>
      <c r="E93" s="4">
        <f t="shared" si="7"/>
        <v>1.8998121477770822</v>
      </c>
      <c r="G93" s="4">
        <f t="shared" si="5"/>
        <v>1.028345418589321</v>
      </c>
    </row>
    <row r="94" spans="1:7" x14ac:dyDescent="0.2">
      <c r="A94" s="4">
        <f>IF('True_Odds_Calculator_2-way'!A95="","",'True_Odds_Calculator_2-way'!A95)</f>
        <v>1.6</v>
      </c>
      <c r="B94" s="4">
        <f>IF('True_Odds_Calculator_2-way'!B95="","",'True_Odds_Calculator_2-way'!B95)</f>
        <v>2.44</v>
      </c>
      <c r="C94" s="4">
        <f t="shared" si="4"/>
        <v>3.4836065573770503E-2</v>
      </c>
      <c r="D94" s="4">
        <f t="shared" si="6"/>
        <v>1.6458684654300169</v>
      </c>
      <c r="E94" s="4">
        <f t="shared" si="7"/>
        <v>2.548302872062663</v>
      </c>
      <c r="G94" s="4">
        <f t="shared" si="5"/>
        <v>1.0348360655737705</v>
      </c>
    </row>
    <row r="95" spans="1:7" x14ac:dyDescent="0.2">
      <c r="A95" s="4">
        <f>IF('True_Odds_Calculator_2-way'!A96="","",'True_Odds_Calculator_2-way'!A96)</f>
        <v>1.63</v>
      </c>
      <c r="B95" s="4">
        <f>IF('True_Odds_Calculator_2-way'!B96="","",'True_Odds_Calculator_2-way'!B96)</f>
        <v>2.37</v>
      </c>
      <c r="C95" s="4">
        <f t="shared" si="4"/>
        <v>3.5437860785379582E-2</v>
      </c>
      <c r="D95" s="4">
        <f t="shared" si="6"/>
        <v>1.6784775477395666</v>
      </c>
      <c r="E95" s="4">
        <f t="shared" si="7"/>
        <v>2.4738881239793793</v>
      </c>
      <c r="G95" s="4">
        <f t="shared" si="5"/>
        <v>1.0354378607853796</v>
      </c>
    </row>
    <row r="96" spans="1:7" x14ac:dyDescent="0.2">
      <c r="A96" s="4">
        <f>IF('True_Odds_Calculator_2-way'!A97="","",'True_Odds_Calculator_2-way'!A97)</f>
        <v>2.04</v>
      </c>
      <c r="B96" s="4">
        <f>IF('True_Odds_Calculator_2-way'!B97="","",'True_Odds_Calculator_2-way'!B97)</f>
        <v>1.83</v>
      </c>
      <c r="C96" s="4">
        <f t="shared" si="4"/>
        <v>3.6644165863066513E-2</v>
      </c>
      <c r="D96" s="4">
        <f t="shared" si="6"/>
        <v>2.119209809264305</v>
      </c>
      <c r="E96" s="4">
        <f t="shared" si="7"/>
        <v>1.8934875228241022</v>
      </c>
      <c r="G96" s="4">
        <f t="shared" si="5"/>
        <v>1.0366441658630665</v>
      </c>
    </row>
    <row r="97" spans="1:7" x14ac:dyDescent="0.2">
      <c r="A97" s="4">
        <f>IF('True_Odds_Calculator_2-way'!A98="","",'True_Odds_Calculator_2-way'!A98)</f>
        <v>1.94</v>
      </c>
      <c r="B97" s="4">
        <f>IF('True_Odds_Calculator_2-way'!B98="","",'True_Odds_Calculator_2-way'!B98)</f>
        <v>1.91</v>
      </c>
      <c r="C97" s="4">
        <f t="shared" si="4"/>
        <v>3.9024126949857019E-2</v>
      </c>
      <c r="D97" s="4">
        <f t="shared" si="6"/>
        <v>2.0163247537682976</v>
      </c>
      <c r="E97" s="4">
        <f t="shared" si="7"/>
        <v>1.98393746319002</v>
      </c>
      <c r="G97" s="4">
        <f t="shared" si="5"/>
        <v>1.039024126949857</v>
      </c>
    </row>
    <row r="98" spans="1:7" x14ac:dyDescent="0.2">
      <c r="A98" s="4">
        <f>IF('True_Odds_Calculator_2-way'!A99="","",'True_Odds_Calculator_2-way'!A99)</f>
        <v>1.78</v>
      </c>
      <c r="B98" s="4">
        <f>IF('True_Odds_Calculator_2-way'!B99="","",'True_Odds_Calculator_2-way'!B99)</f>
        <v>2.06</v>
      </c>
      <c r="C98" s="4">
        <f t="shared" si="4"/>
        <v>4.7234646012872306E-2</v>
      </c>
      <c r="D98" s="4">
        <f t="shared" si="6"/>
        <v>1.8581129015911626</v>
      </c>
      <c r="E98" s="4">
        <f t="shared" si="7"/>
        <v>2.165347820951931</v>
      </c>
      <c r="G98" s="4">
        <f t="shared" si="5"/>
        <v>1.0472346460128723</v>
      </c>
    </row>
    <row r="99" spans="1:7" x14ac:dyDescent="0.2">
      <c r="A99" s="4">
        <f>IF('True_Odds_Calculator_2-way'!A100="","",'True_Odds_Calculator_2-way'!A100)</f>
        <v>1.9</v>
      </c>
      <c r="B99" s="4">
        <f>IF('True_Odds_Calculator_2-way'!B100="","",'True_Odds_Calculator_2-way'!B100)</f>
        <v>1.95</v>
      </c>
      <c r="C99" s="4">
        <f t="shared" si="4"/>
        <v>3.9136302294197067E-2</v>
      </c>
      <c r="D99" s="4">
        <f t="shared" si="6"/>
        <v>1.9733688415446073</v>
      </c>
      <c r="E99" s="4">
        <f t="shared" si="7"/>
        <v>2.027359781121751</v>
      </c>
      <c r="G99" s="4">
        <f t="shared" si="5"/>
        <v>1.0391363022941971</v>
      </c>
    </row>
    <row r="100" spans="1:7" x14ac:dyDescent="0.2">
      <c r="A100" s="4">
        <f>IF('True_Odds_Calculator_2-way'!A101="","",'True_Odds_Calculator_2-way'!A101)</f>
        <v>1.58</v>
      </c>
      <c r="B100" s="4">
        <f>IF('True_Odds_Calculator_2-way'!B101="","",'True_Odds_Calculator_2-way'!B101)</f>
        <v>2.37</v>
      </c>
      <c r="C100" s="4">
        <f t="shared" si="4"/>
        <v>5.4852320675105481E-2</v>
      </c>
      <c r="D100" s="4">
        <f t="shared" si="6"/>
        <v>1.6515679442508711</v>
      </c>
      <c r="E100" s="4">
        <f t="shared" si="7"/>
        <v>2.53475935828877</v>
      </c>
      <c r="G100" s="4">
        <f t="shared" si="5"/>
        <v>1.0548523206751055</v>
      </c>
    </row>
    <row r="101" spans="1:7" x14ac:dyDescent="0.2">
      <c r="A101" s="4">
        <f>IF('True_Odds_Calculator_2-way'!A102="","",'True_Odds_Calculator_2-way'!A102)</f>
        <v>1.67</v>
      </c>
      <c r="B101" s="4">
        <f>IF('True_Odds_Calculator_2-way'!B102="","",'True_Odds_Calculator_2-way'!B102)</f>
        <v>2.2000000000000002</v>
      </c>
      <c r="C101" s="4">
        <f t="shared" si="4"/>
        <v>5.3347849755035481E-2</v>
      </c>
      <c r="D101" s="4">
        <f t="shared" si="6"/>
        <v>1.7478591817316842</v>
      </c>
      <c r="E101" s="4">
        <f t="shared" si="7"/>
        <v>2.3371501272264634</v>
      </c>
      <c r="G101" s="4">
        <f t="shared" si="5"/>
        <v>1.0533478497550355</v>
      </c>
    </row>
    <row r="102" spans="1:7" x14ac:dyDescent="0.2">
      <c r="A102" s="4">
        <f>IF('True_Odds_Calculator_2-way'!A103="","",'True_Odds_Calculator_2-way'!A103)</f>
        <v>1.82</v>
      </c>
      <c r="B102" s="4">
        <f>IF('True_Odds_Calculator_2-way'!B103="","",'True_Odds_Calculator_2-way'!B103)</f>
        <v>2.0099999999999998</v>
      </c>
      <c r="C102" s="4">
        <f t="shared" si="4"/>
        <v>4.6962987261494726E-2</v>
      </c>
      <c r="D102" s="4">
        <f t="shared" si="6"/>
        <v>1.9012525336520971</v>
      </c>
      <c r="E102" s="4">
        <f t="shared" si="7"/>
        <v>2.1095669223228186</v>
      </c>
      <c r="G102" s="4">
        <f t="shared" si="5"/>
        <v>1.0469629872614947</v>
      </c>
    </row>
    <row r="103" spans="1:7" x14ac:dyDescent="0.2">
      <c r="A103" s="4">
        <f>IF('True_Odds_Calculator_2-way'!A104="","",'True_Odds_Calculator_2-way'!A104)</f>
        <v>1.76</v>
      </c>
      <c r="B103" s="4">
        <f>IF('True_Odds_Calculator_2-way'!B104="","",'True_Odds_Calculator_2-way'!B104)</f>
        <v>2.06</v>
      </c>
      <c r="C103" s="4">
        <f t="shared" si="4"/>
        <v>5.3618711385701623E-2</v>
      </c>
      <c r="D103" s="4">
        <f t="shared" si="6"/>
        <v>1.8471571224780923</v>
      </c>
      <c r="E103" s="4">
        <f t="shared" si="7"/>
        <v>2.1804185710849171</v>
      </c>
      <c r="G103" s="4">
        <f t="shared" si="5"/>
        <v>1.0536187113857016</v>
      </c>
    </row>
    <row r="104" spans="1:7" x14ac:dyDescent="0.2">
      <c r="A104" s="4">
        <f>IF('True_Odds_Calculator_2-way'!A105="","",'True_Odds_Calculator_2-way'!A105)</f>
        <v>1.67</v>
      </c>
      <c r="B104" s="4">
        <f>IF('True_Odds_Calculator_2-way'!B105="","",'True_Odds_Calculator_2-way'!B105)</f>
        <v>2.21</v>
      </c>
      <c r="C104" s="4">
        <f t="shared" si="4"/>
        <v>5.1291082992386272E-2</v>
      </c>
      <c r="D104" s="4">
        <f t="shared" si="6"/>
        <v>1.7447230954688349</v>
      </c>
      <c r="E104" s="4">
        <f t="shared" si="7"/>
        <v>2.3427809693084076</v>
      </c>
      <c r="G104" s="4">
        <f t="shared" si="5"/>
        <v>1.0512910829923863</v>
      </c>
    </row>
    <row r="105" spans="1:7" x14ac:dyDescent="0.2">
      <c r="A105" s="4">
        <f>IF('True_Odds_Calculator_2-way'!A106="","",'True_Odds_Calculator_2-way'!A106)</f>
        <v>1.61</v>
      </c>
      <c r="B105" s="4">
        <f>IF('True_Odds_Calculator_2-way'!B106="","",'True_Odds_Calculator_2-way'!B106)</f>
        <v>2.3199999999999998</v>
      </c>
      <c r="C105" s="4">
        <f t="shared" si="4"/>
        <v>5.2152495180980862E-2</v>
      </c>
      <c r="D105" s="4">
        <f t="shared" si="6"/>
        <v>1.6805543057680195</v>
      </c>
      <c r="E105" s="4">
        <f t="shared" si="7"/>
        <v>2.4693904535237334</v>
      </c>
      <c r="G105" s="4">
        <f t="shared" si="5"/>
        <v>1.0521524951809809</v>
      </c>
    </row>
    <row r="106" spans="1:7" x14ac:dyDescent="0.2">
      <c r="A106" s="4">
        <f>IF('True_Odds_Calculator_2-way'!A107="","",'True_Odds_Calculator_2-way'!A107)</f>
        <v>1.64</v>
      </c>
      <c r="B106" s="4">
        <f>IF('True_Odds_Calculator_2-way'!B107="","",'True_Odds_Calculator_2-way'!B107)</f>
        <v>2.2599999999999998</v>
      </c>
      <c r="C106" s="4">
        <f t="shared" si="4"/>
        <v>5.2233973667170197E-2</v>
      </c>
      <c r="D106" s="4">
        <f t="shared" si="6"/>
        <v>1.7133875739644968</v>
      </c>
      <c r="E106" s="4">
        <f t="shared" si="7"/>
        <v>2.4017625712804556</v>
      </c>
      <c r="G106" s="4">
        <f t="shared" si="5"/>
        <v>1.0522339736671702</v>
      </c>
    </row>
    <row r="107" spans="1:7" x14ac:dyDescent="0.2">
      <c r="A107" s="4">
        <f>IF('True_Odds_Calculator_2-way'!A108="","",'True_Odds_Calculator_2-way'!A108)</f>
        <v>1.39</v>
      </c>
      <c r="B107" s="4">
        <f>IF('True_Odds_Calculator_2-way'!B108="","",'True_Odds_Calculator_2-way'!B108)</f>
        <v>2.94</v>
      </c>
      <c r="C107" s="4">
        <f t="shared" si="4"/>
        <v>5.9560514853423507E-2</v>
      </c>
      <c r="D107" s="4">
        <f t="shared" si="6"/>
        <v>1.4500230635489479</v>
      </c>
      <c r="E107" s="4">
        <f t="shared" si="7"/>
        <v>3.2221083339903815</v>
      </c>
      <c r="G107" s="4">
        <f t="shared" si="5"/>
        <v>1.0595605148534235</v>
      </c>
    </row>
    <row r="108" spans="1:7" x14ac:dyDescent="0.2">
      <c r="A108" s="4">
        <f>IF('True_Odds_Calculator_2-way'!A109="","",'True_Odds_Calculator_2-way'!A109)</f>
        <v>1.65</v>
      </c>
      <c r="B108" s="4">
        <f>IF('True_Odds_Calculator_2-way'!B109="","",'True_Odds_Calculator_2-way'!B109)</f>
        <v>2.25</v>
      </c>
      <c r="C108" s="4">
        <f t="shared" si="4"/>
        <v>5.0505050505050608E-2</v>
      </c>
      <c r="D108" s="4">
        <f t="shared" si="6"/>
        <v>1.7217391304347827</v>
      </c>
      <c r="E108" s="4">
        <f t="shared" si="7"/>
        <v>2.3855421686746991</v>
      </c>
      <c r="G108" s="4">
        <f t="shared" si="5"/>
        <v>1.0505050505050506</v>
      </c>
    </row>
    <row r="109" spans="1:7" x14ac:dyDescent="0.2">
      <c r="A109" s="4">
        <f>IF('True_Odds_Calculator_2-way'!A110="","",'True_Odds_Calculator_2-way'!A110)</f>
        <v>1.83</v>
      </c>
      <c r="B109" s="4">
        <f>IF('True_Odds_Calculator_2-way'!B110="","",'True_Odds_Calculator_2-way'!B110)</f>
        <v>1.99</v>
      </c>
      <c r="C109" s="4">
        <f t="shared" si="4"/>
        <v>4.8960650245764237E-2</v>
      </c>
      <c r="D109" s="4">
        <f t="shared" si="6"/>
        <v>1.9158271299681719</v>
      </c>
      <c r="E109" s="4">
        <f t="shared" si="7"/>
        <v>2.0919091248528017</v>
      </c>
      <c r="G109" s="4">
        <f t="shared" si="5"/>
        <v>1.0489606502457642</v>
      </c>
    </row>
    <row r="110" spans="1:7" x14ac:dyDescent="0.2">
      <c r="A110" s="4">
        <f>IF('True_Odds_Calculator_2-way'!A111="","",'True_Odds_Calculator_2-way'!A111)</f>
        <v>1.9</v>
      </c>
      <c r="B110" s="4">
        <f>IF('True_Odds_Calculator_2-way'!B111="","",'True_Odds_Calculator_2-way'!B111)</f>
        <v>1.99</v>
      </c>
      <c r="C110" s="4">
        <f t="shared" si="4"/>
        <v>2.8828352287754377E-2</v>
      </c>
      <c r="D110" s="4">
        <f t="shared" si="6"/>
        <v>1.9535003874967702</v>
      </c>
      <c r="E110" s="4">
        <f t="shared" si="7"/>
        <v>2.0487672717420748</v>
      </c>
      <c r="G110" s="4">
        <f t="shared" si="5"/>
        <v>1.0288283522877544</v>
      </c>
    </row>
    <row r="111" spans="1:7" x14ac:dyDescent="0.2">
      <c r="A111" s="4">
        <f>IF('True_Odds_Calculator_2-way'!A112="","",'True_Odds_Calculator_2-way'!A112)</f>
        <v>1.73</v>
      </c>
      <c r="B111" s="4">
        <f>IF('True_Odds_Calculator_2-way'!B112="","",'True_Odds_Calculator_2-way'!B112)</f>
        <v>2.1800000000000002</v>
      </c>
      <c r="C111" s="4">
        <f t="shared" si="4"/>
        <v>3.6750278411200155E-2</v>
      </c>
      <c r="D111" s="4">
        <f t="shared" si="6"/>
        <v>1.7868005874828257</v>
      </c>
      <c r="E111" s="4">
        <f t="shared" si="7"/>
        <v>2.2709700728608424</v>
      </c>
      <c r="G111" s="4">
        <f t="shared" si="5"/>
        <v>1.0367502784112002</v>
      </c>
    </row>
    <row r="112" spans="1:7" x14ac:dyDescent="0.2">
      <c r="A112" s="4">
        <f>IF('True_Odds_Calculator_2-way'!A113="","",'True_Odds_Calculator_2-way'!A113)</f>
        <v>2.15</v>
      </c>
      <c r="B112" s="4">
        <f>IF('True_Odds_Calculator_2-way'!B113="","",'True_Odds_Calculator_2-way'!B113)</f>
        <v>1.75</v>
      </c>
      <c r="C112" s="4">
        <f t="shared" si="4"/>
        <v>3.6544850498338777E-2</v>
      </c>
      <c r="D112" s="4">
        <f t="shared" si="6"/>
        <v>2.2379182156133823</v>
      </c>
      <c r="E112" s="4">
        <f t="shared" si="7"/>
        <v>1.8078078078078077</v>
      </c>
      <c r="G112" s="4">
        <f t="shared" si="5"/>
        <v>1.0365448504983388</v>
      </c>
    </row>
    <row r="113" spans="1:7" x14ac:dyDescent="0.2">
      <c r="A113" s="4">
        <f>IF('True_Odds_Calculator_2-way'!A114="","",'True_Odds_Calculator_2-way'!A114)</f>
        <v>2.06</v>
      </c>
      <c r="B113" s="4">
        <f>IF('True_Odds_Calculator_2-way'!B114="","",'True_Odds_Calculator_2-way'!B114)</f>
        <v>1.84</v>
      </c>
      <c r="C113" s="4">
        <f t="shared" si="4"/>
        <v>2.891515407344869E-2</v>
      </c>
      <c r="D113" s="4">
        <f t="shared" si="6"/>
        <v>2.1232354918216445</v>
      </c>
      <c r="E113" s="4">
        <f t="shared" si="7"/>
        <v>1.8902852583283463</v>
      </c>
      <c r="G113" s="4">
        <f t="shared" si="5"/>
        <v>1.0289151540734487</v>
      </c>
    </row>
    <row r="114" spans="1:7" x14ac:dyDescent="0.2">
      <c r="A114" s="4">
        <f>IF('True_Odds_Calculator_2-way'!A115="","",'True_Odds_Calculator_2-way'!A115)</f>
        <v>2.38</v>
      </c>
      <c r="B114" s="4">
        <f>IF('True_Odds_Calculator_2-way'!B115="","",'True_Odds_Calculator_2-way'!B115)</f>
        <v>1.63</v>
      </c>
      <c r="C114" s="4">
        <f t="shared" si="4"/>
        <v>3.3664999742228252E-2</v>
      </c>
      <c r="D114" s="4">
        <f t="shared" si="6"/>
        <v>2.4793251102447753</v>
      </c>
      <c r="E114" s="4">
        <f t="shared" si="7"/>
        <v>1.6759839288028686</v>
      </c>
      <c r="G114" s="4">
        <f t="shared" si="5"/>
        <v>1.0336649997422283</v>
      </c>
    </row>
    <row r="115" spans="1:7" x14ac:dyDescent="0.2">
      <c r="A115" s="4">
        <f>IF('True_Odds_Calculator_2-way'!A116="","",'True_Odds_Calculator_2-way'!A116)</f>
        <v>1.88</v>
      </c>
      <c r="B115" s="4">
        <f>IF('True_Odds_Calculator_2-way'!B116="","",'True_Odds_Calculator_2-way'!B116)</f>
        <v>2.0299999999999998</v>
      </c>
      <c r="C115" s="4">
        <f t="shared" si="4"/>
        <v>2.4525731055444977E-2</v>
      </c>
      <c r="D115" s="4">
        <f t="shared" si="6"/>
        <v>1.9243646631706333</v>
      </c>
      <c r="E115" s="4">
        <f t="shared" si="7"/>
        <v>2.0818241326641935</v>
      </c>
      <c r="G115" s="4">
        <f t="shared" si="5"/>
        <v>1.024525731055445</v>
      </c>
    </row>
    <row r="116" spans="1:7" x14ac:dyDescent="0.2">
      <c r="A116" s="4">
        <f>IF('True_Odds_Calculator_2-way'!A117="","",'True_Odds_Calculator_2-way'!A117)</f>
        <v>1.85</v>
      </c>
      <c r="B116" s="4">
        <f>IF('True_Odds_Calculator_2-way'!B117="","",'True_Odds_Calculator_2-way'!B117)</f>
        <v>2.0299999999999998</v>
      </c>
      <c r="C116" s="4">
        <f t="shared" si="4"/>
        <v>3.315137797896428E-2</v>
      </c>
      <c r="D116" s="4">
        <f t="shared" si="6"/>
        <v>1.9085249650616189</v>
      </c>
      <c r="E116" s="4">
        <f t="shared" si="7"/>
        <v>2.1006852188505105</v>
      </c>
      <c r="G116" s="4">
        <f t="shared" si="5"/>
        <v>1.0331513779789643</v>
      </c>
    </row>
    <row r="117" spans="1:7" x14ac:dyDescent="0.2">
      <c r="A117" s="4">
        <f>IF('True_Odds_Calculator_2-way'!A118="","",'True_Odds_Calculator_2-way'!A118)</f>
        <v>2.17</v>
      </c>
      <c r="B117" s="4">
        <f>IF('True_Odds_Calculator_2-way'!B118="","",'True_Odds_Calculator_2-way'!B118)</f>
        <v>1.73</v>
      </c>
      <c r="C117" s="4">
        <f t="shared" si="4"/>
        <v>3.8864175168482618E-2</v>
      </c>
      <c r="D117" s="4">
        <f t="shared" si="6"/>
        <v>2.2655321203343295</v>
      </c>
      <c r="E117" s="4">
        <f t="shared" si="7"/>
        <v>1.7901814453637255</v>
      </c>
      <c r="G117" s="4">
        <f t="shared" si="5"/>
        <v>1.0388641751684826</v>
      </c>
    </row>
    <row r="118" spans="1:7" x14ac:dyDescent="0.2">
      <c r="A118" s="4">
        <f>IF('True_Odds_Calculator_2-way'!A119="","",'True_Odds_Calculator_2-way'!A119)</f>
        <v>1.57</v>
      </c>
      <c r="B118" s="4">
        <f>IF('True_Odds_Calculator_2-way'!B119="","",'True_Odds_Calculator_2-way'!B119)</f>
        <v>2.5299999999999998</v>
      </c>
      <c r="C118" s="4">
        <f t="shared" si="4"/>
        <v>3.2199592155283119E-2</v>
      </c>
      <c r="D118" s="4">
        <f t="shared" si="6"/>
        <v>1.6107134891831068</v>
      </c>
      <c r="E118" s="4">
        <f t="shared" si="7"/>
        <v>2.6374290362205768</v>
      </c>
      <c r="G118" s="4">
        <f t="shared" si="5"/>
        <v>1.0321995921552831</v>
      </c>
    </row>
    <row r="119" spans="1:7" x14ac:dyDescent="0.2">
      <c r="A119" s="4">
        <f>IF('True_Odds_Calculator_2-way'!A120="","",'True_Odds_Calculator_2-way'!A120)</f>
        <v>3</v>
      </c>
      <c r="B119" s="4">
        <f>IF('True_Odds_Calculator_2-way'!B120="","",'True_Odds_Calculator_2-way'!B120)</f>
        <v>1.41</v>
      </c>
      <c r="C119" s="4">
        <f t="shared" si="4"/>
        <v>4.2553191489361764E-2</v>
      </c>
      <c r="D119" s="4">
        <f t="shared" si="6"/>
        <v>3.204545454545455</v>
      </c>
      <c r="E119" s="4">
        <f t="shared" si="7"/>
        <v>1.4536082474226804</v>
      </c>
      <c r="G119" s="4">
        <f t="shared" si="5"/>
        <v>1.0425531914893618</v>
      </c>
    </row>
    <row r="120" spans="1:7" x14ac:dyDescent="0.2">
      <c r="A120" s="4">
        <f>IF('True_Odds_Calculator_2-way'!A121="","",'True_Odds_Calculator_2-way'!A121)</f>
        <v>2.6</v>
      </c>
      <c r="B120" s="4">
        <f>IF('True_Odds_Calculator_2-way'!B121="","",'True_Odds_Calculator_2-way'!B121)</f>
        <v>1.53</v>
      </c>
      <c r="C120" s="4">
        <f t="shared" si="4"/>
        <v>3.8210155857214545E-2</v>
      </c>
      <c r="D120" s="4">
        <f t="shared" si="6"/>
        <v>2.7359009628610726</v>
      </c>
      <c r="E120" s="4">
        <f t="shared" si="7"/>
        <v>1.5760697305863707</v>
      </c>
      <c r="G120" s="4">
        <f t="shared" si="5"/>
        <v>1.0382101558572145</v>
      </c>
    </row>
    <row r="121" spans="1:7" x14ac:dyDescent="0.2">
      <c r="A121" s="4">
        <f>IF('True_Odds_Calculator_2-way'!A122="","",'True_Odds_Calculator_2-way'!A122)</f>
        <v>2.86</v>
      </c>
      <c r="B121" s="4">
        <f>IF('True_Odds_Calculator_2-way'!B122="","",'True_Odds_Calculator_2-way'!B122)</f>
        <v>1.45</v>
      </c>
      <c r="C121" s="4">
        <f t="shared" si="4"/>
        <v>3.9305522064142728E-2</v>
      </c>
      <c r="D121" s="4">
        <f t="shared" si="6"/>
        <v>3.0303251735476797</v>
      </c>
      <c r="E121" s="4">
        <f t="shared" si="7"/>
        <v>1.4925319416951592</v>
      </c>
      <c r="G121" s="4">
        <f t="shared" si="5"/>
        <v>1.0393055220641427</v>
      </c>
    </row>
    <row r="122" spans="1:7" x14ac:dyDescent="0.2">
      <c r="A122" s="4">
        <f>IF('True_Odds_Calculator_2-way'!A123="","",'True_Odds_Calculator_2-way'!A123)</f>
        <v>2.33</v>
      </c>
      <c r="B122" s="4">
        <f>IF('True_Odds_Calculator_2-way'!B123="","",'True_Odds_Calculator_2-way'!B123)</f>
        <v>1.64</v>
      </c>
      <c r="C122" s="4">
        <f t="shared" si="4"/>
        <v>3.8940646917198674E-2</v>
      </c>
      <c r="D122" s="4">
        <f t="shared" si="6"/>
        <v>2.4407256004087885</v>
      </c>
      <c r="E122" s="4">
        <f t="shared" si="7"/>
        <v>1.6940946976414255</v>
      </c>
      <c r="G122" s="4">
        <f t="shared" si="5"/>
        <v>1.0389406469171987</v>
      </c>
    </row>
    <row r="123" spans="1:7" x14ac:dyDescent="0.2">
      <c r="A123" s="4">
        <f>IF('True_Odds_Calculator_2-way'!A124="","",'True_Odds_Calculator_2-way'!A124)</f>
        <v>1.74</v>
      </c>
      <c r="B123" s="4">
        <f>IF('True_Odds_Calculator_2-way'!B124="","",'True_Odds_Calculator_2-way'!B124)</f>
        <v>2.13</v>
      </c>
      <c r="C123" s="4">
        <f t="shared" si="4"/>
        <v>4.4196211753278369E-2</v>
      </c>
      <c r="D123" s="4">
        <f t="shared" si="6"/>
        <v>1.8095796103705875</v>
      </c>
      <c r="E123" s="4">
        <f t="shared" si="7"/>
        <v>2.2352089741270129</v>
      </c>
      <c r="G123" s="4">
        <f t="shared" si="5"/>
        <v>1.0441962117532784</v>
      </c>
    </row>
    <row r="124" spans="1:7" x14ac:dyDescent="0.2">
      <c r="A124" s="4">
        <f>IF('True_Odds_Calculator_2-way'!A125="","",'True_Odds_Calculator_2-way'!A125)</f>
        <v>1.89</v>
      </c>
      <c r="B124" s="4">
        <f>IF('True_Odds_Calculator_2-way'!B125="","",'True_Odds_Calculator_2-way'!B125)</f>
        <v>1.96</v>
      </c>
      <c r="C124" s="4">
        <f t="shared" si="4"/>
        <v>3.9304610733182255E-2</v>
      </c>
      <c r="D124" s="4">
        <f t="shared" si="6"/>
        <v>1.9629080118694364</v>
      </c>
      <c r="E124" s="4">
        <f t="shared" si="7"/>
        <v>2.0385208012326657</v>
      </c>
      <c r="G124" s="4">
        <f t="shared" si="5"/>
        <v>1.0393046107331823</v>
      </c>
    </row>
    <row r="125" spans="1:7" x14ac:dyDescent="0.2">
      <c r="A125" s="4">
        <f>IF('True_Odds_Calculator_2-way'!A126="","",'True_Odds_Calculator_2-way'!A126)</f>
        <v>1.6</v>
      </c>
      <c r="B125" s="4">
        <f>IF('True_Odds_Calculator_2-way'!B126="","",'True_Odds_Calculator_2-way'!B126)</f>
        <v>2.4</v>
      </c>
      <c r="C125" s="4">
        <f t="shared" si="4"/>
        <v>4.1666666666666741E-2</v>
      </c>
      <c r="D125" s="4">
        <f t="shared" si="6"/>
        <v>1.6551724137931036</v>
      </c>
      <c r="E125" s="4">
        <f t="shared" si="7"/>
        <v>2.5263157894736841</v>
      </c>
      <c r="G125" s="4">
        <f t="shared" si="5"/>
        <v>1.0416666666666667</v>
      </c>
    </row>
    <row r="126" spans="1:7" x14ac:dyDescent="0.2">
      <c r="A126" s="4">
        <f>IF('True_Odds_Calculator_2-way'!A127="","",'True_Odds_Calculator_2-way'!A127)</f>
        <v>1.79</v>
      </c>
      <c r="B126" s="4">
        <f>IF('True_Odds_Calculator_2-way'!B127="","",'True_Odds_Calculator_2-way'!B127)</f>
        <v>2.06</v>
      </c>
      <c r="C126" s="4">
        <f t="shared" si="4"/>
        <v>4.4096111080978329E-2</v>
      </c>
      <c r="D126" s="4">
        <f t="shared" si="6"/>
        <v>1.8635467731338755</v>
      </c>
      <c r="E126" s="4">
        <f t="shared" si="7"/>
        <v>2.1580148651021243</v>
      </c>
      <c r="G126" s="4">
        <f t="shared" si="5"/>
        <v>1.0440961110809783</v>
      </c>
    </row>
    <row r="127" spans="1:7" x14ac:dyDescent="0.2">
      <c r="A127" s="4">
        <f>IF('True_Odds_Calculator_2-way'!A128="","",'True_Odds_Calculator_2-way'!A128)</f>
        <v>1.47</v>
      </c>
      <c r="B127" s="4">
        <f>IF('True_Odds_Calculator_2-way'!B128="","",'True_Odds_Calculator_2-way'!B128)</f>
        <v>2.78</v>
      </c>
      <c r="C127" s="4">
        <f t="shared" si="4"/>
        <v>3.9984339059364826E-2</v>
      </c>
      <c r="D127" s="4">
        <f t="shared" si="6"/>
        <v>1.5145091353815365</v>
      </c>
      <c r="E127" s="4">
        <f t="shared" si="7"/>
        <v>2.9436000864366494</v>
      </c>
      <c r="G127" s="4">
        <f t="shared" si="5"/>
        <v>1.0399843390593648</v>
      </c>
    </row>
    <row r="128" spans="1:7" x14ac:dyDescent="0.2">
      <c r="A128" s="4">
        <f>IF('True_Odds_Calculator_2-way'!A129="","",'True_Odds_Calculator_2-way'!A129)</f>
        <v>1.66</v>
      </c>
      <c r="B128" s="4">
        <f>IF('True_Odds_Calculator_2-way'!B129="","",'True_Odds_Calculator_2-way'!B129)</f>
        <v>2.2999999999999998</v>
      </c>
      <c r="C128" s="4">
        <f t="shared" si="4"/>
        <v>3.7192247249869137E-2</v>
      </c>
      <c r="D128" s="4">
        <f t="shared" si="6"/>
        <v>1.7128757290264693</v>
      </c>
      <c r="E128" s="4">
        <f t="shared" si="7"/>
        <v>2.402769037130271</v>
      </c>
      <c r="G128" s="4">
        <f t="shared" si="5"/>
        <v>1.0371922472498691</v>
      </c>
    </row>
    <row r="129" spans="1:7" x14ac:dyDescent="0.2">
      <c r="A129" s="4">
        <f>IF('True_Odds_Calculator_2-way'!A130="","",'True_Odds_Calculator_2-way'!A130)</f>
        <v>1.65</v>
      </c>
      <c r="B129" s="4">
        <f>IF('True_Odds_Calculator_2-way'!B130="","",'True_Odds_Calculator_2-way'!B130)</f>
        <v>2.3199999999999998</v>
      </c>
      <c r="C129" s="4">
        <f t="shared" si="4"/>
        <v>3.709508881922674E-2</v>
      </c>
      <c r="D129" s="4">
        <f t="shared" si="6"/>
        <v>1.702089817696754</v>
      </c>
      <c r="E129" s="4">
        <f t="shared" si="7"/>
        <v>2.4243191893603542</v>
      </c>
      <c r="G129" s="4">
        <f t="shared" si="5"/>
        <v>1.0370950888192267</v>
      </c>
    </row>
    <row r="130" spans="1:7" x14ac:dyDescent="0.2">
      <c r="A130" s="4">
        <f>IF('True_Odds_Calculator_2-way'!A131="","",'True_Odds_Calculator_2-way'!A131)</f>
        <v>1.59</v>
      </c>
      <c r="B130" s="4">
        <f>IF('True_Odds_Calculator_2-way'!B131="","",'True_Odds_Calculator_2-way'!B131)</f>
        <v>2.46</v>
      </c>
      <c r="C130" s="4">
        <f t="shared" ref="C130:C193" si="8">IF(A130="","",((1/A130)+(1/B130))-1)</f>
        <v>3.5434882650713373E-2</v>
      </c>
      <c r="D130" s="4">
        <f t="shared" si="6"/>
        <v>1.6360898481616264</v>
      </c>
      <c r="E130" s="4">
        <f t="shared" si="7"/>
        <v>2.5721049516669958</v>
      </c>
      <c r="G130" s="4">
        <f t="shared" ref="G130:G193" si="9">IF(A130="","",C130+1)</f>
        <v>1.0354348826507134</v>
      </c>
    </row>
    <row r="131" spans="1:7" x14ac:dyDescent="0.2">
      <c r="A131" s="4">
        <f>IF('True_Odds_Calculator_2-way'!A132="","",'True_Odds_Calculator_2-way'!A132)</f>
        <v>1.81</v>
      </c>
      <c r="B131" s="4">
        <f>IF('True_Odds_Calculator_2-way'!B132="","",'True_Odds_Calculator_2-way'!B132)</f>
        <v>2.1</v>
      </c>
      <c r="C131" s="4">
        <f t="shared" si="8"/>
        <v>2.8676664035780064E-2</v>
      </c>
      <c r="D131" s="4">
        <f t="shared" ref="D131:D194" si="10">IF(A131="","",(2*A131)/(2-($C131*A131)))</f>
        <v>1.858225372769494</v>
      </c>
      <c r="E131" s="4">
        <f t="shared" ref="E131:E194" si="11">IF(B131="","",(2*B131)/(2-($C131*B131)))</f>
        <v>2.1651951011107946</v>
      </c>
      <c r="G131" s="4">
        <f t="shared" si="9"/>
        <v>1.0286766640357801</v>
      </c>
    </row>
    <row r="132" spans="1:7" x14ac:dyDescent="0.2">
      <c r="A132" s="4">
        <f>IF('True_Odds_Calculator_2-way'!A133="","",'True_Odds_Calculator_2-way'!A133)</f>
        <v>1.67</v>
      </c>
      <c r="B132" s="4">
        <f>IF('True_Odds_Calculator_2-way'!B133="","",'True_Odds_Calculator_2-way'!B133)</f>
        <v>2.33</v>
      </c>
      <c r="C132" s="4">
        <f t="shared" si="8"/>
        <v>2.7986944565804084E-2</v>
      </c>
      <c r="D132" s="4">
        <f t="shared" si="10"/>
        <v>1.7099602293950913</v>
      </c>
      <c r="E132" s="4">
        <f t="shared" si="11"/>
        <v>2.4085296029216061</v>
      </c>
      <c r="G132" s="4">
        <f t="shared" si="9"/>
        <v>1.0279869445658041</v>
      </c>
    </row>
    <row r="133" spans="1:7" x14ac:dyDescent="0.2">
      <c r="A133" s="4">
        <f>IF('True_Odds_Calculator_2-way'!A134="","",'True_Odds_Calculator_2-way'!A134)</f>
        <v>1.57</v>
      </c>
      <c r="B133" s="4">
        <f>IF('True_Odds_Calculator_2-way'!B134="","",'True_Odds_Calculator_2-way'!B134)</f>
        <v>2.48</v>
      </c>
      <c r="C133" s="4">
        <f t="shared" si="8"/>
        <v>4.0168481610848517E-2</v>
      </c>
      <c r="D133" s="4">
        <f t="shared" si="10"/>
        <v>1.6211174952119245</v>
      </c>
      <c r="E133" s="4">
        <f t="shared" si="11"/>
        <v>2.6100013406622868</v>
      </c>
      <c r="G133" s="4">
        <f t="shared" si="9"/>
        <v>1.0401684816108485</v>
      </c>
    </row>
    <row r="134" spans="1:7" x14ac:dyDescent="0.2">
      <c r="A134" s="4">
        <f>IF('True_Odds_Calculator_2-way'!A135="","",'True_Odds_Calculator_2-way'!A135)</f>
        <v>2.12</v>
      </c>
      <c r="B134" s="4">
        <f>IF('True_Odds_Calculator_2-way'!B135="","",'True_Odds_Calculator_2-way'!B135)</f>
        <v>1.79</v>
      </c>
      <c r="C134" s="4">
        <f t="shared" si="8"/>
        <v>3.0357331084642114E-2</v>
      </c>
      <c r="D134" s="4">
        <f t="shared" si="10"/>
        <v>2.1904871854075272</v>
      </c>
      <c r="E134" s="4">
        <f t="shared" si="11"/>
        <v>1.8399922420480992</v>
      </c>
      <c r="G134" s="4">
        <f t="shared" si="9"/>
        <v>1.0303573310846421</v>
      </c>
    </row>
    <row r="135" spans="1:7" x14ac:dyDescent="0.2">
      <c r="A135" s="4">
        <f>IF('True_Odds_Calculator_2-way'!A136="","",'True_Odds_Calculator_2-way'!A136)</f>
        <v>1.75</v>
      </c>
      <c r="B135" s="4">
        <f>IF('True_Odds_Calculator_2-way'!B136="","",'True_Odds_Calculator_2-way'!B136)</f>
        <v>2.19</v>
      </c>
      <c r="C135" s="4">
        <f t="shared" si="8"/>
        <v>2.8049575994781417E-2</v>
      </c>
      <c r="D135" s="4">
        <f t="shared" si="10"/>
        <v>1.7940315974253949</v>
      </c>
      <c r="E135" s="4">
        <f t="shared" si="11"/>
        <v>2.2593957258658803</v>
      </c>
      <c r="G135" s="4">
        <f t="shared" si="9"/>
        <v>1.0280495759947814</v>
      </c>
    </row>
    <row r="136" spans="1:7" x14ac:dyDescent="0.2">
      <c r="A136" s="4">
        <f>IF('True_Odds_Calculator_2-way'!A137="","",'True_Odds_Calculator_2-way'!A137)</f>
        <v>1.89</v>
      </c>
      <c r="B136" s="4">
        <f>IF('True_Odds_Calculator_2-way'!B137="","",'True_Odds_Calculator_2-way'!B137)</f>
        <v>2.02</v>
      </c>
      <c r="C136" s="4">
        <f t="shared" si="8"/>
        <v>2.4150034051024338E-2</v>
      </c>
      <c r="D136" s="4">
        <f t="shared" si="10"/>
        <v>1.9341405339682862</v>
      </c>
      <c r="E136" s="4">
        <f t="shared" si="11"/>
        <v>2.0705027387602368</v>
      </c>
      <c r="G136" s="4">
        <f t="shared" si="9"/>
        <v>1.0241500340510243</v>
      </c>
    </row>
    <row r="137" spans="1:7" x14ac:dyDescent="0.2">
      <c r="A137" s="4">
        <f>IF('True_Odds_Calculator_2-way'!A138="","",'True_Odds_Calculator_2-way'!A138)</f>
        <v>2.0299999999999998</v>
      </c>
      <c r="B137" s="4">
        <f>IF('True_Odds_Calculator_2-way'!B138="","",'True_Odds_Calculator_2-way'!B138)</f>
        <v>1.88</v>
      </c>
      <c r="C137" s="4">
        <f t="shared" si="8"/>
        <v>2.4525731055444977E-2</v>
      </c>
      <c r="D137" s="4">
        <f t="shared" si="10"/>
        <v>2.0818241326641935</v>
      </c>
      <c r="E137" s="4">
        <f t="shared" si="11"/>
        <v>1.9243646631706333</v>
      </c>
      <c r="G137" s="4">
        <f t="shared" si="9"/>
        <v>1.024525731055445</v>
      </c>
    </row>
    <row r="138" spans="1:7" x14ac:dyDescent="0.2">
      <c r="A138" s="4">
        <f>IF('True_Odds_Calculator_2-way'!A139="","",'True_Odds_Calculator_2-way'!A139)</f>
        <v>2.16</v>
      </c>
      <c r="B138" s="4">
        <f>IF('True_Odds_Calculator_2-way'!B139="","",'True_Odds_Calculator_2-way'!B139)</f>
        <v>1.76</v>
      </c>
      <c r="C138" s="4">
        <f t="shared" si="8"/>
        <v>3.1144781144781142E-2</v>
      </c>
      <c r="D138" s="4">
        <f t="shared" si="10"/>
        <v>2.235183443085607</v>
      </c>
      <c r="E138" s="4">
        <f t="shared" si="11"/>
        <v>1.8095963442498098</v>
      </c>
      <c r="G138" s="4">
        <f t="shared" si="9"/>
        <v>1.0311447811447811</v>
      </c>
    </row>
    <row r="139" spans="1:7" x14ac:dyDescent="0.2">
      <c r="A139" s="4">
        <f>IF('True_Odds_Calculator_2-way'!A140="","",'True_Odds_Calculator_2-way'!A140)</f>
        <v>2.4500000000000002</v>
      </c>
      <c r="B139" s="4">
        <f>IF('True_Odds_Calculator_2-way'!B140="","",'True_Odds_Calculator_2-way'!B140)</f>
        <v>1.61</v>
      </c>
      <c r="C139" s="4">
        <f t="shared" si="8"/>
        <v>2.9281277728482547E-2</v>
      </c>
      <c r="D139" s="4">
        <f t="shared" si="10"/>
        <v>2.5411499436302138</v>
      </c>
      <c r="E139" s="4">
        <f t="shared" si="11"/>
        <v>1.6488661302121432</v>
      </c>
      <c r="G139" s="4">
        <f t="shared" si="9"/>
        <v>1.0292812777284825</v>
      </c>
    </row>
    <row r="140" spans="1:7" x14ac:dyDescent="0.2">
      <c r="A140" s="4">
        <f>IF('True_Odds_Calculator_2-way'!A141="","",'True_Odds_Calculator_2-way'!A141)</f>
        <v>2.08</v>
      </c>
      <c r="B140" s="4">
        <f>IF('True_Odds_Calculator_2-way'!B141="","",'True_Odds_Calculator_2-way'!B141)</f>
        <v>1.84</v>
      </c>
      <c r="C140" s="4">
        <f t="shared" si="8"/>
        <v>2.4247491638795804E-2</v>
      </c>
      <c r="D140" s="4">
        <f t="shared" si="10"/>
        <v>2.1338090990187331</v>
      </c>
      <c r="E140" s="4">
        <f t="shared" si="11"/>
        <v>1.8819826907946497</v>
      </c>
      <c r="G140" s="4">
        <f t="shared" si="9"/>
        <v>1.0242474916387958</v>
      </c>
    </row>
    <row r="141" spans="1:7" x14ac:dyDescent="0.2">
      <c r="A141" s="4">
        <f>IF('True_Odds_Calculator_2-way'!A142="","",'True_Odds_Calculator_2-way'!A142)</f>
        <v>1.81</v>
      </c>
      <c r="B141" s="4">
        <f>IF('True_Odds_Calculator_2-way'!B142="","",'True_Odds_Calculator_2-way'!B142)</f>
        <v>2.06</v>
      </c>
      <c r="C141" s="4">
        <f t="shared" si="8"/>
        <v>3.7923081049187513E-2</v>
      </c>
      <c r="D141" s="4">
        <f t="shared" si="10"/>
        <v>1.8743276529432467</v>
      </c>
      <c r="E141" s="4">
        <f t="shared" si="11"/>
        <v>2.1437359857413907</v>
      </c>
      <c r="G141" s="4">
        <f t="shared" si="9"/>
        <v>1.0379230810491875</v>
      </c>
    </row>
    <row r="142" spans="1:7" x14ac:dyDescent="0.2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2.23</v>
      </c>
      <c r="C142" s="4">
        <f t="shared" si="8"/>
        <v>3.3225814910969431E-2</v>
      </c>
      <c r="D142" s="4">
        <f t="shared" si="10"/>
        <v>1.7599981538319522</v>
      </c>
      <c r="E142" s="4">
        <f t="shared" si="11"/>
        <v>2.315792669966295</v>
      </c>
      <c r="G142" s="4">
        <f t="shared" si="9"/>
        <v>1.0332258149109694</v>
      </c>
    </row>
    <row r="143" spans="1:7" x14ac:dyDescent="0.2">
      <c r="A143" s="4">
        <f>IF('True_Odds_Calculator_2-way'!A144="","",'True_Odds_Calculator_2-way'!A144)</f>
        <v>1.65</v>
      </c>
      <c r="B143" s="4">
        <f>IF('True_Odds_Calculator_2-way'!B144="","",'True_Odds_Calculator_2-way'!B144)</f>
        <v>2.35</v>
      </c>
      <c r="C143" s="4">
        <f t="shared" si="8"/>
        <v>3.1592520954223158E-2</v>
      </c>
      <c r="D143" s="4">
        <f t="shared" si="10"/>
        <v>1.6941561987984708</v>
      </c>
      <c r="E143" s="4">
        <f t="shared" si="11"/>
        <v>2.4405979543666407</v>
      </c>
      <c r="G143" s="4">
        <f t="shared" si="9"/>
        <v>1.0315925209542232</v>
      </c>
    </row>
    <row r="144" spans="1:7" x14ac:dyDescent="0.2">
      <c r="A144" s="4">
        <f>IF('True_Odds_Calculator_2-way'!A145="","",'True_Odds_Calculator_2-way'!A145)</f>
        <v>1.6</v>
      </c>
      <c r="B144" s="4">
        <f>IF('True_Odds_Calculator_2-way'!B145="","",'True_Odds_Calculator_2-way'!B145)</f>
        <v>2.4500000000000002</v>
      </c>
      <c r="C144" s="4">
        <f t="shared" si="8"/>
        <v>3.3163265306122458E-2</v>
      </c>
      <c r="D144" s="4">
        <f t="shared" si="10"/>
        <v>1.6436058700209644</v>
      </c>
      <c r="E144" s="4">
        <f t="shared" si="11"/>
        <v>2.5537459283387625</v>
      </c>
      <c r="G144" s="4">
        <f t="shared" si="9"/>
        <v>1.0331632653061225</v>
      </c>
    </row>
    <row r="145" spans="1:7" x14ac:dyDescent="0.2">
      <c r="A145" s="4">
        <f>IF('True_Odds_Calculator_2-way'!A146="","",'True_Odds_Calculator_2-way'!A146)</f>
        <v>1.99</v>
      </c>
      <c r="B145" s="4">
        <f>IF('True_Odds_Calculator_2-way'!B146="","",'True_Odds_Calculator_2-way'!B146)</f>
        <v>1.92</v>
      </c>
      <c r="C145" s="4">
        <f t="shared" si="8"/>
        <v>2.3345896147403788E-2</v>
      </c>
      <c r="D145" s="4">
        <f t="shared" si="10"/>
        <v>2.0373253705876082</v>
      </c>
      <c r="E145" s="4">
        <f t="shared" si="11"/>
        <v>1.9640176827387685</v>
      </c>
      <c r="G145" s="4">
        <f t="shared" si="9"/>
        <v>1.0233458961474038</v>
      </c>
    </row>
    <row r="146" spans="1:7" x14ac:dyDescent="0.2">
      <c r="A146" s="4">
        <f>IF('True_Odds_Calculator_2-way'!A147="","",'True_Odds_Calculator_2-way'!A147)</f>
        <v>1.7</v>
      </c>
      <c r="B146" s="4">
        <f>IF('True_Odds_Calculator_2-way'!B147="","",'True_Odds_Calculator_2-way'!B147)</f>
        <v>2.2599999999999998</v>
      </c>
      <c r="C146" s="4">
        <f t="shared" si="8"/>
        <v>3.0713170223841679E-2</v>
      </c>
      <c r="D146" s="4">
        <f t="shared" si="10"/>
        <v>1.7455701953657428</v>
      </c>
      <c r="E146" s="4">
        <f t="shared" si="11"/>
        <v>2.3412553321145642</v>
      </c>
      <c r="G146" s="4">
        <f t="shared" si="9"/>
        <v>1.0307131702238417</v>
      </c>
    </row>
    <row r="147" spans="1:7" x14ac:dyDescent="0.2">
      <c r="A147" s="4">
        <f>IF('True_Odds_Calculator_2-way'!A148="","",'True_Odds_Calculator_2-way'!A148)</f>
        <v>2.02</v>
      </c>
      <c r="B147" s="4">
        <f>IF('True_Odds_Calculator_2-way'!B148="","",'True_Odds_Calculator_2-way'!B148)</f>
        <v>1.81</v>
      </c>
      <c r="C147" s="4">
        <f t="shared" si="8"/>
        <v>4.7535692795798834E-2</v>
      </c>
      <c r="D147" s="4">
        <f t="shared" si="10"/>
        <v>2.1218733677673955</v>
      </c>
      <c r="E147" s="4">
        <f t="shared" si="11"/>
        <v>1.8913661993688893</v>
      </c>
      <c r="G147" s="4">
        <f t="shared" si="9"/>
        <v>1.0475356927957988</v>
      </c>
    </row>
    <row r="148" spans="1:7" x14ac:dyDescent="0.2">
      <c r="A148" s="4">
        <f>IF('True_Odds_Calculator_2-way'!A149="","",'True_Odds_Calculator_2-way'!A149)</f>
        <v>2.6</v>
      </c>
      <c r="B148" s="4">
        <f>IF('True_Odds_Calculator_2-way'!B149="","",'True_Odds_Calculator_2-way'!B149)</f>
        <v>1.5</v>
      </c>
      <c r="C148" s="4">
        <f t="shared" si="8"/>
        <v>5.12820512820511E-2</v>
      </c>
      <c r="D148" s="4">
        <f t="shared" si="10"/>
        <v>2.7857142857142851</v>
      </c>
      <c r="E148" s="4">
        <f t="shared" si="11"/>
        <v>1.5599999999999998</v>
      </c>
      <c r="G148" s="4">
        <f t="shared" si="9"/>
        <v>1.0512820512820511</v>
      </c>
    </row>
    <row r="149" spans="1:7" x14ac:dyDescent="0.2">
      <c r="A149" s="4">
        <f>IF('True_Odds_Calculator_2-way'!A150="","",'True_Odds_Calculator_2-way'!A150)</f>
        <v>1.72</v>
      </c>
      <c r="B149" s="4">
        <f>IF('True_Odds_Calculator_2-way'!B150="","",'True_Odds_Calculator_2-way'!B150)</f>
        <v>2.12</v>
      </c>
      <c r="C149" s="4">
        <f t="shared" si="8"/>
        <v>5.3093462044756512E-2</v>
      </c>
      <c r="D149" s="4">
        <f t="shared" si="10"/>
        <v>1.8022933965994465</v>
      </c>
      <c r="E149" s="4">
        <f t="shared" si="11"/>
        <v>2.2464268112370629</v>
      </c>
      <c r="G149" s="4">
        <f t="shared" si="9"/>
        <v>1.0530934620447565</v>
      </c>
    </row>
    <row r="150" spans="1:7" x14ac:dyDescent="0.2">
      <c r="A150" s="4">
        <f>IF('True_Odds_Calculator_2-way'!A151="","",'True_Odds_Calculator_2-way'!A151)</f>
        <v>1.44</v>
      </c>
      <c r="B150" s="4">
        <f>IF('True_Odds_Calculator_2-way'!B151="","",'True_Odds_Calculator_2-way'!B151)</f>
        <v>2.94</v>
      </c>
      <c r="C150" s="4">
        <f t="shared" si="8"/>
        <v>3.4580498866213061E-2</v>
      </c>
      <c r="D150" s="4">
        <f t="shared" si="10"/>
        <v>1.4767685223943072</v>
      </c>
      <c r="E150" s="4">
        <f t="shared" si="11"/>
        <v>3.0974539069359079</v>
      </c>
      <c r="G150" s="4">
        <f t="shared" si="9"/>
        <v>1.0345804988662131</v>
      </c>
    </row>
    <row r="151" spans="1:7" x14ac:dyDescent="0.2">
      <c r="A151" s="4">
        <f>IF('True_Odds_Calculator_2-way'!A152="","",'True_Odds_Calculator_2-way'!A152)</f>
        <v>1.51</v>
      </c>
      <c r="B151" s="4">
        <f>IF('True_Odds_Calculator_2-way'!B152="","",'True_Odds_Calculator_2-way'!B152)</f>
        <v>2.7</v>
      </c>
      <c r="C151" s="4">
        <f t="shared" si="8"/>
        <v>3.2622025999509585E-2</v>
      </c>
      <c r="D151" s="4">
        <f t="shared" si="10"/>
        <v>1.5481298651984055</v>
      </c>
      <c r="E151" s="4">
        <f t="shared" si="11"/>
        <v>2.8243851749220652</v>
      </c>
      <c r="G151" s="4">
        <f t="shared" si="9"/>
        <v>1.0326220259995096</v>
      </c>
    </row>
    <row r="152" spans="1:7" x14ac:dyDescent="0.2">
      <c r="A152" s="4">
        <f>IF('True_Odds_Calculator_2-way'!A153="","",'True_Odds_Calculator_2-way'!A153)</f>
        <v>1.42</v>
      </c>
      <c r="B152" s="4">
        <f>IF('True_Odds_Calculator_2-way'!B153="","",'True_Odds_Calculator_2-way'!B153)</f>
        <v>3.03</v>
      </c>
      <c r="C152" s="4">
        <f t="shared" si="8"/>
        <v>3.4258355413006036E-2</v>
      </c>
      <c r="D152" s="4">
        <f t="shared" si="10"/>
        <v>1.4554003314954502</v>
      </c>
      <c r="E152" s="4">
        <f t="shared" si="11"/>
        <v>3.1958701626680526</v>
      </c>
      <c r="G152" s="4">
        <f t="shared" si="9"/>
        <v>1.034258355413006</v>
      </c>
    </row>
    <row r="153" spans="1:7" x14ac:dyDescent="0.2">
      <c r="A153" s="4">
        <f>IF('True_Odds_Calculator_2-way'!A154="","",'True_Odds_Calculator_2-way'!A154)</f>
        <v>1.7</v>
      </c>
      <c r="B153" s="4">
        <f>IF('True_Odds_Calculator_2-way'!B154="","",'True_Odds_Calculator_2-way'!B154)</f>
        <v>2.27</v>
      </c>
      <c r="C153" s="4">
        <f t="shared" si="8"/>
        <v>2.876392847888054E-2</v>
      </c>
      <c r="D153" s="4">
        <f t="shared" si="10"/>
        <v>1.7426055543011967</v>
      </c>
      <c r="E153" s="4">
        <f t="shared" si="11"/>
        <v>2.3466099118273029</v>
      </c>
      <c r="G153" s="4">
        <f t="shared" si="9"/>
        <v>1.0287639284788805</v>
      </c>
    </row>
    <row r="154" spans="1:7" x14ac:dyDescent="0.2">
      <c r="A154" s="4">
        <f>IF('True_Odds_Calculator_2-way'!A155="","",'True_Odds_Calculator_2-way'!A155)</f>
        <v>1.67</v>
      </c>
      <c r="B154" s="4">
        <f>IF('True_Odds_Calculator_2-way'!B155="","",'True_Odds_Calculator_2-way'!B155)</f>
        <v>2.3199999999999998</v>
      </c>
      <c r="C154" s="4">
        <f t="shared" si="8"/>
        <v>2.9836877968201669E-2</v>
      </c>
      <c r="D154" s="4">
        <f t="shared" si="10"/>
        <v>1.7126690831933518</v>
      </c>
      <c r="E154" s="4">
        <f t="shared" si="11"/>
        <v>2.4031757846421042</v>
      </c>
      <c r="G154" s="4">
        <f t="shared" si="9"/>
        <v>1.0298368779682017</v>
      </c>
    </row>
    <row r="155" spans="1:7" x14ac:dyDescent="0.2">
      <c r="A155" s="4">
        <f>IF('True_Odds_Calculator_2-way'!A156="","",'True_Odds_Calculator_2-way'!A156)</f>
        <v>1.94</v>
      </c>
      <c r="B155" s="4">
        <f>IF('True_Odds_Calculator_2-way'!B156="","",'True_Odds_Calculator_2-way'!B156)</f>
        <v>1.96</v>
      </c>
      <c r="C155" s="4">
        <f t="shared" si="8"/>
        <v>2.5667999158426325E-2</v>
      </c>
      <c r="D155" s="4">
        <f t="shared" si="10"/>
        <v>1.9895353704478862</v>
      </c>
      <c r="E155" s="4">
        <f t="shared" si="11"/>
        <v>2.0105752961082914</v>
      </c>
      <c r="G155" s="4">
        <f t="shared" si="9"/>
        <v>1.0256679991584263</v>
      </c>
    </row>
    <row r="156" spans="1:7" x14ac:dyDescent="0.2">
      <c r="A156" s="4">
        <f>IF('True_Odds_Calculator_2-way'!A157="","",'True_Odds_Calculator_2-way'!A157)</f>
        <v>1.54</v>
      </c>
      <c r="B156" s="4">
        <f>IF('True_Odds_Calculator_2-way'!B157="","",'True_Odds_Calculator_2-way'!B157)</f>
        <v>2.64</v>
      </c>
      <c r="C156" s="4">
        <f t="shared" si="8"/>
        <v>2.813852813852824E-2</v>
      </c>
      <c r="D156" s="4">
        <f t="shared" si="10"/>
        <v>1.5741056218057923</v>
      </c>
      <c r="E156" s="4">
        <f t="shared" si="11"/>
        <v>2.7418397626112765</v>
      </c>
      <c r="G156" s="4">
        <f t="shared" si="9"/>
        <v>1.0281385281385282</v>
      </c>
    </row>
    <row r="157" spans="1:7" x14ac:dyDescent="0.2">
      <c r="A157" s="4">
        <f>IF('True_Odds_Calculator_2-way'!A158="","",'True_Odds_Calculator_2-way'!A158)</f>
        <v>2.21</v>
      </c>
      <c r="B157" s="4">
        <f>IF('True_Odds_Calculator_2-way'!B158="","",'True_Odds_Calculator_2-way'!B158)</f>
        <v>1.72</v>
      </c>
      <c r="C157" s="4">
        <f t="shared" si="8"/>
        <v>3.3884036620014824E-2</v>
      </c>
      <c r="D157" s="4">
        <f t="shared" si="10"/>
        <v>2.2959652089876781</v>
      </c>
      <c r="E157" s="4">
        <f t="shared" si="11"/>
        <v>1.7716256524981358</v>
      </c>
      <c r="G157" s="4">
        <f t="shared" si="9"/>
        <v>1.0338840366200148</v>
      </c>
    </row>
    <row r="158" spans="1:7" x14ac:dyDescent="0.2">
      <c r="A158" s="4">
        <f>IF('True_Odds_Calculator_2-way'!A159="","",'True_Odds_Calculator_2-way'!A159)</f>
        <v>2.06</v>
      </c>
      <c r="B158" s="4">
        <f>IF('True_Odds_Calculator_2-way'!B159="","",'True_Odds_Calculator_2-way'!B159)</f>
        <v>1.84</v>
      </c>
      <c r="C158" s="4">
        <f t="shared" si="8"/>
        <v>2.891515407344869E-2</v>
      </c>
      <c r="D158" s="4">
        <f t="shared" si="10"/>
        <v>2.1232354918216445</v>
      </c>
      <c r="E158" s="4">
        <f t="shared" si="11"/>
        <v>1.8902852583283463</v>
      </c>
      <c r="G158" s="4">
        <f t="shared" si="9"/>
        <v>1.0289151540734487</v>
      </c>
    </row>
    <row r="159" spans="1:7" x14ac:dyDescent="0.2">
      <c r="A159" s="4">
        <f>IF('True_Odds_Calculator_2-way'!A160="","",'True_Odds_Calculator_2-way'!A160)</f>
        <v>1.2</v>
      </c>
      <c r="B159" s="4">
        <f>IF('True_Odds_Calculator_2-way'!B160="","",'True_Odds_Calculator_2-way'!B160)</f>
        <v>4.8099999999999996</v>
      </c>
      <c r="C159" s="4">
        <f t="shared" si="8"/>
        <v>4.1233541233541171E-2</v>
      </c>
      <c r="D159" s="4">
        <f t="shared" si="10"/>
        <v>1.230441270518013</v>
      </c>
      <c r="E159" s="4">
        <f t="shared" si="11"/>
        <v>5.3395004625346889</v>
      </c>
      <c r="G159" s="4">
        <f t="shared" si="9"/>
        <v>1.0412335412335412</v>
      </c>
    </row>
    <row r="160" spans="1:7" x14ac:dyDescent="0.2">
      <c r="A160" s="4">
        <f>IF('True_Odds_Calculator_2-way'!A161="","",'True_Odds_Calculator_2-way'!A161)</f>
        <v>1.35</v>
      </c>
      <c r="B160" s="4">
        <f>IF('True_Odds_Calculator_2-way'!B161="","",'True_Odds_Calculator_2-way'!B161)</f>
        <v>3.32</v>
      </c>
      <c r="C160" s="4">
        <f t="shared" si="8"/>
        <v>4.1945560017849104E-2</v>
      </c>
      <c r="D160" s="4">
        <f t="shared" si="10"/>
        <v>1.3893366398016118</v>
      </c>
      <c r="E160" s="4">
        <f t="shared" si="11"/>
        <v>3.5684713375796173</v>
      </c>
      <c r="G160" s="4">
        <f t="shared" si="9"/>
        <v>1.0419455600178491</v>
      </c>
    </row>
    <row r="161" spans="1:7" x14ac:dyDescent="0.2">
      <c r="A161" s="4">
        <f>IF('True_Odds_Calculator_2-way'!A162="","",'True_Odds_Calculator_2-way'!A162)</f>
        <v>1.51</v>
      </c>
      <c r="B161" s="4">
        <f>IF('True_Odds_Calculator_2-way'!B162="","",'True_Odds_Calculator_2-way'!B162)</f>
        <v>2.67</v>
      </c>
      <c r="C161" s="4">
        <f t="shared" si="8"/>
        <v>3.678349083513166E-2</v>
      </c>
      <c r="D161" s="4">
        <f t="shared" si="10"/>
        <v>1.5531328851821176</v>
      </c>
      <c r="E161" s="4">
        <f t="shared" si="11"/>
        <v>2.8078838318765889</v>
      </c>
      <c r="G161" s="4">
        <f t="shared" si="9"/>
        <v>1.0367834908351317</v>
      </c>
    </row>
    <row r="162" spans="1:7" x14ac:dyDescent="0.2">
      <c r="A162" s="4">
        <f>IF('True_Odds_Calculator_2-way'!A163="","",'True_Odds_Calculator_2-way'!A163)</f>
        <v>1.68</v>
      </c>
      <c r="B162" s="4">
        <f>IF('True_Odds_Calculator_2-way'!B163="","",'True_Odds_Calculator_2-way'!B163)</f>
        <v>2.27</v>
      </c>
      <c r="C162" s="4">
        <f t="shared" si="8"/>
        <v>3.5766729599328695E-2</v>
      </c>
      <c r="D162" s="4">
        <f t="shared" si="10"/>
        <v>1.7320374239258789</v>
      </c>
      <c r="E162" s="4">
        <f t="shared" si="11"/>
        <v>2.3660503784588656</v>
      </c>
      <c r="G162" s="4">
        <f t="shared" si="9"/>
        <v>1.0357667295993287</v>
      </c>
    </row>
    <row r="163" spans="1:7" x14ac:dyDescent="0.2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2.46</v>
      </c>
      <c r="C163" s="4">
        <f t="shared" si="8"/>
        <v>3.5434882650713373E-2</v>
      </c>
      <c r="D163" s="4">
        <f t="shared" si="10"/>
        <v>1.6360898481616264</v>
      </c>
      <c r="E163" s="4">
        <f t="shared" si="11"/>
        <v>2.5721049516669958</v>
      </c>
      <c r="G163" s="4">
        <f t="shared" si="9"/>
        <v>1.0354348826507134</v>
      </c>
    </row>
    <row r="164" spans="1:7" x14ac:dyDescent="0.2">
      <c r="A164" s="4">
        <f>IF('True_Odds_Calculator_2-way'!A165="","",'True_Odds_Calculator_2-way'!A165)</f>
        <v>1.58</v>
      </c>
      <c r="B164" s="4">
        <f>IF('True_Odds_Calculator_2-way'!B165="","",'True_Odds_Calculator_2-way'!B165)</f>
        <v>2.5</v>
      </c>
      <c r="C164" s="4">
        <f t="shared" si="8"/>
        <v>3.2911392405063244E-2</v>
      </c>
      <c r="D164" s="4">
        <f t="shared" si="10"/>
        <v>1.62217659137577</v>
      </c>
      <c r="E164" s="4">
        <f t="shared" si="11"/>
        <v>2.6072607260726071</v>
      </c>
      <c r="G164" s="4">
        <f t="shared" si="9"/>
        <v>1.0329113924050632</v>
      </c>
    </row>
    <row r="165" spans="1:7" x14ac:dyDescent="0.2">
      <c r="A165" s="4">
        <f>IF('True_Odds_Calculator_2-way'!A166="","",'True_Odds_Calculator_2-way'!A166)</f>
        <v>1.75</v>
      </c>
      <c r="B165" s="4">
        <f>IF('True_Odds_Calculator_2-way'!B166="","",'True_Odds_Calculator_2-way'!B166)</f>
        <v>2.15</v>
      </c>
      <c r="C165" s="4">
        <f t="shared" si="8"/>
        <v>3.6544850498338777E-2</v>
      </c>
      <c r="D165" s="4">
        <f t="shared" si="10"/>
        <v>1.8078078078078077</v>
      </c>
      <c r="E165" s="4">
        <f t="shared" si="11"/>
        <v>2.2379182156133823</v>
      </c>
      <c r="G165" s="4">
        <f t="shared" si="9"/>
        <v>1.0365448504983388</v>
      </c>
    </row>
    <row r="166" spans="1:7" x14ac:dyDescent="0.2">
      <c r="A166" s="4">
        <f>IF('True_Odds_Calculator_2-way'!A167="","",'True_Odds_Calculator_2-way'!A167)</f>
        <v>2.4</v>
      </c>
      <c r="B166" s="4">
        <f>IF('True_Odds_Calculator_2-way'!B167="","",'True_Odds_Calculator_2-way'!B167)</f>
        <v>1.61</v>
      </c>
      <c r="C166" s="4">
        <f t="shared" si="8"/>
        <v>3.7784679089026829E-2</v>
      </c>
      <c r="D166" s="4">
        <f t="shared" si="10"/>
        <v>2.5139882888744305</v>
      </c>
      <c r="E166" s="4">
        <f t="shared" si="11"/>
        <v>1.6605070906746886</v>
      </c>
      <c r="G166" s="4">
        <f t="shared" si="9"/>
        <v>1.0377846790890268</v>
      </c>
    </row>
    <row r="167" spans="1:7" x14ac:dyDescent="0.2">
      <c r="A167" s="4">
        <f>IF('True_Odds_Calculator_2-way'!A168="","",'True_Odds_Calculator_2-way'!A168)</f>
        <v>2.38</v>
      </c>
      <c r="B167" s="4">
        <f>IF('True_Odds_Calculator_2-way'!B168="","",'True_Odds_Calculator_2-way'!B168)</f>
        <v>1.64</v>
      </c>
      <c r="C167" s="4">
        <f t="shared" si="8"/>
        <v>2.9924164787866303E-2</v>
      </c>
      <c r="D167" s="4">
        <f t="shared" si="10"/>
        <v>2.4678806272129488</v>
      </c>
      <c r="E167" s="4">
        <f t="shared" si="11"/>
        <v>1.6812543073742245</v>
      </c>
      <c r="G167" s="4">
        <f t="shared" si="9"/>
        <v>1.0299241647878663</v>
      </c>
    </row>
    <row r="168" spans="1:7" x14ac:dyDescent="0.2">
      <c r="A168" s="4">
        <f>IF('True_Odds_Calculator_2-way'!A169="","",'True_Odds_Calculator_2-way'!A169)</f>
        <v>2.95</v>
      </c>
      <c r="B168" s="4">
        <f>IF('True_Odds_Calculator_2-way'!B169="","",'True_Odds_Calculator_2-way'!B169)</f>
        <v>1.44</v>
      </c>
      <c r="C168" s="4">
        <f t="shared" si="8"/>
        <v>3.3427495291902032E-2</v>
      </c>
      <c r="D168" s="4">
        <f t="shared" si="10"/>
        <v>3.1029948867786707</v>
      </c>
      <c r="E168" s="4">
        <f t="shared" si="11"/>
        <v>1.4755123306703715</v>
      </c>
      <c r="G168" s="4">
        <f t="shared" si="9"/>
        <v>1.033427495291902</v>
      </c>
    </row>
    <row r="169" spans="1:7" x14ac:dyDescent="0.2">
      <c r="A169" s="4">
        <f>IF('True_Odds_Calculator_2-way'!A170="","",'True_Odds_Calculator_2-way'!A170)</f>
        <v>2.73</v>
      </c>
      <c r="B169" s="4">
        <f>IF('True_Odds_Calculator_2-way'!B170="","",'True_Odds_Calculator_2-way'!B170)</f>
        <v>1.51</v>
      </c>
      <c r="C169" s="4">
        <f t="shared" si="8"/>
        <v>2.8552021929505456E-2</v>
      </c>
      <c r="D169" s="4">
        <f t="shared" si="10"/>
        <v>2.840712538331668</v>
      </c>
      <c r="E169" s="4">
        <f t="shared" si="11"/>
        <v>1.5432678808752784</v>
      </c>
      <c r="G169" s="4">
        <f t="shared" si="9"/>
        <v>1.0285520219295055</v>
      </c>
    </row>
    <row r="170" spans="1:7" x14ac:dyDescent="0.2">
      <c r="A170" s="4">
        <f>IF('True_Odds_Calculator_2-way'!A171="","",'True_Odds_Calculator_2-way'!A171)</f>
        <v>2.88</v>
      </c>
      <c r="B170" s="4">
        <f>IF('True_Odds_Calculator_2-way'!B171="","",'True_Odds_Calculator_2-way'!B171)</f>
        <v>1.44</v>
      </c>
      <c r="C170" s="4">
        <f t="shared" si="8"/>
        <v>4.1666666666666519E-2</v>
      </c>
      <c r="D170" s="4">
        <f t="shared" si="10"/>
        <v>3.0638297872340421</v>
      </c>
      <c r="E170" s="4">
        <f t="shared" si="11"/>
        <v>1.4845360824742266</v>
      </c>
      <c r="G170" s="4">
        <f t="shared" si="9"/>
        <v>1.0416666666666665</v>
      </c>
    </row>
    <row r="171" spans="1:7" x14ac:dyDescent="0.2">
      <c r="A171" s="4">
        <f>IF('True_Odds_Calculator_2-way'!A172="","",'True_Odds_Calculator_2-way'!A172)</f>
        <v>2.64</v>
      </c>
      <c r="B171" s="4">
        <f>IF('True_Odds_Calculator_2-way'!B172="","",'True_Odds_Calculator_2-way'!B172)</f>
        <v>1.51</v>
      </c>
      <c r="C171" s="4">
        <f t="shared" si="8"/>
        <v>4.1039534417017798E-2</v>
      </c>
      <c r="D171" s="4">
        <f t="shared" si="10"/>
        <v>2.7912057134855064</v>
      </c>
      <c r="E171" s="4">
        <f t="shared" si="11"/>
        <v>1.5582831678523961</v>
      </c>
      <c r="G171" s="4">
        <f t="shared" si="9"/>
        <v>1.0410395344170178</v>
      </c>
    </row>
    <row r="172" spans="1:7" x14ac:dyDescent="0.2">
      <c r="A172" s="4">
        <f>IF('True_Odds_Calculator_2-way'!A173="","",'True_Odds_Calculator_2-way'!A173)</f>
        <v>2.65</v>
      </c>
      <c r="B172" s="4">
        <f>IF('True_Odds_Calculator_2-way'!B173="","",'True_Odds_Calculator_2-way'!B173)</f>
        <v>1.51</v>
      </c>
      <c r="C172" s="4">
        <f t="shared" si="8"/>
        <v>3.9610146195176998E-2</v>
      </c>
      <c r="D172" s="4">
        <f t="shared" si="10"/>
        <v>2.7967849030228904</v>
      </c>
      <c r="E172" s="4">
        <f t="shared" si="11"/>
        <v>1.5565496450452205</v>
      </c>
      <c r="G172" s="4">
        <f t="shared" si="9"/>
        <v>1.039610146195177</v>
      </c>
    </row>
    <row r="173" spans="1:7" x14ac:dyDescent="0.2">
      <c r="A173" s="4">
        <f>IF('True_Odds_Calculator_2-way'!A174="","",'True_Odds_Calculator_2-way'!A174)</f>
        <v>2.82</v>
      </c>
      <c r="B173" s="4">
        <f>IF('True_Odds_Calculator_2-way'!B174="","",'True_Odds_Calculator_2-way'!B174)</f>
        <v>1.46</v>
      </c>
      <c r="C173" s="4">
        <f t="shared" si="8"/>
        <v>3.9541435927329172E-2</v>
      </c>
      <c r="D173" s="4">
        <f t="shared" si="10"/>
        <v>2.9865080516465974</v>
      </c>
      <c r="E173" s="4">
        <f t="shared" si="11"/>
        <v>1.5033958957131379</v>
      </c>
      <c r="G173" s="4">
        <f t="shared" si="9"/>
        <v>1.0395414359273292</v>
      </c>
    </row>
    <row r="174" spans="1:7" x14ac:dyDescent="0.2">
      <c r="A174" s="4">
        <f>IF('True_Odds_Calculator_2-way'!A175="","",'True_Odds_Calculator_2-way'!A175)</f>
        <v>1.68</v>
      </c>
      <c r="B174" s="4">
        <f>IF('True_Odds_Calculator_2-way'!B175="","",'True_Odds_Calculator_2-way'!B175)</f>
        <v>2.2200000000000002</v>
      </c>
      <c r="C174" s="4">
        <f t="shared" si="8"/>
        <v>4.5688545688545634E-2</v>
      </c>
      <c r="D174" s="4">
        <f t="shared" si="10"/>
        <v>1.7470489038785832</v>
      </c>
      <c r="E174" s="4">
        <f t="shared" si="11"/>
        <v>2.3386004514672689</v>
      </c>
      <c r="G174" s="4">
        <f t="shared" si="9"/>
        <v>1.0456885456885456</v>
      </c>
    </row>
    <row r="175" spans="1:7" x14ac:dyDescent="0.2">
      <c r="A175" s="4">
        <f>IF('True_Odds_Calculator_2-way'!A176="","",'True_Odds_Calculator_2-way'!A176)</f>
        <v>1.81</v>
      </c>
      <c r="B175" s="4">
        <f>IF('True_Odds_Calculator_2-way'!B176="","",'True_Odds_Calculator_2-way'!B176)</f>
        <v>2.04</v>
      </c>
      <c r="C175" s="4">
        <f t="shared" si="8"/>
        <v>4.2682266276676373E-2</v>
      </c>
      <c r="D175" s="4">
        <f t="shared" si="10"/>
        <v>1.8827248623291861</v>
      </c>
      <c r="E175" s="4">
        <f t="shared" si="11"/>
        <v>2.1328558225508316</v>
      </c>
      <c r="G175" s="4">
        <f t="shared" si="9"/>
        <v>1.0426822662766764</v>
      </c>
    </row>
    <row r="176" spans="1:7" x14ac:dyDescent="0.2">
      <c r="A176" s="4">
        <f>IF('True_Odds_Calculator_2-way'!A177="","",'True_Odds_Calculator_2-way'!A177)</f>
        <v>2.0499999999999998</v>
      </c>
      <c r="B176" s="4">
        <f>IF('True_Odds_Calculator_2-way'!B177="","",'True_Odds_Calculator_2-way'!B177)</f>
        <v>1.81</v>
      </c>
      <c r="C176" s="4">
        <f t="shared" si="8"/>
        <v>4.0291065894084488E-2</v>
      </c>
      <c r="D176" s="4">
        <f t="shared" si="10"/>
        <v>2.1383086010661287</v>
      </c>
      <c r="E176" s="4">
        <f t="shared" si="11"/>
        <v>1.8784963928616634</v>
      </c>
      <c r="G176" s="4">
        <f t="shared" si="9"/>
        <v>1.0402910658940845</v>
      </c>
    </row>
    <row r="177" spans="1:7" x14ac:dyDescent="0.2">
      <c r="A177" s="4">
        <f>IF('True_Odds_Calculator_2-way'!A178="","",'True_Odds_Calculator_2-way'!A178)</f>
        <v>1.83</v>
      </c>
      <c r="B177" s="4">
        <f>IF('True_Odds_Calculator_2-way'!B178="","",'True_Odds_Calculator_2-way'!B178)</f>
        <v>2.0299999999999998</v>
      </c>
      <c r="C177" s="4">
        <f t="shared" si="8"/>
        <v>3.9058924870117639E-2</v>
      </c>
      <c r="D177" s="4">
        <f t="shared" si="10"/>
        <v>1.8978262535441519</v>
      </c>
      <c r="E177" s="4">
        <f t="shared" si="11"/>
        <v>2.1138012461236451</v>
      </c>
      <c r="G177" s="4">
        <f t="shared" si="9"/>
        <v>1.0390589248701176</v>
      </c>
    </row>
    <row r="178" spans="1:7" x14ac:dyDescent="0.2">
      <c r="A178" s="4">
        <f>IF('True_Odds_Calculator_2-way'!A179="","",'True_Odds_Calculator_2-way'!A179)</f>
        <v>1.77</v>
      </c>
      <c r="B178" s="4">
        <f>IF('True_Odds_Calculator_2-way'!B179="","",'True_Odds_Calculator_2-way'!B179)</f>
        <v>2.09</v>
      </c>
      <c r="C178" s="4">
        <f t="shared" si="8"/>
        <v>4.3440650933960434E-2</v>
      </c>
      <c r="D178" s="4">
        <f t="shared" si="10"/>
        <v>1.8407682929863407</v>
      </c>
      <c r="E178" s="4">
        <f t="shared" si="11"/>
        <v>2.1893883348622492</v>
      </c>
      <c r="G178" s="4">
        <f t="shared" si="9"/>
        <v>1.0434406509339604</v>
      </c>
    </row>
    <row r="179" spans="1:7" x14ac:dyDescent="0.2">
      <c r="A179" s="4">
        <f>IF('True_Odds_Calculator_2-way'!A180="","",'True_Odds_Calculator_2-way'!A180)</f>
        <v>1.59</v>
      </c>
      <c r="B179" s="4">
        <f>IF('True_Odds_Calculator_2-way'!B180="","",'True_Odds_Calculator_2-way'!B180)</f>
        <v>2.44</v>
      </c>
      <c r="C179" s="4">
        <f t="shared" si="8"/>
        <v>3.8766883183833478E-2</v>
      </c>
      <c r="D179" s="4">
        <f t="shared" si="10"/>
        <v>1.640561569688769</v>
      </c>
      <c r="E179" s="4">
        <f t="shared" si="11"/>
        <v>2.561130182202271</v>
      </c>
      <c r="G179" s="4">
        <f t="shared" si="9"/>
        <v>1.0387668831838335</v>
      </c>
    </row>
    <row r="180" spans="1:7" x14ac:dyDescent="0.2">
      <c r="A180" s="4">
        <f>IF('True_Odds_Calculator_2-way'!A181="","",'True_Odds_Calculator_2-way'!A181)</f>
        <v>2.56</v>
      </c>
      <c r="B180" s="4">
        <f>IF('True_Odds_Calculator_2-way'!B181="","",'True_Odds_Calculator_2-way'!B181)</f>
        <v>1.58</v>
      </c>
      <c r="C180" s="4">
        <f t="shared" si="8"/>
        <v>2.3536392405063111E-2</v>
      </c>
      <c r="D180" s="4">
        <f t="shared" si="10"/>
        <v>2.6395197076481329</v>
      </c>
      <c r="E180" s="4">
        <f t="shared" si="11"/>
        <v>1.6099347237701001</v>
      </c>
      <c r="G180" s="4">
        <f t="shared" si="9"/>
        <v>1.0235363924050631</v>
      </c>
    </row>
    <row r="181" spans="1:7" x14ac:dyDescent="0.2">
      <c r="A181" s="4">
        <f>IF('True_Odds_Calculator_2-way'!A182="","",'True_Odds_Calculator_2-way'!A182)</f>
        <v>2.3199999999999998</v>
      </c>
      <c r="B181" s="4">
        <f>IF('True_Odds_Calculator_2-way'!B182="","",'True_Odds_Calculator_2-way'!B182)</f>
        <v>1.68</v>
      </c>
      <c r="C181" s="4">
        <f t="shared" si="8"/>
        <v>2.6272577996715896E-2</v>
      </c>
      <c r="D181" s="4">
        <f t="shared" si="10"/>
        <v>2.3929273084479368</v>
      </c>
      <c r="E181" s="4">
        <f t="shared" si="11"/>
        <v>1.7179125528913963</v>
      </c>
      <c r="G181" s="4">
        <f t="shared" si="9"/>
        <v>1.0262725779967159</v>
      </c>
    </row>
    <row r="182" spans="1:7" x14ac:dyDescent="0.2">
      <c r="A182" s="4">
        <f>IF('True_Odds_Calculator_2-way'!A183="","",'True_Odds_Calculator_2-way'!A183)</f>
        <v>2.56</v>
      </c>
      <c r="B182" s="4">
        <f>IF('True_Odds_Calculator_2-way'!B183="","",'True_Odds_Calculator_2-way'!B183)</f>
        <v>1.52</v>
      </c>
      <c r="C182" s="4">
        <f t="shared" si="8"/>
        <v>4.851973684210531E-2</v>
      </c>
      <c r="D182" s="4">
        <f t="shared" si="10"/>
        <v>2.7295173961840629</v>
      </c>
      <c r="E182" s="4">
        <f t="shared" si="11"/>
        <v>1.5781959766385465</v>
      </c>
      <c r="G182" s="4">
        <f t="shared" si="9"/>
        <v>1.0485197368421053</v>
      </c>
    </row>
    <row r="183" spans="1:7" x14ac:dyDescent="0.2">
      <c r="A183" s="4">
        <f>IF('True_Odds_Calculator_2-way'!A184="","",'True_Odds_Calculator_2-way'!A184)</f>
        <v>1.82</v>
      </c>
      <c r="B183" s="4">
        <f>IF('True_Odds_Calculator_2-way'!B184="","",'True_Odds_Calculator_2-way'!B184)</f>
        <v>2.0499999999999998</v>
      </c>
      <c r="C183" s="4">
        <f t="shared" si="8"/>
        <v>3.7255427499329974E-2</v>
      </c>
      <c r="D183" s="4">
        <f t="shared" si="10"/>
        <v>1.8838677101741985</v>
      </c>
      <c r="E183" s="4">
        <f t="shared" si="11"/>
        <v>2.1313910311339619</v>
      </c>
      <c r="G183" s="4">
        <f t="shared" si="9"/>
        <v>1.03725542749933</v>
      </c>
    </row>
    <row r="184" spans="1:7" x14ac:dyDescent="0.2">
      <c r="A184" s="4">
        <f>IF('True_Odds_Calculator_2-way'!A185="","",'True_Odds_Calculator_2-way'!A185)</f>
        <v>2.2599999999999998</v>
      </c>
      <c r="B184" s="4">
        <f>IF('True_Odds_Calculator_2-way'!B185="","",'True_Odds_Calculator_2-way'!B185)</f>
        <v>1.64</v>
      </c>
      <c r="C184" s="4">
        <f t="shared" si="8"/>
        <v>5.2233973667170197E-2</v>
      </c>
      <c r="D184" s="4">
        <f t="shared" si="10"/>
        <v>2.4017625712804556</v>
      </c>
      <c r="E184" s="4">
        <f t="shared" si="11"/>
        <v>1.7133875739644968</v>
      </c>
      <c r="G184" s="4">
        <f t="shared" si="9"/>
        <v>1.0522339736671702</v>
      </c>
    </row>
    <row r="185" spans="1:7" x14ac:dyDescent="0.2">
      <c r="A185" s="4">
        <f>IF('True_Odds_Calculator_2-way'!A186="","",'True_Odds_Calculator_2-way'!A186)</f>
        <v>2.2799999999999998</v>
      </c>
      <c r="B185" s="4">
        <f>IF('True_Odds_Calculator_2-way'!B186="","",'True_Odds_Calculator_2-way'!B186)</f>
        <v>1.67</v>
      </c>
      <c r="C185" s="4">
        <f t="shared" si="8"/>
        <v>3.7398886437651102E-2</v>
      </c>
      <c r="D185" s="4">
        <f t="shared" si="10"/>
        <v>2.3815361521140859</v>
      </c>
      <c r="E185" s="4">
        <f t="shared" si="11"/>
        <v>1.723831944947483</v>
      </c>
      <c r="G185" s="4">
        <f t="shared" si="9"/>
        <v>1.0373988864376511</v>
      </c>
    </row>
    <row r="186" spans="1:7" x14ac:dyDescent="0.2">
      <c r="A186" s="4">
        <f>IF('True_Odds_Calculator_2-way'!A187="","",'True_Odds_Calculator_2-way'!A187)</f>
        <v>2.2200000000000002</v>
      </c>
      <c r="B186" s="4">
        <f>IF('True_Odds_Calculator_2-way'!B187="","",'True_Odds_Calculator_2-way'!B187)</f>
        <v>1.72</v>
      </c>
      <c r="C186" s="4">
        <f t="shared" si="8"/>
        <v>3.1845799287659737E-2</v>
      </c>
      <c r="D186" s="4">
        <f t="shared" si="10"/>
        <v>2.3013500482160079</v>
      </c>
      <c r="E186" s="4">
        <f t="shared" si="11"/>
        <v>1.7684327528714336</v>
      </c>
      <c r="G186" s="4">
        <f t="shared" si="9"/>
        <v>1.0318457992876597</v>
      </c>
    </row>
    <row r="187" spans="1:7" x14ac:dyDescent="0.2">
      <c r="A187" s="4">
        <f>IF('True_Odds_Calculator_2-way'!A188="","",'True_Odds_Calculator_2-way'!A188)</f>
        <v>2.57</v>
      </c>
      <c r="B187" s="4">
        <f>IF('True_Odds_Calculator_2-way'!B188="","",'True_Odds_Calculator_2-way'!B188)</f>
        <v>1.54</v>
      </c>
      <c r="C187" s="4">
        <f t="shared" si="8"/>
        <v>3.845570771640805E-2</v>
      </c>
      <c r="D187" s="4">
        <f t="shared" si="10"/>
        <v>2.7035999726757289</v>
      </c>
      <c r="E187" s="4">
        <f t="shared" si="11"/>
        <v>1.5869922611171257</v>
      </c>
      <c r="G187" s="4">
        <f t="shared" si="9"/>
        <v>1.038455707716408</v>
      </c>
    </row>
    <row r="188" spans="1:7" x14ac:dyDescent="0.2">
      <c r="A188" s="4">
        <f>IF('True_Odds_Calculator_2-way'!A189="","",'True_Odds_Calculator_2-way'!A189)</f>
        <v>1.63</v>
      </c>
      <c r="B188" s="4">
        <f>IF('True_Odds_Calculator_2-way'!B189="","",'True_Odds_Calculator_2-way'!B189)</f>
        <v>2.1</v>
      </c>
      <c r="C188" s="4">
        <f t="shared" si="8"/>
        <v>8.9687408705813709E-2</v>
      </c>
      <c r="D188" s="4">
        <f t="shared" si="10"/>
        <v>1.7585409709735424</v>
      </c>
      <c r="E188" s="4">
        <f t="shared" si="11"/>
        <v>2.3183203521842199</v>
      </c>
      <c r="G188" s="4">
        <f t="shared" si="9"/>
        <v>1.0896874087058137</v>
      </c>
    </row>
    <row r="189" spans="1:7" x14ac:dyDescent="0.2">
      <c r="A189" s="4">
        <f>IF('True_Odds_Calculator_2-way'!A190="","",'True_Odds_Calculator_2-way'!A190)</f>
        <v>1.61</v>
      </c>
      <c r="B189" s="4">
        <f>IF('True_Odds_Calculator_2-way'!B190="","",'True_Odds_Calculator_2-way'!B190)</f>
        <v>2.41</v>
      </c>
      <c r="C189" s="4">
        <f t="shared" si="8"/>
        <v>3.6055771758459754E-2</v>
      </c>
      <c r="D189" s="4">
        <f t="shared" si="10"/>
        <v>1.6581269630990791</v>
      </c>
      <c r="E189" s="4">
        <f t="shared" si="11"/>
        <v>2.5194636537774748</v>
      </c>
      <c r="G189" s="4">
        <f t="shared" si="9"/>
        <v>1.0360557717584598</v>
      </c>
    </row>
    <row r="190" spans="1:7" x14ac:dyDescent="0.2">
      <c r="A190" s="4">
        <f>IF('True_Odds_Calculator_2-way'!A191="","",'True_Odds_Calculator_2-way'!A191)</f>
        <v>2.48</v>
      </c>
      <c r="B190" s="4">
        <f>IF('True_Odds_Calculator_2-way'!B191="","",'True_Odds_Calculator_2-way'!B191)</f>
        <v>1.59</v>
      </c>
      <c r="C190" s="4">
        <f t="shared" si="8"/>
        <v>3.2156624061675743E-2</v>
      </c>
      <c r="D190" s="4">
        <f t="shared" si="10"/>
        <v>2.5829948906065767</v>
      </c>
      <c r="E190" s="4">
        <f t="shared" si="11"/>
        <v>1.6317139783166432</v>
      </c>
      <c r="G190" s="4">
        <f t="shared" si="9"/>
        <v>1.0321566240616757</v>
      </c>
    </row>
    <row r="191" spans="1:7" x14ac:dyDescent="0.2">
      <c r="A191" s="4">
        <f>IF('True_Odds_Calculator_2-way'!A192="","",'True_Odds_Calculator_2-way'!A192)</f>
        <v>1.85</v>
      </c>
      <c r="B191" s="4">
        <f>IF('True_Odds_Calculator_2-way'!B192="","",'True_Odds_Calculator_2-way'!B192)</f>
        <v>2.04</v>
      </c>
      <c r="C191" s="4">
        <f t="shared" si="8"/>
        <v>3.0736618971912932E-2</v>
      </c>
      <c r="D191" s="4">
        <f t="shared" si="10"/>
        <v>1.9041372351160444</v>
      </c>
      <c r="E191" s="4">
        <f t="shared" si="11"/>
        <v>2.1060267857142851</v>
      </c>
      <c r="G191" s="4">
        <f t="shared" si="9"/>
        <v>1.0307366189719129</v>
      </c>
    </row>
    <row r="192" spans="1:7" x14ac:dyDescent="0.2">
      <c r="A192" s="4">
        <f>IF('True_Odds_Calculator_2-way'!A193="","",'True_Odds_Calculator_2-way'!A193)</f>
        <v>2.0499999999999998</v>
      </c>
      <c r="B192" s="4">
        <f>IF('True_Odds_Calculator_2-way'!B193="","",'True_Odds_Calculator_2-way'!B193)</f>
        <v>1.84</v>
      </c>
      <c r="C192" s="4">
        <f t="shared" si="8"/>
        <v>3.1283138918345665E-2</v>
      </c>
      <c r="D192" s="4">
        <f t="shared" si="10"/>
        <v>2.1179112857944973</v>
      </c>
      <c r="E192" s="4">
        <f t="shared" si="11"/>
        <v>1.8945253641386237</v>
      </c>
      <c r="G192" s="4">
        <f t="shared" si="9"/>
        <v>1.0312831389183457</v>
      </c>
    </row>
    <row r="193" spans="1:7" x14ac:dyDescent="0.2">
      <c r="A193" s="4">
        <f>IF('True_Odds_Calculator_2-way'!A194="","",'True_Odds_Calculator_2-way'!A194)</f>
        <v>2.1</v>
      </c>
      <c r="B193" s="4">
        <f>IF('True_Odds_Calculator_2-way'!B194="","",'True_Odds_Calculator_2-way'!B194)</f>
        <v>1.79</v>
      </c>
      <c r="C193" s="4">
        <f t="shared" si="8"/>
        <v>3.4849694067571102E-2</v>
      </c>
      <c r="D193" s="4">
        <f t="shared" si="10"/>
        <v>2.1797622499275153</v>
      </c>
      <c r="E193" s="4">
        <f t="shared" si="11"/>
        <v>1.8476284099287292</v>
      </c>
      <c r="G193" s="4">
        <f t="shared" si="9"/>
        <v>1.0348496940675711</v>
      </c>
    </row>
    <row r="194" spans="1:7" x14ac:dyDescent="0.2">
      <c r="A194" s="4">
        <f>IF('True_Odds_Calculator_2-way'!A195="","",'True_Odds_Calculator_2-way'!A195)</f>
        <v>2.19</v>
      </c>
      <c r="B194" s="4">
        <f>IF('True_Odds_Calculator_2-way'!B195="","",'True_Odds_Calculator_2-way'!B195)</f>
        <v>1.74</v>
      </c>
      <c r="C194" s="4">
        <f t="shared" ref="C194:C257" si="12">IF(A194="","",((1/A194)+(1/B194))-1)</f>
        <v>3.1333648244370904E-2</v>
      </c>
      <c r="D194" s="4">
        <f t="shared" si="10"/>
        <v>2.2678093197643276</v>
      </c>
      <c r="E194" s="4">
        <f t="shared" si="11"/>
        <v>1.7887621461765948</v>
      </c>
      <c r="G194" s="4">
        <f t="shared" ref="G194:G257" si="13">IF(A194="","",C194+1)</f>
        <v>1.0313336482443709</v>
      </c>
    </row>
    <row r="195" spans="1:7" x14ac:dyDescent="0.2">
      <c r="A195" s="4">
        <f>IF('True_Odds_Calculator_2-way'!A196="","",'True_Odds_Calculator_2-way'!A196)</f>
        <v>1.89</v>
      </c>
      <c r="B195" s="4">
        <f>IF('True_Odds_Calculator_2-way'!B196="","",'True_Odds_Calculator_2-way'!B196)</f>
        <v>1.99</v>
      </c>
      <c r="C195" s="4">
        <f t="shared" si="12"/>
        <v>3.16130919145996E-2</v>
      </c>
      <c r="D195" s="4">
        <f t="shared" ref="D195:D258" si="14">IF(A195="","",(2*A195)/(2-($C195*A195)))</f>
        <v>1.9482012897878844</v>
      </c>
      <c r="E195" s="4">
        <f t="shared" ref="E195:E258" si="15">IF(B195="","",(2*B195)/(2-($C195*B195)))</f>
        <v>2.0546283903744778</v>
      </c>
      <c r="G195" s="4">
        <f t="shared" si="13"/>
        <v>1.0316130919145996</v>
      </c>
    </row>
    <row r="196" spans="1:7" x14ac:dyDescent="0.2">
      <c r="A196" s="4">
        <f>IF('True_Odds_Calculator_2-way'!A197="","",'True_Odds_Calculator_2-way'!A197)</f>
        <v>2.0699999999999998</v>
      </c>
      <c r="B196" s="4">
        <f>IF('True_Odds_Calculator_2-way'!B197="","",'True_Odds_Calculator_2-way'!B197)</f>
        <v>1.83</v>
      </c>
      <c r="C196" s="4">
        <f t="shared" si="12"/>
        <v>2.9539874871307603E-2</v>
      </c>
      <c r="D196" s="4">
        <f t="shared" si="14"/>
        <v>2.1352836729517204</v>
      </c>
      <c r="E196" s="4">
        <f t="shared" si="15"/>
        <v>1.8808371192373576</v>
      </c>
      <c r="G196" s="4">
        <f t="shared" si="13"/>
        <v>1.0295398748713076</v>
      </c>
    </row>
    <row r="197" spans="1:7" x14ac:dyDescent="0.2">
      <c r="A197" s="4">
        <f>IF('True_Odds_Calculator_2-way'!A198="","",'True_Odds_Calculator_2-way'!A198)</f>
        <v>2.23</v>
      </c>
      <c r="B197" s="4">
        <f>IF('True_Odds_Calculator_2-way'!B198="","",'True_Odds_Calculator_2-way'!B198)</f>
        <v>1.71</v>
      </c>
      <c r="C197" s="4">
        <f t="shared" si="12"/>
        <v>3.3225814910969431E-2</v>
      </c>
      <c r="D197" s="4">
        <f t="shared" si="14"/>
        <v>2.315792669966295</v>
      </c>
      <c r="E197" s="4">
        <f t="shared" si="15"/>
        <v>1.7599981538319522</v>
      </c>
      <c r="G197" s="4">
        <f t="shared" si="13"/>
        <v>1.0332258149109694</v>
      </c>
    </row>
    <row r="198" spans="1:7" x14ac:dyDescent="0.2">
      <c r="A198" s="4">
        <f>IF('True_Odds_Calculator_2-way'!A199="","",'True_Odds_Calculator_2-way'!A199)</f>
        <v>1.99</v>
      </c>
      <c r="B198" s="4">
        <f>IF('True_Odds_Calculator_2-way'!B199="","",'True_Odds_Calculator_2-way'!B199)</f>
        <v>1.89</v>
      </c>
      <c r="C198" s="4">
        <f t="shared" si="12"/>
        <v>3.16130919145996E-2</v>
      </c>
      <c r="D198" s="4">
        <f t="shared" si="14"/>
        <v>2.0546283903744778</v>
      </c>
      <c r="E198" s="4">
        <f t="shared" si="15"/>
        <v>1.9482012897878844</v>
      </c>
      <c r="G198" s="4">
        <f t="shared" si="13"/>
        <v>1.0316130919145996</v>
      </c>
    </row>
    <row r="199" spans="1:7" x14ac:dyDescent="0.2">
      <c r="A199" s="4">
        <f>IF('True_Odds_Calculator_2-way'!A200="","",'True_Odds_Calculator_2-way'!A200)</f>
        <v>2</v>
      </c>
      <c r="B199" s="4">
        <f>IF('True_Odds_Calculator_2-way'!B200="","",'True_Odds_Calculator_2-way'!B200)</f>
        <v>1.89</v>
      </c>
      <c r="C199" s="4">
        <f t="shared" si="12"/>
        <v>2.9100529100529293E-2</v>
      </c>
      <c r="D199" s="4">
        <f t="shared" si="14"/>
        <v>2.0599455040871937</v>
      </c>
      <c r="E199" s="4">
        <f t="shared" si="15"/>
        <v>1.9434447300771212</v>
      </c>
      <c r="G199" s="4">
        <f t="shared" si="13"/>
        <v>1.0291005291005293</v>
      </c>
    </row>
    <row r="200" spans="1:7" x14ac:dyDescent="0.2">
      <c r="A200" s="4">
        <f>IF('True_Odds_Calculator_2-way'!A201="","",'True_Odds_Calculator_2-way'!A201)</f>
        <v>2.14</v>
      </c>
      <c r="B200" s="4">
        <f>IF('True_Odds_Calculator_2-way'!B201="","",'True_Odds_Calculator_2-way'!B201)</f>
        <v>1.76</v>
      </c>
      <c r="C200" s="4">
        <f t="shared" si="12"/>
        <v>3.5471537807986397E-2</v>
      </c>
      <c r="D200" s="4">
        <f t="shared" si="14"/>
        <v>2.2244271202456889</v>
      </c>
      <c r="E200" s="4">
        <f t="shared" si="15"/>
        <v>1.8167084699980707</v>
      </c>
      <c r="G200" s="4">
        <f t="shared" si="13"/>
        <v>1.0354715378079864</v>
      </c>
    </row>
    <row r="201" spans="1:7" x14ac:dyDescent="0.2">
      <c r="A201" s="4">
        <f>IF('True_Odds_Calculator_2-way'!A202="","",'True_Odds_Calculator_2-way'!A202)</f>
        <v>2.0499999999999998</v>
      </c>
      <c r="B201" s="4">
        <f>IF('True_Odds_Calculator_2-way'!B202="","",'True_Odds_Calculator_2-way'!B202)</f>
        <v>1.85</v>
      </c>
      <c r="C201" s="4">
        <f t="shared" si="12"/>
        <v>2.8345418589321048E-2</v>
      </c>
      <c r="D201" s="4">
        <f t="shared" si="14"/>
        <v>2.1113430758524703</v>
      </c>
      <c r="E201" s="4">
        <f t="shared" si="15"/>
        <v>1.8998121477770822</v>
      </c>
      <c r="G201" s="4">
        <f t="shared" si="13"/>
        <v>1.028345418589321</v>
      </c>
    </row>
    <row r="202" spans="1:7" x14ac:dyDescent="0.2">
      <c r="A202" s="4">
        <f>IF('True_Odds_Calculator_2-way'!A203="","",'True_Odds_Calculator_2-way'!A203)</f>
        <v>2.2400000000000002</v>
      </c>
      <c r="B202" s="4">
        <f>IF('True_Odds_Calculator_2-way'!B203="","",'True_Odds_Calculator_2-way'!B203)</f>
        <v>1.7</v>
      </c>
      <c r="C202" s="4">
        <f t="shared" si="12"/>
        <v>3.4663865546218364E-2</v>
      </c>
      <c r="D202" s="4">
        <f t="shared" si="14"/>
        <v>2.3304773561811505</v>
      </c>
      <c r="E202" s="4">
        <f t="shared" si="15"/>
        <v>1.7516099356025756</v>
      </c>
      <c r="G202" s="4">
        <f t="shared" si="13"/>
        <v>1.0346638655462184</v>
      </c>
    </row>
    <row r="203" spans="1:7" x14ac:dyDescent="0.2">
      <c r="A203" s="4">
        <f>IF('True_Odds_Calculator_2-way'!A204="","",'True_Odds_Calculator_2-way'!A204)</f>
        <v>1.63</v>
      </c>
      <c r="B203" s="4">
        <f>IF('True_Odds_Calculator_2-way'!B204="","",'True_Odds_Calculator_2-way'!B204)</f>
        <v>2.38</v>
      </c>
      <c r="C203" s="4">
        <f t="shared" si="12"/>
        <v>3.3664999742228252E-2</v>
      </c>
      <c r="D203" s="4">
        <f t="shared" si="14"/>
        <v>1.6759839288028686</v>
      </c>
      <c r="E203" s="4">
        <f t="shared" si="15"/>
        <v>2.4793251102447753</v>
      </c>
      <c r="G203" s="4">
        <f t="shared" si="13"/>
        <v>1.0336649997422283</v>
      </c>
    </row>
    <row r="204" spans="1:7" x14ac:dyDescent="0.2">
      <c r="A204" s="4">
        <f>IF('True_Odds_Calculator_2-way'!A205="","",'True_Odds_Calculator_2-way'!A205)</f>
        <v>1.88</v>
      </c>
      <c r="B204" s="4">
        <f>IF('True_Odds_Calculator_2-way'!B205="","",'True_Odds_Calculator_2-way'!B205)</f>
        <v>2.0099999999999998</v>
      </c>
      <c r="C204" s="4">
        <f t="shared" si="12"/>
        <v>2.9427331427966497E-2</v>
      </c>
      <c r="D204" s="4">
        <f t="shared" si="14"/>
        <v>1.9334834220221038</v>
      </c>
      <c r="E204" s="4">
        <f t="shared" si="15"/>
        <v>2.0712563034422273</v>
      </c>
      <c r="G204" s="4">
        <f t="shared" si="13"/>
        <v>1.0294273314279665</v>
      </c>
    </row>
    <row r="205" spans="1:7" x14ac:dyDescent="0.2">
      <c r="A205" s="4">
        <f>IF('True_Odds_Calculator_2-way'!A206="","",'True_Odds_Calculator_2-way'!A206)</f>
        <v>1.9</v>
      </c>
      <c r="B205" s="4">
        <f>IF('True_Odds_Calculator_2-way'!B206="","",'True_Odds_Calculator_2-way'!B206)</f>
        <v>1.99</v>
      </c>
      <c r="C205" s="4">
        <f t="shared" si="12"/>
        <v>2.8828352287754377E-2</v>
      </c>
      <c r="D205" s="4">
        <f t="shared" si="14"/>
        <v>1.9535003874967702</v>
      </c>
      <c r="E205" s="4">
        <f t="shared" si="15"/>
        <v>2.0487672717420748</v>
      </c>
      <c r="G205" s="4">
        <f t="shared" si="13"/>
        <v>1.0288283522877544</v>
      </c>
    </row>
    <row r="206" spans="1:7" x14ac:dyDescent="0.2">
      <c r="A206" s="4">
        <f>IF('True_Odds_Calculator_2-way'!A207="","",'True_Odds_Calculator_2-way'!A207)</f>
        <v>2</v>
      </c>
      <c r="B206" s="4">
        <f>IF('True_Odds_Calculator_2-way'!B207="","",'True_Odds_Calculator_2-way'!B207)</f>
        <v>1.89</v>
      </c>
      <c r="C206" s="4">
        <f t="shared" si="12"/>
        <v>2.9100529100529293E-2</v>
      </c>
      <c r="D206" s="4">
        <f t="shared" si="14"/>
        <v>2.0599455040871937</v>
      </c>
      <c r="E206" s="4">
        <f t="shared" si="15"/>
        <v>1.9434447300771212</v>
      </c>
      <c r="G206" s="4">
        <f t="shared" si="13"/>
        <v>1.0291005291005293</v>
      </c>
    </row>
    <row r="207" spans="1:7" x14ac:dyDescent="0.2">
      <c r="A207" s="4">
        <f>IF('True_Odds_Calculator_2-way'!A208="","",'True_Odds_Calculator_2-way'!A208)</f>
        <v>2.15</v>
      </c>
      <c r="B207" s="4">
        <f>IF('True_Odds_Calculator_2-way'!B208="","",'True_Odds_Calculator_2-way'!B208)</f>
        <v>1.76</v>
      </c>
      <c r="C207" s="4">
        <f t="shared" si="12"/>
        <v>3.3298097251585723E-2</v>
      </c>
      <c r="D207" s="4">
        <f t="shared" si="14"/>
        <v>2.2298173246906305</v>
      </c>
      <c r="E207" s="4">
        <f t="shared" si="15"/>
        <v>1.8131288931480596</v>
      </c>
      <c r="G207" s="4">
        <f t="shared" si="13"/>
        <v>1.0332980972515857</v>
      </c>
    </row>
    <row r="208" spans="1:7" x14ac:dyDescent="0.2">
      <c r="A208" s="4">
        <f>IF('True_Odds_Calculator_2-way'!A209="","",'True_Odds_Calculator_2-way'!A209)</f>
        <v>1.81</v>
      </c>
      <c r="B208" s="4">
        <f>IF('True_Odds_Calculator_2-way'!B209="","",'True_Odds_Calculator_2-way'!B209)</f>
        <v>2.08</v>
      </c>
      <c r="C208" s="4">
        <f t="shared" si="12"/>
        <v>3.3255418614534626E-2</v>
      </c>
      <c r="D208" s="4">
        <f t="shared" si="14"/>
        <v>1.8661643699811639</v>
      </c>
      <c r="E208" s="4">
        <f t="shared" si="15"/>
        <v>2.1545152798443401</v>
      </c>
      <c r="G208" s="4">
        <f t="shared" si="13"/>
        <v>1.0332554186145346</v>
      </c>
    </row>
    <row r="209" spans="1:7" x14ac:dyDescent="0.2">
      <c r="A209" s="4">
        <f>IF('True_Odds_Calculator_2-way'!A210="","",'True_Odds_Calculator_2-way'!A210)</f>
        <v>2.0499999999999998</v>
      </c>
      <c r="B209" s="4">
        <f>IF('True_Odds_Calculator_2-way'!B210="","",'True_Odds_Calculator_2-way'!B210)</f>
        <v>1.85</v>
      </c>
      <c r="C209" s="4">
        <f t="shared" si="12"/>
        <v>2.8345418589321048E-2</v>
      </c>
      <c r="D209" s="4">
        <f t="shared" si="14"/>
        <v>2.1113430758524703</v>
      </c>
      <c r="E209" s="4">
        <f t="shared" si="15"/>
        <v>1.8998121477770822</v>
      </c>
      <c r="G209" s="4">
        <f t="shared" si="13"/>
        <v>1.028345418589321</v>
      </c>
    </row>
    <row r="210" spans="1:7" x14ac:dyDescent="0.2">
      <c r="A210" s="4">
        <f>IF('True_Odds_Calculator_2-way'!A211="","",'True_Odds_Calculator_2-way'!A211)</f>
        <v>2</v>
      </c>
      <c r="B210" s="4">
        <f>IF('True_Odds_Calculator_2-way'!B211="","",'True_Odds_Calculator_2-way'!B211)</f>
        <v>1.89</v>
      </c>
      <c r="C210" s="4">
        <f t="shared" si="12"/>
        <v>2.9100529100529293E-2</v>
      </c>
      <c r="D210" s="4">
        <f t="shared" si="14"/>
        <v>2.0599455040871937</v>
      </c>
      <c r="E210" s="4">
        <f t="shared" si="15"/>
        <v>1.9434447300771212</v>
      </c>
      <c r="G210" s="4">
        <f t="shared" si="13"/>
        <v>1.0291005291005293</v>
      </c>
    </row>
    <row r="211" spans="1:7" x14ac:dyDescent="0.2">
      <c r="A211" s="4">
        <f>IF('True_Odds_Calculator_2-way'!A212="","",'True_Odds_Calculator_2-way'!A212)</f>
        <v>1.97</v>
      </c>
      <c r="B211" s="4">
        <f>IF('True_Odds_Calculator_2-way'!B212="","",'True_Odds_Calculator_2-way'!B212)</f>
        <v>1.92</v>
      </c>
      <c r="C211" s="4">
        <f t="shared" si="12"/>
        <v>2.844754653130277E-2</v>
      </c>
      <c r="D211" s="4">
        <f t="shared" si="14"/>
        <v>2.0267924123888115</v>
      </c>
      <c r="E211" s="4">
        <f t="shared" si="15"/>
        <v>1.9739066903246005</v>
      </c>
      <c r="G211" s="4">
        <f t="shared" si="13"/>
        <v>1.0284475465313028</v>
      </c>
    </row>
    <row r="212" spans="1:7" x14ac:dyDescent="0.2">
      <c r="A212" s="4">
        <f>IF('True_Odds_Calculator_2-way'!A213="","",'True_Odds_Calculator_2-way'!A213)</f>
        <v>2</v>
      </c>
      <c r="B212" s="4">
        <f>IF('True_Odds_Calculator_2-way'!B213="","",'True_Odds_Calculator_2-way'!B213)</f>
        <v>1.89</v>
      </c>
      <c r="C212" s="4">
        <f t="shared" si="12"/>
        <v>2.9100529100529293E-2</v>
      </c>
      <c r="D212" s="4">
        <f t="shared" si="14"/>
        <v>2.0599455040871937</v>
      </c>
      <c r="E212" s="4">
        <f t="shared" si="15"/>
        <v>1.9434447300771212</v>
      </c>
      <c r="G212" s="4">
        <f t="shared" si="13"/>
        <v>1.0291005291005293</v>
      </c>
    </row>
    <row r="213" spans="1:7" x14ac:dyDescent="0.2">
      <c r="A213" s="4">
        <f>IF('True_Odds_Calculator_2-way'!A214="","",'True_Odds_Calculator_2-way'!A214)</f>
        <v>2.17</v>
      </c>
      <c r="B213" s="4">
        <f>IF('True_Odds_Calculator_2-way'!B214="","",'True_Odds_Calculator_2-way'!B214)</f>
        <v>1.75</v>
      </c>
      <c r="C213" s="4">
        <f t="shared" si="12"/>
        <v>3.2258064516129004E-2</v>
      </c>
      <c r="D213" s="4">
        <f t="shared" si="14"/>
        <v>2.2487046632124348</v>
      </c>
      <c r="E213" s="4">
        <f t="shared" si="15"/>
        <v>1.8008298755186722</v>
      </c>
      <c r="G213" s="4">
        <f t="shared" si="13"/>
        <v>1.032258064516129</v>
      </c>
    </row>
    <row r="214" spans="1:7" x14ac:dyDescent="0.2">
      <c r="A214" s="4">
        <f>IF('True_Odds_Calculator_2-way'!A215="","",'True_Odds_Calculator_2-way'!A215)</f>
        <v>2.11</v>
      </c>
      <c r="B214" s="4">
        <f>IF('True_Odds_Calculator_2-way'!B215="","",'True_Odds_Calculator_2-way'!B215)</f>
        <v>1.79</v>
      </c>
      <c r="C214" s="4">
        <f t="shared" si="12"/>
        <v>3.2592867166194583E-2</v>
      </c>
      <c r="D214" s="4">
        <f t="shared" si="14"/>
        <v>2.1851369724319478</v>
      </c>
      <c r="E214" s="4">
        <f t="shared" si="15"/>
        <v>1.8437843247333352</v>
      </c>
      <c r="G214" s="4">
        <f t="shared" si="13"/>
        <v>1.0325928671661946</v>
      </c>
    </row>
    <row r="215" spans="1:7" x14ac:dyDescent="0.2">
      <c r="A215" s="4">
        <f>IF('True_Odds_Calculator_2-way'!A216="","",'True_Odds_Calculator_2-way'!A216)</f>
        <v>2.1</v>
      </c>
      <c r="B215" s="4">
        <f>IF('True_Odds_Calculator_2-way'!B216="","",'True_Odds_Calculator_2-way'!B216)</f>
        <v>1.79</v>
      </c>
      <c r="C215" s="4">
        <f t="shared" si="12"/>
        <v>3.4849694067571102E-2</v>
      </c>
      <c r="D215" s="4">
        <f t="shared" si="14"/>
        <v>2.1797622499275153</v>
      </c>
      <c r="E215" s="4">
        <f t="shared" si="15"/>
        <v>1.8476284099287292</v>
      </c>
      <c r="G215" s="4">
        <f t="shared" si="13"/>
        <v>1.0348496940675711</v>
      </c>
    </row>
    <row r="216" spans="1:7" x14ac:dyDescent="0.2">
      <c r="A216" s="4">
        <f>IF('True_Odds_Calculator_2-way'!A217="","",'True_Odds_Calculator_2-way'!A217)</f>
        <v>2.25</v>
      </c>
      <c r="B216" s="4">
        <f>IF('True_Odds_Calculator_2-way'!B217="","",'True_Odds_Calculator_2-way'!B217)</f>
        <v>1.69</v>
      </c>
      <c r="C216" s="4">
        <f t="shared" si="12"/>
        <v>3.6160420775805502E-2</v>
      </c>
      <c r="D216" s="4">
        <f t="shared" si="14"/>
        <v>2.3454124903623752</v>
      </c>
      <c r="E216" s="4">
        <f t="shared" si="15"/>
        <v>1.7432664756446994</v>
      </c>
      <c r="G216" s="4">
        <f t="shared" si="13"/>
        <v>1.0361604207758055</v>
      </c>
    </row>
    <row r="217" spans="1:7" x14ac:dyDescent="0.2">
      <c r="A217" s="4">
        <f>IF('True_Odds_Calculator_2-way'!A218="","",'True_Odds_Calculator_2-way'!A218)</f>
        <v>1.93</v>
      </c>
      <c r="B217" s="4">
        <f>IF('True_Odds_Calculator_2-way'!B218="","",'True_Odds_Calculator_2-way'!B218)</f>
        <v>1.96</v>
      </c>
      <c r="C217" s="4">
        <f t="shared" si="12"/>
        <v>2.8338796658559762E-2</v>
      </c>
      <c r="D217" s="4">
        <f t="shared" si="14"/>
        <v>1.9842635333613092</v>
      </c>
      <c r="E217" s="4">
        <f t="shared" si="15"/>
        <v>2.0159880622468553</v>
      </c>
      <c r="G217" s="4">
        <f t="shared" si="13"/>
        <v>1.0283387966585598</v>
      </c>
    </row>
    <row r="218" spans="1:7" x14ac:dyDescent="0.2">
      <c r="A218" s="4">
        <f>IF('True_Odds_Calculator_2-way'!A219="","",'True_Odds_Calculator_2-way'!A219)</f>
        <v>2.37</v>
      </c>
      <c r="B218" s="4">
        <f>IF('True_Odds_Calculator_2-way'!B219="","",'True_Odds_Calculator_2-way'!B219)</f>
        <v>1.63</v>
      </c>
      <c r="C218" s="4">
        <f t="shared" si="12"/>
        <v>3.5437860785379582E-2</v>
      </c>
      <c r="D218" s="4">
        <f t="shared" si="14"/>
        <v>2.4738881239793793</v>
      </c>
      <c r="E218" s="4">
        <f t="shared" si="15"/>
        <v>1.6784775477395666</v>
      </c>
      <c r="G218" s="4">
        <f t="shared" si="13"/>
        <v>1.0354378607853796</v>
      </c>
    </row>
    <row r="219" spans="1:7" x14ac:dyDescent="0.2">
      <c r="A219" s="4">
        <f>IF('True_Odds_Calculator_2-way'!A220="","",'True_Odds_Calculator_2-way'!A220)</f>
        <v>2.2599999999999998</v>
      </c>
      <c r="B219" s="4">
        <f>IF('True_Odds_Calculator_2-way'!B220="","",'True_Odds_Calculator_2-way'!B220)</f>
        <v>1.69</v>
      </c>
      <c r="C219" s="4">
        <f t="shared" si="12"/>
        <v>3.4193852437555794E-2</v>
      </c>
      <c r="D219" s="4">
        <f t="shared" si="14"/>
        <v>2.3508340001231001</v>
      </c>
      <c r="E219" s="4">
        <f t="shared" si="15"/>
        <v>1.740283410033262</v>
      </c>
      <c r="G219" s="4">
        <f t="shared" si="13"/>
        <v>1.0341938524375558</v>
      </c>
    </row>
    <row r="220" spans="1:7" x14ac:dyDescent="0.2">
      <c r="A220" s="4">
        <f>IF('True_Odds_Calculator_2-way'!A221="","",'True_Odds_Calculator_2-way'!A221)</f>
        <v>1.88</v>
      </c>
      <c r="B220" s="4">
        <f>IF('True_Odds_Calculator_2-way'!B221="","",'True_Odds_Calculator_2-way'!B221)</f>
        <v>1.99</v>
      </c>
      <c r="C220" s="4">
        <f t="shared" si="12"/>
        <v>3.4427456431091574E-2</v>
      </c>
      <c r="D220" s="4">
        <f t="shared" si="14"/>
        <v>1.9428749480681344</v>
      </c>
      <c r="E220" s="4">
        <f t="shared" si="15"/>
        <v>2.0605860321656753</v>
      </c>
      <c r="G220" s="4">
        <f t="shared" si="13"/>
        <v>1.0344274564310916</v>
      </c>
    </row>
    <row r="221" spans="1:7" x14ac:dyDescent="0.2">
      <c r="A221" s="4">
        <f>IF('True_Odds_Calculator_2-way'!A222="","",'True_Odds_Calculator_2-way'!A222)</f>
        <v>1.82</v>
      </c>
      <c r="B221" s="4">
        <f>IF('True_Odds_Calculator_2-way'!B222="","",'True_Odds_Calculator_2-way'!B222)</f>
        <v>2.0499999999999998</v>
      </c>
      <c r="C221" s="4">
        <f t="shared" si="12"/>
        <v>3.7255427499329974E-2</v>
      </c>
      <c r="D221" s="4">
        <f t="shared" si="14"/>
        <v>1.8838677101741985</v>
      </c>
      <c r="E221" s="4">
        <f t="shared" si="15"/>
        <v>2.1313910311339619</v>
      </c>
      <c r="G221" s="4">
        <f t="shared" si="13"/>
        <v>1.03725542749933</v>
      </c>
    </row>
    <row r="222" spans="1:7" x14ac:dyDescent="0.2">
      <c r="A222" s="4">
        <f>IF('True_Odds_Calculator_2-way'!A223="","",'True_Odds_Calculator_2-way'!A223)</f>
        <v>2.2799999999999998</v>
      </c>
      <c r="B222" s="4">
        <f>IF('True_Odds_Calculator_2-way'!B223="","",'True_Odds_Calculator_2-way'!B223)</f>
        <v>1.67</v>
      </c>
      <c r="C222" s="4">
        <f t="shared" si="12"/>
        <v>3.7398886437651102E-2</v>
      </c>
      <c r="D222" s="4">
        <f t="shared" si="14"/>
        <v>2.3815361521140859</v>
      </c>
      <c r="E222" s="4">
        <f t="shared" si="15"/>
        <v>1.723831944947483</v>
      </c>
      <c r="G222" s="4">
        <f t="shared" si="13"/>
        <v>1.0373988864376511</v>
      </c>
    </row>
    <row r="223" spans="1:7" x14ac:dyDescent="0.2">
      <c r="A223" s="4">
        <f>IF('True_Odds_Calculator_2-way'!A224="","",'True_Odds_Calculator_2-way'!A224)</f>
        <v>2.48</v>
      </c>
      <c r="B223" s="4">
        <f>IF('True_Odds_Calculator_2-way'!B224="","",'True_Odds_Calculator_2-way'!B224)</f>
        <v>1.57</v>
      </c>
      <c r="C223" s="4">
        <f t="shared" si="12"/>
        <v>4.0168481610848517E-2</v>
      </c>
      <c r="D223" s="4">
        <f t="shared" si="14"/>
        <v>2.6100013406622868</v>
      </c>
      <c r="E223" s="4">
        <f t="shared" si="15"/>
        <v>1.6211174952119245</v>
      </c>
      <c r="G223" s="4">
        <f t="shared" si="13"/>
        <v>1.0401684816108485</v>
      </c>
    </row>
    <row r="224" spans="1:7" x14ac:dyDescent="0.2">
      <c r="A224" s="4">
        <f>IF('True_Odds_Calculator_2-way'!A225="","",'True_Odds_Calculator_2-way'!A225)</f>
        <v>2.4500000000000002</v>
      </c>
      <c r="B224" s="4">
        <f>IF('True_Odds_Calculator_2-way'!B225="","",'True_Odds_Calculator_2-way'!B225)</f>
        <v>1.6</v>
      </c>
      <c r="C224" s="4">
        <f t="shared" si="12"/>
        <v>3.3163265306122458E-2</v>
      </c>
      <c r="D224" s="4">
        <f t="shared" si="14"/>
        <v>2.5537459283387625</v>
      </c>
      <c r="E224" s="4">
        <f t="shared" si="15"/>
        <v>1.6436058700209644</v>
      </c>
      <c r="G224" s="4">
        <f t="shared" si="13"/>
        <v>1.0331632653061225</v>
      </c>
    </row>
    <row r="225" spans="1:7" x14ac:dyDescent="0.2">
      <c r="A225" s="4">
        <f>IF('True_Odds_Calculator_2-way'!A226="","",'True_Odds_Calculator_2-way'!A226)</f>
        <v>1.62</v>
      </c>
      <c r="B225" s="4">
        <f>IF('True_Odds_Calculator_2-way'!B226="","",'True_Odds_Calculator_2-way'!B226)</f>
        <v>2.35</v>
      </c>
      <c r="C225" s="4">
        <f t="shared" si="12"/>
        <v>4.2815865510900997E-2</v>
      </c>
      <c r="D225" s="4">
        <f t="shared" si="14"/>
        <v>1.6782014547057529</v>
      </c>
      <c r="E225" s="4">
        <f t="shared" si="15"/>
        <v>2.4744881377965555</v>
      </c>
      <c r="G225" s="4">
        <f t="shared" si="13"/>
        <v>1.042815865510901</v>
      </c>
    </row>
    <row r="226" spans="1:7" x14ac:dyDescent="0.2">
      <c r="A226" s="4">
        <f>IF('True_Odds_Calculator_2-way'!A227="","",'True_Odds_Calculator_2-way'!A227)</f>
        <v>1.71</v>
      </c>
      <c r="B226" s="4">
        <f>IF('True_Odds_Calculator_2-way'!B227="","",'True_Odds_Calculator_2-way'!B227)</f>
        <v>2.13</v>
      </c>
      <c r="C226" s="4">
        <f t="shared" si="12"/>
        <v>5.4278889712544132E-2</v>
      </c>
      <c r="D226" s="4">
        <f t="shared" si="14"/>
        <v>1.7932205893213202</v>
      </c>
      <c r="E226" s="4">
        <f t="shared" si="15"/>
        <v>2.2606833628153797</v>
      </c>
      <c r="G226" s="4">
        <f t="shared" si="13"/>
        <v>1.0542788897125441</v>
      </c>
    </row>
    <row r="227" spans="1:7" x14ac:dyDescent="0.2">
      <c r="A227" s="4">
        <f>IF('True_Odds_Calculator_2-way'!A228="","",'True_Odds_Calculator_2-way'!A228)</f>
        <v>2.99</v>
      </c>
      <c r="B227" s="4">
        <f>IF('True_Odds_Calculator_2-way'!B228="","",'True_Odds_Calculator_2-way'!B228)</f>
        <v>1.42</v>
      </c>
      <c r="C227" s="4">
        <f t="shared" si="12"/>
        <v>3.8673512647793284E-2</v>
      </c>
      <c r="D227" s="4">
        <f t="shared" si="14"/>
        <v>3.1734808281635409</v>
      </c>
      <c r="E227" s="4">
        <f t="shared" si="15"/>
        <v>1.4600914749475566</v>
      </c>
      <c r="G227" s="4">
        <f t="shared" si="13"/>
        <v>1.0386735126477933</v>
      </c>
    </row>
    <row r="228" spans="1:7" x14ac:dyDescent="0.2">
      <c r="A228" s="4">
        <f>IF('True_Odds_Calculator_2-way'!A229="","",'True_Odds_Calculator_2-way'!A229)</f>
        <v>3.01</v>
      </c>
      <c r="B228" s="4">
        <f>IF('True_Odds_Calculator_2-way'!B229="","",'True_Odds_Calculator_2-way'!B229)</f>
        <v>1.41</v>
      </c>
      <c r="C228" s="4">
        <f t="shared" si="12"/>
        <v>4.1445771777290918E-2</v>
      </c>
      <c r="D228" s="4">
        <f t="shared" si="14"/>
        <v>3.210241670133505</v>
      </c>
      <c r="E228" s="4">
        <f t="shared" si="15"/>
        <v>1.4524392121969165</v>
      </c>
      <c r="G228" s="4">
        <f t="shared" si="13"/>
        <v>1.0414457717772909</v>
      </c>
    </row>
    <row r="229" spans="1:7" x14ac:dyDescent="0.2">
      <c r="A229" s="4">
        <f>IF('True_Odds_Calculator_2-way'!A230="","",'True_Odds_Calculator_2-way'!A230)</f>
        <v>3.01</v>
      </c>
      <c r="B229" s="4">
        <f>IF('True_Odds_Calculator_2-way'!B230="","",'True_Odds_Calculator_2-way'!B230)</f>
        <v>1.42</v>
      </c>
      <c r="C229" s="4">
        <f t="shared" si="12"/>
        <v>3.6451265733938643E-2</v>
      </c>
      <c r="D229" s="4">
        <f t="shared" si="14"/>
        <v>3.1847105282765815</v>
      </c>
      <c r="E229" s="4">
        <f t="shared" si="15"/>
        <v>1.4577265441151395</v>
      </c>
      <c r="G229" s="4">
        <f t="shared" si="13"/>
        <v>1.0364512657339386</v>
      </c>
    </row>
    <row r="230" spans="1:7" x14ac:dyDescent="0.2">
      <c r="A230" s="4">
        <f>IF('True_Odds_Calculator_2-way'!A231="","",'True_Odds_Calculator_2-way'!A231)</f>
        <v>1.74</v>
      </c>
      <c r="B230" s="4">
        <f>IF('True_Odds_Calculator_2-way'!B231="","",'True_Odds_Calculator_2-way'!B231)</f>
        <v>2.19</v>
      </c>
      <c r="C230" s="4">
        <f t="shared" si="12"/>
        <v>3.1333648244370904E-2</v>
      </c>
      <c r="D230" s="4">
        <f t="shared" si="14"/>
        <v>1.7887621461765948</v>
      </c>
      <c r="E230" s="4">
        <f t="shared" si="15"/>
        <v>2.2678093197643276</v>
      </c>
      <c r="G230" s="4">
        <f t="shared" si="13"/>
        <v>1.0313336482443709</v>
      </c>
    </row>
    <row r="231" spans="1:7" x14ac:dyDescent="0.2">
      <c r="A231" s="4">
        <f>IF('True_Odds_Calculator_2-way'!A232="","",'True_Odds_Calculator_2-way'!A232)</f>
        <v>2.4300000000000002</v>
      </c>
      <c r="B231" s="4">
        <f>IF('True_Odds_Calculator_2-way'!B232="","",'True_Odds_Calculator_2-way'!B232)</f>
        <v>1.61</v>
      </c>
      <c r="C231" s="4">
        <f t="shared" si="12"/>
        <v>3.2640646167216181E-2</v>
      </c>
      <c r="D231" s="4">
        <f t="shared" si="14"/>
        <v>2.5303495779840248</v>
      </c>
      <c r="E231" s="4">
        <f t="shared" si="15"/>
        <v>1.6534454704900365</v>
      </c>
      <c r="G231" s="4">
        <f t="shared" si="13"/>
        <v>1.0326406461672162</v>
      </c>
    </row>
    <row r="232" spans="1:7" x14ac:dyDescent="0.2">
      <c r="A232" s="4">
        <f>IF('True_Odds_Calculator_2-way'!A233="","",'True_Odds_Calculator_2-way'!A233)</f>
        <v>2.4</v>
      </c>
      <c r="B232" s="4">
        <f>IF('True_Odds_Calculator_2-way'!B233="","",'True_Odds_Calculator_2-way'!B233)</f>
        <v>1.62</v>
      </c>
      <c r="C232" s="4">
        <f t="shared" si="12"/>
        <v>3.3950617283950546E-2</v>
      </c>
      <c r="D232" s="4">
        <f t="shared" si="14"/>
        <v>2.5019305019305014</v>
      </c>
      <c r="E232" s="4">
        <f t="shared" si="15"/>
        <v>1.6658097686375322</v>
      </c>
      <c r="G232" s="4">
        <f t="shared" si="13"/>
        <v>1.0339506172839505</v>
      </c>
    </row>
    <row r="233" spans="1:7" x14ac:dyDescent="0.2">
      <c r="A233" s="4">
        <f>IF('True_Odds_Calculator_2-way'!A234="","",'True_Odds_Calculator_2-way'!A234)</f>
        <v>2.27</v>
      </c>
      <c r="B233" s="4">
        <f>IF('True_Odds_Calculator_2-way'!B234="","",'True_Odds_Calculator_2-way'!B234)</f>
        <v>1.68</v>
      </c>
      <c r="C233" s="4">
        <f t="shared" si="12"/>
        <v>3.5766729599328695E-2</v>
      </c>
      <c r="D233" s="4">
        <f t="shared" si="14"/>
        <v>2.3660503784588656</v>
      </c>
      <c r="E233" s="4">
        <f t="shared" si="15"/>
        <v>1.7320374239258789</v>
      </c>
      <c r="G233" s="4">
        <f t="shared" si="13"/>
        <v>1.0357667295993287</v>
      </c>
    </row>
    <row r="234" spans="1:7" x14ac:dyDescent="0.2">
      <c r="A234" s="4">
        <f>IF('True_Odds_Calculator_2-way'!A235="","",'True_Odds_Calculator_2-way'!A235)</f>
        <v>2.11</v>
      </c>
      <c r="B234" s="4">
        <f>IF('True_Odds_Calculator_2-way'!B235="","",'True_Odds_Calculator_2-way'!B235)</f>
        <v>1.79</v>
      </c>
      <c r="C234" s="4">
        <f t="shared" si="12"/>
        <v>3.2592867166194583E-2</v>
      </c>
      <c r="D234" s="4">
        <f t="shared" si="14"/>
        <v>2.1851369724319478</v>
      </c>
      <c r="E234" s="4">
        <f t="shared" si="15"/>
        <v>1.8437843247333352</v>
      </c>
      <c r="G234" s="4">
        <f t="shared" si="13"/>
        <v>1.0325928671661946</v>
      </c>
    </row>
    <row r="235" spans="1:7" x14ac:dyDescent="0.2">
      <c r="A235" s="4">
        <f>IF('True_Odds_Calculator_2-way'!A236="","",'True_Odds_Calculator_2-way'!A236)</f>
        <v>2.37</v>
      </c>
      <c r="B235" s="4">
        <f>IF('True_Odds_Calculator_2-way'!B236="","",'True_Odds_Calculator_2-way'!B236)</f>
        <v>1.64</v>
      </c>
      <c r="C235" s="4">
        <f t="shared" si="12"/>
        <v>3.1697025831017633E-2</v>
      </c>
      <c r="D235" s="4">
        <f t="shared" si="14"/>
        <v>2.4624936644703492</v>
      </c>
      <c r="E235" s="4">
        <f t="shared" si="15"/>
        <v>1.6837636458152829</v>
      </c>
      <c r="G235" s="4">
        <f t="shared" si="13"/>
        <v>1.0316970258310176</v>
      </c>
    </row>
    <row r="236" spans="1:7" x14ac:dyDescent="0.2">
      <c r="A236" s="4">
        <f>IF('True_Odds_Calculator_2-way'!A237="","",'True_Odds_Calculator_2-way'!A237)</f>
        <v>2.17</v>
      </c>
      <c r="B236" s="4">
        <f>IF('True_Odds_Calculator_2-way'!B237="","",'True_Odds_Calculator_2-way'!B237)</f>
        <v>1.76</v>
      </c>
      <c r="C236" s="4">
        <f t="shared" si="12"/>
        <v>2.9011311269375728E-2</v>
      </c>
      <c r="D236" s="4">
        <f t="shared" si="14"/>
        <v>2.2405256365129644</v>
      </c>
      <c r="E236" s="4">
        <f t="shared" si="15"/>
        <v>1.8061099025820484</v>
      </c>
      <c r="G236" s="4">
        <f t="shared" si="13"/>
        <v>1.0290113112693757</v>
      </c>
    </row>
    <row r="237" spans="1:7" x14ac:dyDescent="0.2">
      <c r="A237" s="4">
        <f>IF('True_Odds_Calculator_2-way'!A238="","",'True_Odds_Calculator_2-way'!A238)</f>
        <v>2.15</v>
      </c>
      <c r="B237" s="4">
        <f>IF('True_Odds_Calculator_2-way'!B238="","",'True_Odds_Calculator_2-way'!B238)</f>
        <v>1.7</v>
      </c>
      <c r="C237" s="4">
        <f t="shared" si="12"/>
        <v>5.3351573187414569E-2</v>
      </c>
      <c r="D237" s="4">
        <f t="shared" si="14"/>
        <v>2.280811232449298</v>
      </c>
      <c r="E237" s="4">
        <f t="shared" si="15"/>
        <v>1.7807551766138856</v>
      </c>
      <c r="G237" s="4">
        <f t="shared" si="13"/>
        <v>1.0533515731874146</v>
      </c>
    </row>
    <row r="238" spans="1:7" x14ac:dyDescent="0.2">
      <c r="A238" s="4">
        <f>IF('True_Odds_Calculator_2-way'!A239="","",'True_Odds_Calculator_2-way'!A239)</f>
        <v>1.79</v>
      </c>
      <c r="B238" s="4">
        <f>IF('True_Odds_Calculator_2-way'!B239="","",'True_Odds_Calculator_2-way'!B239)</f>
        <v>2.1</v>
      </c>
      <c r="C238" s="4">
        <f t="shared" si="12"/>
        <v>3.4849694067571102E-2</v>
      </c>
      <c r="D238" s="4">
        <f t="shared" si="14"/>
        <v>1.8476284099287292</v>
      </c>
      <c r="E238" s="4">
        <f t="shared" si="15"/>
        <v>2.1797622499275153</v>
      </c>
      <c r="G238" s="4">
        <f t="shared" si="13"/>
        <v>1.0348496940675711</v>
      </c>
    </row>
    <row r="239" spans="1:7" x14ac:dyDescent="0.2">
      <c r="A239" s="4">
        <f>IF('True_Odds_Calculator_2-way'!A240="","",'True_Odds_Calculator_2-way'!A240)</f>
        <v>2.8</v>
      </c>
      <c r="B239" s="4">
        <f>IF('True_Odds_Calculator_2-way'!B240="","",'True_Odds_Calculator_2-way'!B240)</f>
        <v>1.47</v>
      </c>
      <c r="C239" s="4">
        <f t="shared" si="12"/>
        <v>3.7414965986394488E-2</v>
      </c>
      <c r="D239" s="4">
        <f t="shared" si="14"/>
        <v>2.9547738693467331</v>
      </c>
      <c r="E239" s="4">
        <f t="shared" si="15"/>
        <v>1.511568123393316</v>
      </c>
      <c r="G239" s="4">
        <f t="shared" si="13"/>
        <v>1.0374149659863945</v>
      </c>
    </row>
    <row r="240" spans="1:7" x14ac:dyDescent="0.2">
      <c r="A240" s="4">
        <f>IF('True_Odds_Calculator_2-way'!A241="","",'True_Odds_Calculator_2-way'!A241)</f>
        <v>2.66</v>
      </c>
      <c r="B240" s="4">
        <f>IF('True_Odds_Calculator_2-way'!B241="","",'True_Odds_Calculator_2-way'!B241)</f>
        <v>1.51</v>
      </c>
      <c r="C240" s="4">
        <f t="shared" si="12"/>
        <v>3.8191505253199143E-2</v>
      </c>
      <c r="D240" s="4">
        <f t="shared" si="14"/>
        <v>2.802344240563734</v>
      </c>
      <c r="E240" s="4">
        <f t="shared" si="15"/>
        <v>1.5548329655866526</v>
      </c>
      <c r="G240" s="4">
        <f t="shared" si="13"/>
        <v>1.0381915052531991</v>
      </c>
    </row>
    <row r="241" spans="1:7" x14ac:dyDescent="0.2">
      <c r="A241" s="4">
        <f>IF('True_Odds_Calculator_2-way'!A242="","",'True_Odds_Calculator_2-way'!A242)</f>
        <v>2.5499999999999998</v>
      </c>
      <c r="B241" s="4">
        <f>IF('True_Odds_Calculator_2-way'!B242="","",'True_Odds_Calculator_2-way'!B242)</f>
        <v>1.55</v>
      </c>
      <c r="C241" s="4">
        <f t="shared" si="12"/>
        <v>3.7318153067678717E-2</v>
      </c>
      <c r="D241" s="4">
        <f t="shared" si="14"/>
        <v>2.6773920406435225</v>
      </c>
      <c r="E241" s="4">
        <f t="shared" si="15"/>
        <v>1.596163553760727</v>
      </c>
      <c r="G241" s="4">
        <f t="shared" si="13"/>
        <v>1.0373181530676787</v>
      </c>
    </row>
    <row r="242" spans="1:7" x14ac:dyDescent="0.2">
      <c r="A242" s="4">
        <f>IF('True_Odds_Calculator_2-way'!A243="","",'True_Odds_Calculator_2-way'!A243)</f>
        <v>2.73</v>
      </c>
      <c r="B242" s="4">
        <f>IF('True_Odds_Calculator_2-way'!B243="","",'True_Odds_Calculator_2-way'!B243)</f>
        <v>1.49</v>
      </c>
      <c r="C242" s="4">
        <f t="shared" si="12"/>
        <v>3.7441305897681687E-2</v>
      </c>
      <c r="D242" s="4">
        <f t="shared" si="14"/>
        <v>2.8770378753050179</v>
      </c>
      <c r="E242" s="4">
        <f t="shared" si="15"/>
        <v>1.5327543003560864</v>
      </c>
      <c r="G242" s="4">
        <f t="shared" si="13"/>
        <v>1.0374413058976817</v>
      </c>
    </row>
    <row r="243" spans="1:7" x14ac:dyDescent="0.2">
      <c r="A243" s="4">
        <f>IF('True_Odds_Calculator_2-way'!A244="","",'True_Odds_Calculator_2-way'!A244)</f>
        <v>2.8</v>
      </c>
      <c r="B243" s="4">
        <f>IF('True_Odds_Calculator_2-way'!B244="","",'True_Odds_Calculator_2-way'!B244)</f>
        <v>1.47</v>
      </c>
      <c r="C243" s="4">
        <f t="shared" si="12"/>
        <v>3.7414965986394488E-2</v>
      </c>
      <c r="D243" s="4">
        <f t="shared" si="14"/>
        <v>2.9547738693467331</v>
      </c>
      <c r="E243" s="4">
        <f t="shared" si="15"/>
        <v>1.511568123393316</v>
      </c>
      <c r="G243" s="4">
        <f t="shared" si="13"/>
        <v>1.0374149659863945</v>
      </c>
    </row>
    <row r="244" spans="1:7" x14ac:dyDescent="0.2">
      <c r="A244" s="4">
        <f>IF('True_Odds_Calculator_2-way'!A245="","",'True_Odds_Calculator_2-way'!A245)</f>
        <v>2.93</v>
      </c>
      <c r="B244" s="4">
        <f>IF('True_Odds_Calculator_2-way'!B245="","",'True_Odds_Calculator_2-way'!B245)</f>
        <v>1.43</v>
      </c>
      <c r="C244" s="4">
        <f t="shared" si="12"/>
        <v>4.0597627628344402E-2</v>
      </c>
      <c r="D244" s="4">
        <f t="shared" si="14"/>
        <v>3.1152830960258751</v>
      </c>
      <c r="E244" s="4">
        <f t="shared" si="15"/>
        <v>1.4727499604562471</v>
      </c>
      <c r="G244" s="4">
        <f t="shared" si="13"/>
        <v>1.0405976276283444</v>
      </c>
    </row>
    <row r="245" spans="1:7" x14ac:dyDescent="0.2">
      <c r="A245" s="4">
        <f>IF('True_Odds_Calculator_2-way'!A246="","",'True_Odds_Calculator_2-way'!A246)</f>
        <v>2.7</v>
      </c>
      <c r="B245" s="4">
        <f>IF('True_Odds_Calculator_2-way'!B246="","",'True_Odds_Calculator_2-way'!B246)</f>
        <v>1.47</v>
      </c>
      <c r="C245" s="4">
        <f t="shared" si="12"/>
        <v>5.0642479213907743E-2</v>
      </c>
      <c r="D245" s="4">
        <f t="shared" si="14"/>
        <v>2.8981380065717417</v>
      </c>
      <c r="E245" s="4">
        <f t="shared" si="15"/>
        <v>1.5268320830929023</v>
      </c>
      <c r="G245" s="4">
        <f t="shared" si="13"/>
        <v>1.0506424792139077</v>
      </c>
    </row>
    <row r="246" spans="1:7" x14ac:dyDescent="0.2">
      <c r="A246" s="4">
        <f>IF('True_Odds_Calculator_2-way'!A247="","",'True_Odds_Calculator_2-way'!A247)</f>
        <v>2.5099999999999998</v>
      </c>
      <c r="B246" s="4">
        <f>IF('True_Odds_Calculator_2-way'!B247="","",'True_Odds_Calculator_2-way'!B247)</f>
        <v>1.56</v>
      </c>
      <c r="C246" s="4">
        <f t="shared" si="12"/>
        <v>3.9432015527633091E-2</v>
      </c>
      <c r="D246" s="4">
        <f t="shared" si="14"/>
        <v>2.6406797949824656</v>
      </c>
      <c r="E246" s="4">
        <f t="shared" si="15"/>
        <v>1.6095034528115753</v>
      </c>
      <c r="G246" s="4">
        <f t="shared" si="13"/>
        <v>1.0394320155276331</v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2.44</v>
      </c>
      <c r="B186" s="4">
        <f>IF('True_Odds_Calculator_3-way'!B187="","",'True_Odds_Calculator_3-way'!B187)</f>
        <v>3.48</v>
      </c>
      <c r="C186" s="4">
        <f>IF('True_Odds_Calculator_3-way'!C187="","",'True_Odds_Calculator_3-way'!C187)</f>
        <v>3.03</v>
      </c>
      <c r="D186" s="4">
        <f t="shared" si="10"/>
        <v>2.7225390713180975E-2</v>
      </c>
      <c r="E186" s="4">
        <f t="shared" si="11"/>
        <v>2.4952531841994192</v>
      </c>
      <c r="F186" s="4">
        <f t="shared" si="12"/>
        <v>3.5934875592761273</v>
      </c>
      <c r="G186" s="4">
        <f t="shared" si="13"/>
        <v>3.1156736878205487</v>
      </c>
      <c r="I186" s="4">
        <f t="shared" si="14"/>
        <v>1.027225390713181</v>
      </c>
    </row>
    <row r="187" spans="1:9" x14ac:dyDescent="0.2">
      <c r="A187" s="4">
        <f>IF('True_Odds_Calculator_3-way'!A188="","",'True_Odds_Calculator_3-way'!A188)</f>
        <v>5.42</v>
      </c>
      <c r="B187" s="4">
        <f>IF('True_Odds_Calculator_3-way'!B188="","",'True_Odds_Calculator_3-way'!B188)</f>
        <v>5.2</v>
      </c>
      <c r="C187" s="4">
        <f>IF('True_Odds_Calculator_3-way'!C188="","",'True_Odds_Calculator_3-way'!C188)</f>
        <v>1.54</v>
      </c>
      <c r="D187" s="4">
        <f t="shared" si="10"/>
        <v>2.6160186676791763E-2</v>
      </c>
      <c r="E187" s="4">
        <f t="shared" si="11"/>
        <v>5.6888716459226778</v>
      </c>
      <c r="F187" s="4">
        <f t="shared" si="12"/>
        <v>5.4469900807196492</v>
      </c>
      <c r="G187" s="4">
        <f t="shared" si="13"/>
        <v>1.5609619960353196</v>
      </c>
      <c r="I187" s="4">
        <f t="shared" si="14"/>
        <v>1.0261601866767918</v>
      </c>
    </row>
    <row r="188" spans="1:9" x14ac:dyDescent="0.2">
      <c r="A188" s="4">
        <f>IF('True_Odds_Calculator_3-way'!A189="","",'True_Odds_Calculator_3-way'!A189)</f>
        <v>1.83</v>
      </c>
      <c r="B188" s="4">
        <f>IF('True_Odds_Calculator_3-way'!B189="","",'True_Odds_Calculator_3-way'!B189)</f>
        <v>3.55</v>
      </c>
      <c r="C188" s="4">
        <f>IF('True_Odds_Calculator_3-way'!C189="","",'True_Odds_Calculator_3-way'!C189)</f>
        <v>5.0599999999999996</v>
      </c>
      <c r="D188" s="4">
        <f t="shared" si="10"/>
        <v>2.5766686774788106E-2</v>
      </c>
      <c r="E188" s="4">
        <f t="shared" si="11"/>
        <v>1.8592226649113279</v>
      </c>
      <c r="F188" s="4">
        <f t="shared" si="12"/>
        <v>3.6616456987292993</v>
      </c>
      <c r="G188" s="4">
        <f t="shared" si="13"/>
        <v>5.2898979696381758</v>
      </c>
      <c r="I188" s="4">
        <f t="shared" si="14"/>
        <v>1.0257666867747881</v>
      </c>
    </row>
    <row r="189" spans="1:9" x14ac:dyDescent="0.2">
      <c r="A189" s="4">
        <f>IF('True_Odds_Calculator_3-way'!A190="","",'True_Odds_Calculator_3-way'!A190)</f>
        <v>1.63</v>
      </c>
      <c r="B189" s="4">
        <f>IF('True_Odds_Calculator_3-way'!B190="","",'True_Odds_Calculator_3-way'!B190)</f>
        <v>3.71</v>
      </c>
      <c r="C189" s="4">
        <f>IF('True_Odds_Calculator_3-way'!C190="","",'True_Odds_Calculator_3-way'!C190)</f>
        <v>6.66</v>
      </c>
      <c r="D189" s="4">
        <f t="shared" si="10"/>
        <v>3.3188861641228806E-2</v>
      </c>
      <c r="E189" s="4">
        <f t="shared" si="11"/>
        <v>1.6599329311834772</v>
      </c>
      <c r="F189" s="4">
        <f t="shared" si="12"/>
        <v>3.8687888635797609</v>
      </c>
      <c r="G189" s="4">
        <f t="shared" si="13"/>
        <v>7.1897344027313421</v>
      </c>
      <c r="I189" s="4">
        <f t="shared" si="14"/>
        <v>1.0331888616412288</v>
      </c>
    </row>
    <row r="190" spans="1:9" x14ac:dyDescent="0.2">
      <c r="A190" s="4">
        <f>IF('True_Odds_Calculator_3-way'!A191="","",'True_Odds_Calculator_3-way'!A191)</f>
        <v>5.37</v>
      </c>
      <c r="B190" s="4">
        <f>IF('True_Odds_Calculator_3-way'!B191="","",'True_Odds_Calculator_3-way'!B191)</f>
        <v>3.67</v>
      </c>
      <c r="C190" s="4">
        <f>IF('True_Odds_Calculator_3-way'!C191="","",'True_Odds_Calculator_3-way'!C191)</f>
        <v>1.73</v>
      </c>
      <c r="D190" s="4">
        <f t="shared" si="10"/>
        <v>3.6733985405987379E-2</v>
      </c>
      <c r="E190" s="4">
        <f t="shared" si="11"/>
        <v>5.7479497317962531</v>
      </c>
      <c r="F190" s="4">
        <f t="shared" si="12"/>
        <v>3.8426820977052745</v>
      </c>
      <c r="G190" s="4">
        <f t="shared" si="13"/>
        <v>1.7674401529864552</v>
      </c>
      <c r="I190" s="4">
        <f t="shared" si="14"/>
        <v>1.0367339854059874</v>
      </c>
    </row>
    <row r="191" spans="1:9" x14ac:dyDescent="0.2">
      <c r="A191" s="4">
        <f>IF('True_Odds_Calculator_3-way'!A192="","",'True_Odds_Calculator_3-way'!A192)</f>
        <v>2.4300000000000002</v>
      </c>
      <c r="B191" s="4">
        <f>IF('True_Odds_Calculator_3-way'!B192="","",'True_Odds_Calculator_3-way'!B192)</f>
        <v>3.11</v>
      </c>
      <c r="C191" s="4">
        <f>IF('True_Odds_Calculator_3-way'!C192="","",'True_Odds_Calculator_3-way'!C192)</f>
        <v>3.45</v>
      </c>
      <c r="D191" s="4">
        <f t="shared" si="10"/>
        <v>2.2921114568752676E-2</v>
      </c>
      <c r="E191" s="4">
        <f t="shared" si="11"/>
        <v>2.475969096782189</v>
      </c>
      <c r="F191" s="4">
        <f t="shared" si="12"/>
        <v>3.1856971186889038</v>
      </c>
      <c r="G191" s="4">
        <f t="shared" si="13"/>
        <v>3.5434015190072974</v>
      </c>
      <c r="I191" s="4">
        <f t="shared" si="14"/>
        <v>1.0229211145687527</v>
      </c>
    </row>
    <row r="192" spans="1:9" x14ac:dyDescent="0.2">
      <c r="A192" s="4">
        <f>IF('True_Odds_Calculator_3-way'!A193="","",'True_Odds_Calculator_3-way'!A193)</f>
        <v>2.83</v>
      </c>
      <c r="B192" s="4">
        <f>IF('True_Odds_Calculator_3-way'!B193="","",'True_Odds_Calculator_3-way'!B193)</f>
        <v>2.79</v>
      </c>
      <c r="C192" s="4">
        <f>IF('True_Odds_Calculator_3-way'!C193="","",'True_Odds_Calculator_3-way'!C193)</f>
        <v>3.17</v>
      </c>
      <c r="D192" s="4">
        <f t="shared" si="10"/>
        <v>2.7237242776675608E-2</v>
      </c>
      <c r="E192" s="4">
        <f t="shared" si="11"/>
        <v>2.9046310052748483</v>
      </c>
      <c r="F192" s="4">
        <f t="shared" si="12"/>
        <v>2.8625091773961366</v>
      </c>
      <c r="G192" s="4">
        <f t="shared" si="13"/>
        <v>3.2639383875998682</v>
      </c>
      <c r="I192" s="4">
        <f t="shared" si="14"/>
        <v>1.0272372427766756</v>
      </c>
    </row>
    <row r="193" spans="1:9" x14ac:dyDescent="0.2">
      <c r="A193" s="4">
        <f>IF('True_Odds_Calculator_3-way'!A194="","",'True_Odds_Calculator_3-way'!A194)</f>
        <v>1.58</v>
      </c>
      <c r="B193" s="4">
        <f>IF('True_Odds_Calculator_3-way'!B194="","",'True_Odds_Calculator_3-way'!B194)</f>
        <v>3.65</v>
      </c>
      <c r="C193" s="4">
        <f>IF('True_Odds_Calculator_3-way'!C194="","",'True_Odds_Calculator_3-way'!C194)</f>
        <v>8.0399999999999991</v>
      </c>
      <c r="D193" s="4">
        <f t="shared" si="10"/>
        <v>3.1262104597525653E-2</v>
      </c>
      <c r="E193" s="4">
        <f t="shared" si="11"/>
        <v>1.60644972633773</v>
      </c>
      <c r="F193" s="4">
        <f t="shared" si="12"/>
        <v>3.7943190522224719</v>
      </c>
      <c r="G193" s="4">
        <f t="shared" si="13"/>
        <v>8.7752083717104021</v>
      </c>
      <c r="I193" s="4">
        <f t="shared" si="14"/>
        <v>1.0312621045975257</v>
      </c>
    </row>
    <row r="194" spans="1:9" x14ac:dyDescent="0.2">
      <c r="A194" s="4">
        <f>IF('True_Odds_Calculator_3-way'!A195="","",'True_Odds_Calculator_3-way'!A195)</f>
        <v>1.3</v>
      </c>
      <c r="B194" s="4">
        <f>IF('True_Odds_Calculator_3-way'!B195="","",'True_Odds_Calculator_3-way'!B195)</f>
        <v>5.93</v>
      </c>
      <c r="C194" s="4">
        <f>IF('True_Odds_Calculator_3-way'!C195="","",'True_Odds_Calculator_3-way'!C195)</f>
        <v>10.4</v>
      </c>
      <c r="D194" s="4">
        <f t="shared" si="10"/>
        <v>3.4018679465559698E-2</v>
      </c>
      <c r="E194" s="4">
        <f t="shared" si="11"/>
        <v>1.3194505855001355</v>
      </c>
      <c r="F194" s="4">
        <f t="shared" si="12"/>
        <v>6.3575012026664819</v>
      </c>
      <c r="G194" s="4">
        <f t="shared" si="13"/>
        <v>11.790466479734896</v>
      </c>
      <c r="I194" s="4">
        <f t="shared" si="14"/>
        <v>1.0340186794655597</v>
      </c>
    </row>
    <row r="195" spans="1:9" x14ac:dyDescent="0.2">
      <c r="A195" s="4">
        <f>IF('True_Odds_Calculator_3-way'!A196="","",'True_Odds_Calculator_3-way'!A196)</f>
        <v>3.04</v>
      </c>
      <c r="B195" s="4">
        <f>IF('True_Odds_Calculator_3-way'!B196="","",'True_Odds_Calculator_3-way'!B196)</f>
        <v>3.82</v>
      </c>
      <c r="C195" s="4">
        <f>IF('True_Odds_Calculator_3-way'!C196="","",'True_Odds_Calculator_3-way'!C196)</f>
        <v>2.29</v>
      </c>
      <c r="D195" s="4">
        <f t="shared" ref="D195:D258" si="15">IF(A195="","",((1/A195)+(1/B195)+(1/C195))-1)</f>
        <v>2.7408695840517971E-2</v>
      </c>
      <c r="E195" s="4">
        <f t="shared" ref="E195:E258" si="16">IF(A195="","",(3*A195)/(3-($D195*A195)))</f>
        <v>3.1268454595565061</v>
      </c>
      <c r="F195" s="4">
        <f t="shared" ref="F195:F258" si="17">IF(B195="","",(3*B195)/(3-($D195*B195)))</f>
        <v>3.958140718217066</v>
      </c>
      <c r="G195" s="4">
        <f t="shared" ref="G195:G258" si="18">IF(C195="","",(3*C195)/(3-($D195*C195)))</f>
        <v>2.3389351334020843</v>
      </c>
      <c r="I195" s="4">
        <f t="shared" ref="I195:I258" si="19">IF(A195="","",D195+1)</f>
        <v>1.027408695840518</v>
      </c>
    </row>
    <row r="196" spans="1:9" x14ac:dyDescent="0.2">
      <c r="A196" s="4">
        <f>IF('True_Odds_Calculator_3-way'!A197="","",'True_Odds_Calculator_3-way'!A197)</f>
        <v>1.68</v>
      </c>
      <c r="B196" s="4">
        <f>IF('True_Odds_Calculator_3-way'!B197="","",'True_Odds_Calculator_3-way'!B197)</f>
        <v>3.9</v>
      </c>
      <c r="C196" s="4">
        <f>IF('True_Odds_Calculator_3-way'!C197="","",'True_Odds_Calculator_3-way'!C197)</f>
        <v>5.59</v>
      </c>
      <c r="D196" s="4">
        <f t="shared" si="15"/>
        <v>3.0539228213646963E-2</v>
      </c>
      <c r="E196" s="4">
        <f t="shared" si="16"/>
        <v>1.7092312172393711</v>
      </c>
      <c r="F196" s="4">
        <f t="shared" si="17"/>
        <v>4.0612350804359112</v>
      </c>
      <c r="G196" s="4">
        <f t="shared" si="18"/>
        <v>5.9272910881090652</v>
      </c>
      <c r="I196" s="4">
        <f t="shared" si="19"/>
        <v>1.030539228213647</v>
      </c>
    </row>
    <row r="197" spans="1:9" x14ac:dyDescent="0.2">
      <c r="A197" s="4">
        <f>IF('True_Odds_Calculator_3-way'!A198="","",'True_Odds_Calculator_3-way'!A198)</f>
        <v>3.32</v>
      </c>
      <c r="B197" s="4">
        <f>IF('True_Odds_Calculator_3-way'!B198="","",'True_Odds_Calculator_3-way'!B198)</f>
        <v>4.08</v>
      </c>
      <c r="C197" s="4">
        <f>IF('True_Odds_Calculator_3-way'!C198="","",'True_Odds_Calculator_3-way'!C198)</f>
        <v>2.0699999999999998</v>
      </c>
      <c r="D197" s="4">
        <f t="shared" si="15"/>
        <v>2.939464593240837E-2</v>
      </c>
      <c r="E197" s="4">
        <f t="shared" si="16"/>
        <v>3.4316312203948081</v>
      </c>
      <c r="F197" s="4">
        <f t="shared" si="17"/>
        <v>4.2498969332175758</v>
      </c>
      <c r="G197" s="4">
        <f t="shared" si="18"/>
        <v>2.1128535414122247</v>
      </c>
      <c r="I197" s="4">
        <f t="shared" si="19"/>
        <v>1.0293946459324084</v>
      </c>
    </row>
    <row r="198" spans="1:9" x14ac:dyDescent="0.2">
      <c r="A198" s="4">
        <f>IF('True_Odds_Calculator_3-way'!A199="","",'True_Odds_Calculator_3-way'!A199)</f>
        <v>2.65</v>
      </c>
      <c r="B198" s="4">
        <f>IF('True_Odds_Calculator_3-way'!B199="","",'True_Odds_Calculator_3-way'!B199)</f>
        <v>3.26</v>
      </c>
      <c r="C198" s="4">
        <f>IF('True_Odds_Calculator_3-way'!C199="","",'True_Odds_Calculator_3-way'!C199)</f>
        <v>2.92</v>
      </c>
      <c r="D198" s="4">
        <f t="shared" si="15"/>
        <v>2.657271024836394E-2</v>
      </c>
      <c r="E198" s="4">
        <f t="shared" si="16"/>
        <v>2.7136974276444312</v>
      </c>
      <c r="F198" s="4">
        <f t="shared" si="17"/>
        <v>3.3569337393007701</v>
      </c>
      <c r="G198" s="4">
        <f t="shared" si="18"/>
        <v>2.997528387891002</v>
      </c>
      <c r="I198" s="4">
        <f t="shared" si="19"/>
        <v>1.0265727102483639</v>
      </c>
    </row>
    <row r="199" spans="1:9" x14ac:dyDescent="0.2">
      <c r="A199" s="4">
        <f>IF('True_Odds_Calculator_3-way'!A200="","",'True_Odds_Calculator_3-way'!A200)</f>
        <v>1.73</v>
      </c>
      <c r="B199" s="4">
        <f>IF('True_Odds_Calculator_3-way'!B200="","",'True_Odds_Calculator_3-way'!B200)</f>
        <v>3.86</v>
      </c>
      <c r="C199" s="4">
        <f>IF('True_Odds_Calculator_3-way'!C200="","",'True_Odds_Calculator_3-way'!C200)</f>
        <v>5.17</v>
      </c>
      <c r="D199" s="4">
        <f t="shared" si="15"/>
        <v>3.0525637272795114E-2</v>
      </c>
      <c r="E199" s="4">
        <f t="shared" si="16"/>
        <v>1.7609990735993566</v>
      </c>
      <c r="F199" s="4">
        <f t="shared" si="17"/>
        <v>4.0178045781383247</v>
      </c>
      <c r="G199" s="4">
        <f t="shared" si="18"/>
        <v>5.4570740070115562</v>
      </c>
      <c r="I199" s="4">
        <f t="shared" si="19"/>
        <v>1.0305256372727951</v>
      </c>
    </row>
    <row r="200" spans="1:9" x14ac:dyDescent="0.2">
      <c r="A200" s="4">
        <f>IF('True_Odds_Calculator_3-way'!A201="","",'True_Odds_Calculator_3-way'!A201)</f>
        <v>2.3199999999999998</v>
      </c>
      <c r="B200" s="4">
        <f>IF('True_Odds_Calculator_3-way'!B201="","",'True_Odds_Calculator_3-way'!B201)</f>
        <v>3.38</v>
      </c>
      <c r="C200" s="4">
        <f>IF('True_Odds_Calculator_3-way'!C201="","",'True_Odds_Calculator_3-way'!C201)</f>
        <v>3.32</v>
      </c>
      <c r="D200" s="4">
        <f t="shared" si="15"/>
        <v>2.8097290201409608E-2</v>
      </c>
      <c r="E200" s="4">
        <f t="shared" si="16"/>
        <v>2.3715299572663686</v>
      </c>
      <c r="F200" s="4">
        <f t="shared" si="17"/>
        <v>3.4904961236540766</v>
      </c>
      <c r="G200" s="4">
        <f t="shared" si="18"/>
        <v>3.4265461728422792</v>
      </c>
      <c r="I200" s="4">
        <f t="shared" si="19"/>
        <v>1.0280972902014096</v>
      </c>
    </row>
    <row r="201" spans="1:9" x14ac:dyDescent="0.2">
      <c r="A201" s="4">
        <f>IF('True_Odds_Calculator_3-way'!A202="","",'True_Odds_Calculator_3-way'!A202)</f>
        <v>3.54</v>
      </c>
      <c r="B201" s="4">
        <f>IF('True_Odds_Calculator_3-way'!B202="","",'True_Odds_Calculator_3-way'!B202)</f>
        <v>3.58</v>
      </c>
      <c r="C201" s="4">
        <f>IF('True_Odds_Calculator_3-way'!C202="","",'True_Odds_Calculator_3-way'!C202)</f>
        <v>2.14</v>
      </c>
      <c r="D201" s="4">
        <f t="shared" si="15"/>
        <v>2.9105204270930329E-2</v>
      </c>
      <c r="E201" s="4">
        <f t="shared" si="16"/>
        <v>3.6659022644065256</v>
      </c>
      <c r="F201" s="4">
        <f t="shared" si="17"/>
        <v>3.7088153553685914</v>
      </c>
      <c r="G201" s="4">
        <f t="shared" si="18"/>
        <v>2.1853720662833078</v>
      </c>
      <c r="I201" s="4">
        <f t="shared" si="19"/>
        <v>1.0291052042709303</v>
      </c>
    </row>
    <row r="202" spans="1:9" x14ac:dyDescent="0.2">
      <c r="A202" s="4">
        <f>IF('True_Odds_Calculator_3-way'!A203="","",'True_Odds_Calculator_3-way'!A203)</f>
        <v>2.9</v>
      </c>
      <c r="B202" s="4">
        <f>IF('True_Odds_Calculator_3-way'!B203="","",'True_Odds_Calculator_3-way'!B203)</f>
        <v>3.27</v>
      </c>
      <c r="C202" s="4">
        <f>IF('True_Odds_Calculator_3-way'!C203="","",'True_Odds_Calculator_3-way'!C203)</f>
        <v>2.65</v>
      </c>
      <c r="D202" s="4">
        <f t="shared" si="15"/>
        <v>2.7996474326451137E-2</v>
      </c>
      <c r="E202" s="4">
        <f t="shared" si="16"/>
        <v>2.9806665493744302</v>
      </c>
      <c r="F202" s="4">
        <f t="shared" si="17"/>
        <v>3.3729288256466585</v>
      </c>
      <c r="G202" s="4">
        <f t="shared" si="18"/>
        <v>2.7171968737216368</v>
      </c>
      <c r="I202" s="4">
        <f t="shared" si="19"/>
        <v>1.0279964743264511</v>
      </c>
    </row>
    <row r="203" spans="1:9" x14ac:dyDescent="0.2">
      <c r="A203" s="4">
        <f>IF('True_Odds_Calculator_3-way'!A204="","",'True_Odds_Calculator_3-way'!A204)</f>
        <v>2.61</v>
      </c>
      <c r="B203" s="4">
        <f>IF('True_Odds_Calculator_3-way'!B204="","",'True_Odds_Calculator_3-way'!B204)</f>
        <v>3.12</v>
      </c>
      <c r="C203" s="4">
        <f>IF('True_Odds_Calculator_3-way'!C204="","",'True_Odds_Calculator_3-way'!C204)</f>
        <v>3.09</v>
      </c>
      <c r="D203" s="4">
        <f t="shared" si="15"/>
        <v>2.7279178434183482E-2</v>
      </c>
      <c r="E203" s="4">
        <f t="shared" si="16"/>
        <v>2.6734486499994263</v>
      </c>
      <c r="F203" s="4">
        <f t="shared" si="17"/>
        <v>3.2111000171513977</v>
      </c>
      <c r="G203" s="4">
        <f t="shared" si="18"/>
        <v>3.1793314360312523</v>
      </c>
      <c r="I203" s="4">
        <f t="shared" si="19"/>
        <v>1.0272791784341835</v>
      </c>
    </row>
    <row r="204" spans="1:9" x14ac:dyDescent="0.2">
      <c r="A204" s="4">
        <f>IF('True_Odds_Calculator_3-way'!A205="","",'True_Odds_Calculator_3-way'!A205)</f>
        <v>2.4500000000000002</v>
      </c>
      <c r="B204" s="4">
        <f>IF('True_Odds_Calculator_3-way'!B205="","",'True_Odds_Calculator_3-way'!B205)</f>
        <v>3.21</v>
      </c>
      <c r="C204" s="4">
        <f>IF('True_Odds_Calculator_3-way'!C205="","",'True_Odds_Calculator_3-way'!C205)</f>
        <v>3.24</v>
      </c>
      <c r="D204" s="4">
        <f t="shared" si="15"/>
        <v>2.83317203655431E-2</v>
      </c>
      <c r="E204" s="4">
        <f t="shared" si="16"/>
        <v>2.5080297172374153</v>
      </c>
      <c r="F204" s="4">
        <f t="shared" si="17"/>
        <v>3.3103531600444818</v>
      </c>
      <c r="G204" s="4">
        <f t="shared" si="18"/>
        <v>3.3422675652490992</v>
      </c>
      <c r="I204" s="4">
        <f t="shared" si="19"/>
        <v>1.0283317203655431</v>
      </c>
    </row>
    <row r="205" spans="1:9" x14ac:dyDescent="0.2">
      <c r="A205" s="4">
        <f>IF('True_Odds_Calculator_3-way'!A206="","",'True_Odds_Calculator_3-way'!A206)</f>
        <v>3.69</v>
      </c>
      <c r="B205" s="4">
        <f>IF('True_Odds_Calculator_3-way'!B206="","",'True_Odds_Calculator_3-way'!B206)</f>
        <v>3.34</v>
      </c>
      <c r="C205" s="4">
        <f>IF('True_Odds_Calculator_3-way'!C206="","",'True_Odds_Calculator_3-way'!C206)</f>
        <v>2.1800000000000002</v>
      </c>
      <c r="D205" s="4">
        <f t="shared" si="15"/>
        <v>2.9119503962165894E-2</v>
      </c>
      <c r="E205" s="4">
        <f t="shared" si="16"/>
        <v>3.8270742807589375</v>
      </c>
      <c r="F205" s="4">
        <f t="shared" si="17"/>
        <v>3.4519099342413271</v>
      </c>
      <c r="G205" s="4">
        <f t="shared" si="18"/>
        <v>2.2271263792078062</v>
      </c>
      <c r="I205" s="4">
        <f t="shared" si="19"/>
        <v>1.0291195039621659</v>
      </c>
    </row>
    <row r="206" spans="1:9" x14ac:dyDescent="0.2">
      <c r="A206" s="4">
        <f>IF('True_Odds_Calculator_3-way'!A207="","",'True_Odds_Calculator_3-way'!A207)</f>
        <v>2.0699999999999998</v>
      </c>
      <c r="B206" s="4">
        <f>IF('True_Odds_Calculator_3-way'!B207="","",'True_Odds_Calculator_3-way'!B207)</f>
        <v>3.33</v>
      </c>
      <c r="C206" s="4">
        <f>IF('True_Odds_Calculator_3-way'!C207="","",'True_Odds_Calculator_3-way'!C207)</f>
        <v>4.08</v>
      </c>
      <c r="D206" s="4">
        <f t="shared" si="15"/>
        <v>2.8490126955600159E-2</v>
      </c>
      <c r="E206" s="4">
        <f t="shared" si="16"/>
        <v>2.1115084288112089</v>
      </c>
      <c r="F206" s="4">
        <f t="shared" si="17"/>
        <v>3.4387470783208105</v>
      </c>
      <c r="G206" s="4">
        <f t="shared" si="18"/>
        <v>4.2444582083713653</v>
      </c>
      <c r="I206" s="4">
        <f t="shared" si="19"/>
        <v>1.0284901269556002</v>
      </c>
    </row>
    <row r="207" spans="1:9" x14ac:dyDescent="0.2">
      <c r="A207" s="4">
        <f>IF('True_Odds_Calculator_3-way'!A208="","",'True_Odds_Calculator_3-way'!A208)</f>
        <v>1.73</v>
      </c>
      <c r="B207" s="4">
        <f>IF('True_Odds_Calculator_3-way'!B208="","",'True_Odds_Calculator_3-way'!B208)</f>
        <v>3.77</v>
      </c>
      <c r="C207" s="4">
        <f>IF('True_Odds_Calculator_3-way'!C208="","",'True_Odds_Calculator_3-way'!C208)</f>
        <v>5.35</v>
      </c>
      <c r="D207" s="4">
        <f t="shared" si="15"/>
        <v>3.0202559321312661E-2</v>
      </c>
      <c r="E207" s="4">
        <f t="shared" si="16"/>
        <v>1.7606651693345692</v>
      </c>
      <c r="F207" s="4">
        <f t="shared" si="17"/>
        <v>3.9187337752340801</v>
      </c>
      <c r="G207" s="4">
        <f t="shared" si="18"/>
        <v>5.6545616500476577</v>
      </c>
      <c r="I207" s="4">
        <f t="shared" si="19"/>
        <v>1.0302025593213127</v>
      </c>
    </row>
    <row r="208" spans="1:9" x14ac:dyDescent="0.2">
      <c r="A208" s="4">
        <f>IF('True_Odds_Calculator_3-way'!A209="","",'True_Odds_Calculator_3-way'!A209)</f>
        <v>7.35</v>
      </c>
      <c r="B208" s="4">
        <f>IF('True_Odds_Calculator_3-way'!B209="","",'True_Odds_Calculator_3-way'!B209)</f>
        <v>4.25</v>
      </c>
      <c r="C208" s="4">
        <f>IF('True_Odds_Calculator_3-way'!C209="","",'True_Odds_Calculator_3-way'!C209)</f>
        <v>1.52</v>
      </c>
      <c r="D208" s="4">
        <f t="shared" si="15"/>
        <v>2.9243276257871598E-2</v>
      </c>
      <c r="E208" s="4">
        <f t="shared" si="16"/>
        <v>7.9172386960509122</v>
      </c>
      <c r="F208" s="4">
        <f t="shared" si="17"/>
        <v>4.433678312971753</v>
      </c>
      <c r="G208" s="4">
        <f t="shared" si="18"/>
        <v>1.5428599280793729</v>
      </c>
      <c r="I208" s="4">
        <f t="shared" si="19"/>
        <v>1.0292432762578716</v>
      </c>
    </row>
    <row r="209" spans="1:9" x14ac:dyDescent="0.2">
      <c r="A209" s="4">
        <f>IF('True_Odds_Calculator_3-way'!A210="","",'True_Odds_Calculator_3-way'!A210)</f>
        <v>3</v>
      </c>
      <c r="B209" s="4">
        <f>IF('True_Odds_Calculator_3-way'!B210="","",'True_Odds_Calculator_3-way'!B210)</f>
        <v>3.45</v>
      </c>
      <c r="C209" s="4">
        <f>IF('True_Odds_Calculator_3-way'!C210="","",'True_Odds_Calculator_3-way'!C210)</f>
        <v>2.44</v>
      </c>
      <c r="D209" s="4">
        <f t="shared" si="15"/>
        <v>3.3024471370871833E-2</v>
      </c>
      <c r="E209" s="4">
        <f t="shared" si="16"/>
        <v>3.102457002457002</v>
      </c>
      <c r="F209" s="4">
        <f t="shared" si="17"/>
        <v>3.5861971030957114</v>
      </c>
      <c r="G209" s="4">
        <f t="shared" si="18"/>
        <v>2.5073471008737092</v>
      </c>
      <c r="I209" s="4">
        <f t="shared" si="19"/>
        <v>1.0330244713708718</v>
      </c>
    </row>
    <row r="210" spans="1:9" x14ac:dyDescent="0.2">
      <c r="A210" s="4">
        <f>IF('True_Odds_Calculator_3-way'!A211="","",'True_Odds_Calculator_3-way'!A211)</f>
        <v>2.35</v>
      </c>
      <c r="B210" s="4">
        <f>IF('True_Odds_Calculator_3-way'!B211="","",'True_Odds_Calculator_3-way'!B211)</f>
        <v>3.59</v>
      </c>
      <c r="C210" s="4">
        <f>IF('True_Odds_Calculator_3-way'!C211="","",'True_Odds_Calculator_3-way'!C211)</f>
        <v>3.04</v>
      </c>
      <c r="D210" s="4">
        <f t="shared" si="15"/>
        <v>3.3030815348095821E-2</v>
      </c>
      <c r="E210" s="4">
        <f t="shared" si="16"/>
        <v>2.4124192707892416</v>
      </c>
      <c r="F210" s="4">
        <f t="shared" si="17"/>
        <v>3.7377412331198752</v>
      </c>
      <c r="G210" s="4">
        <f t="shared" si="18"/>
        <v>3.1452762529862208</v>
      </c>
      <c r="I210" s="4">
        <f t="shared" si="19"/>
        <v>1.0330308153480958</v>
      </c>
    </row>
    <row r="211" spans="1:9" x14ac:dyDescent="0.2">
      <c r="A211" s="4">
        <f>IF('True_Odds_Calculator_3-way'!A212="","",'True_Odds_Calculator_3-way'!A212)</f>
        <v>2.94</v>
      </c>
      <c r="B211" s="4">
        <f>IF('True_Odds_Calculator_3-way'!B212="","",'True_Odds_Calculator_3-way'!B212)</f>
        <v>3.38</v>
      </c>
      <c r="C211" s="4">
        <f>IF('True_Odds_Calculator_3-way'!C212="","",'True_Odds_Calculator_3-way'!C212)</f>
        <v>2.52</v>
      </c>
      <c r="D211" s="4">
        <f t="shared" si="15"/>
        <v>3.2819439412846041E-2</v>
      </c>
      <c r="E211" s="4">
        <f t="shared" si="16"/>
        <v>3.0377017553393841</v>
      </c>
      <c r="F211" s="4">
        <f t="shared" si="17"/>
        <v>3.5097796056762527</v>
      </c>
      <c r="G211" s="4">
        <f t="shared" si="18"/>
        <v>2.5914417181469425</v>
      </c>
      <c r="I211" s="4">
        <f t="shared" si="19"/>
        <v>1.032819439412846</v>
      </c>
    </row>
    <row r="212" spans="1:9" x14ac:dyDescent="0.2">
      <c r="A212" s="4">
        <f>IF('True_Odds_Calculator_3-way'!A213="","",'True_Odds_Calculator_3-way'!A213)</f>
        <v>2.19</v>
      </c>
      <c r="B212" s="4">
        <f>IF('True_Odds_Calculator_3-way'!B213="","",'True_Odds_Calculator_3-way'!B213)</f>
        <v>3.44</v>
      </c>
      <c r="C212" s="4">
        <f>IF('True_Odds_Calculator_3-way'!C213="","",'True_Odds_Calculator_3-way'!C213)</f>
        <v>3.5</v>
      </c>
      <c r="D212" s="4">
        <f t="shared" si="15"/>
        <v>3.3032964699100553E-2</v>
      </c>
      <c r="E212" s="4">
        <f t="shared" si="16"/>
        <v>2.2441147266589128</v>
      </c>
      <c r="F212" s="4">
        <f t="shared" si="17"/>
        <v>3.5754293979388909</v>
      </c>
      <c r="G212" s="4">
        <f t="shared" si="18"/>
        <v>3.6402912129886151</v>
      </c>
      <c r="I212" s="4">
        <f t="shared" si="19"/>
        <v>1.0330329646991006</v>
      </c>
    </row>
    <row r="213" spans="1:9" x14ac:dyDescent="0.2">
      <c r="A213" s="4">
        <f>IF('True_Odds_Calculator_3-way'!A214="","",'True_Odds_Calculator_3-way'!A214)</f>
        <v>3.51</v>
      </c>
      <c r="B213" s="4">
        <f>IF('True_Odds_Calculator_3-way'!B214="","",'True_Odds_Calculator_3-way'!B214)</f>
        <v>3.48</v>
      </c>
      <c r="C213" s="4">
        <f>IF('True_Odds_Calculator_3-way'!C214="","",'True_Odds_Calculator_3-way'!C214)</f>
        <v>2.16</v>
      </c>
      <c r="D213" s="4">
        <f t="shared" si="15"/>
        <v>3.5219569702328091E-2</v>
      </c>
      <c r="E213" s="4">
        <f t="shared" si="16"/>
        <v>3.6608523646826097</v>
      </c>
      <c r="F213" s="4">
        <f t="shared" si="17"/>
        <v>3.6282302619853848</v>
      </c>
      <c r="G213" s="4">
        <f t="shared" si="18"/>
        <v>2.2161985630306984</v>
      </c>
      <c r="I213" s="4">
        <f t="shared" si="19"/>
        <v>1.0352195697023281</v>
      </c>
    </row>
    <row r="214" spans="1:9" x14ac:dyDescent="0.2">
      <c r="A214" s="4">
        <f>IF('True_Odds_Calculator_3-way'!A215="","",'True_Odds_Calculator_3-way'!A215)</f>
        <v>1.9</v>
      </c>
      <c r="B214" s="4">
        <f>IF('True_Odds_Calculator_3-way'!B215="","",'True_Odds_Calculator_3-way'!B215)</f>
        <v>3.64</v>
      </c>
      <c r="C214" s="4">
        <f>IF('True_Odds_Calculator_3-way'!C215="","",'True_Odds_Calculator_3-way'!C215)</f>
        <v>4.26</v>
      </c>
      <c r="D214" s="4">
        <f t="shared" si="15"/>
        <v>3.5782848236517673E-2</v>
      </c>
      <c r="E214" s="4">
        <f t="shared" si="16"/>
        <v>1.9440571376286262</v>
      </c>
      <c r="F214" s="4">
        <f t="shared" si="17"/>
        <v>3.8052089396480766</v>
      </c>
      <c r="G214" s="4">
        <f t="shared" si="18"/>
        <v>4.4880449441853667</v>
      </c>
      <c r="I214" s="4">
        <f t="shared" si="19"/>
        <v>1.0357828482365177</v>
      </c>
    </row>
    <row r="215" spans="1:9" x14ac:dyDescent="0.2">
      <c r="A215" s="4">
        <f>IF('True_Odds_Calculator_3-way'!A216="","",'True_Odds_Calculator_3-way'!A216)</f>
        <v>2.9</v>
      </c>
      <c r="B215" s="4">
        <f>IF('True_Odds_Calculator_3-way'!B216="","",'True_Odds_Calculator_3-way'!B216)</f>
        <v>3.28</v>
      </c>
      <c r="C215" s="4">
        <f>IF('True_Odds_Calculator_3-way'!C216="","",'True_Odds_Calculator_3-way'!C216)</f>
        <v>2.6</v>
      </c>
      <c r="D215" s="4">
        <f t="shared" si="15"/>
        <v>3.432101960276901E-2</v>
      </c>
      <c r="E215" s="4">
        <f t="shared" si="16"/>
        <v>2.9995148614120768</v>
      </c>
      <c r="F215" s="4">
        <f t="shared" si="17"/>
        <v>3.4078782979348867</v>
      </c>
      <c r="G215" s="4">
        <f t="shared" si="18"/>
        <v>2.6797075905111392</v>
      </c>
      <c r="I215" s="4">
        <f t="shared" si="19"/>
        <v>1.034321019602769</v>
      </c>
    </row>
    <row r="216" spans="1:9" x14ac:dyDescent="0.2">
      <c r="A216" s="4">
        <f>IF('True_Odds_Calculator_3-way'!A217="","",'True_Odds_Calculator_3-way'!A217)</f>
        <v>1.9</v>
      </c>
      <c r="B216" s="4">
        <f>IF('True_Odds_Calculator_3-way'!B217="","",'True_Odds_Calculator_3-way'!B217)</f>
        <v>3.96</v>
      </c>
      <c r="C216" s="4">
        <f>IF('True_Odds_Calculator_3-way'!C217="","",'True_Odds_Calculator_3-way'!C217)</f>
        <v>3.9</v>
      </c>
      <c r="D216" s="4">
        <f t="shared" si="15"/>
        <v>3.5251298409193055E-2</v>
      </c>
      <c r="E216" s="4">
        <f t="shared" si="16"/>
        <v>1.9433877291512132</v>
      </c>
      <c r="F216" s="4">
        <f t="shared" si="17"/>
        <v>4.1532582234048574</v>
      </c>
      <c r="G216" s="4">
        <f t="shared" si="18"/>
        <v>4.0873077780254059</v>
      </c>
      <c r="I216" s="4">
        <f t="shared" si="19"/>
        <v>1.0352512984091931</v>
      </c>
    </row>
    <row r="217" spans="1:9" x14ac:dyDescent="0.2">
      <c r="A217" s="4">
        <f>IF('True_Odds_Calculator_3-way'!A218="","",'True_Odds_Calculator_3-way'!A218)</f>
        <v>1.83</v>
      </c>
      <c r="B217" s="4">
        <f>IF('True_Odds_Calculator_3-way'!B218="","",'True_Odds_Calculator_3-way'!B218)</f>
        <v>3.63</v>
      </c>
      <c r="C217" s="4">
        <f>IF('True_Odds_Calculator_3-way'!C218="","",'True_Odds_Calculator_3-way'!C218)</f>
        <v>4.72</v>
      </c>
      <c r="D217" s="4">
        <f t="shared" si="15"/>
        <v>3.3794587875266791E-2</v>
      </c>
      <c r="E217" s="4">
        <f t="shared" si="16"/>
        <v>1.8685189550949812</v>
      </c>
      <c r="F217" s="4">
        <f t="shared" si="17"/>
        <v>3.7847645139126618</v>
      </c>
      <c r="G217" s="4">
        <f t="shared" si="18"/>
        <v>4.9850561934948843</v>
      </c>
      <c r="I217" s="4">
        <f t="shared" si="19"/>
        <v>1.0337945878752668</v>
      </c>
    </row>
    <row r="218" spans="1:9" x14ac:dyDescent="0.2">
      <c r="A218" s="4">
        <f>IF('True_Odds_Calculator_3-way'!A219="","",'True_Odds_Calculator_3-way'!A219)</f>
        <v>2.09</v>
      </c>
      <c r="B218" s="4">
        <f>IF('True_Odds_Calculator_3-way'!B219="","",'True_Odds_Calculator_3-way'!B219)</f>
        <v>3.73</v>
      </c>
      <c r="C218" s="4">
        <f>IF('True_Odds_Calculator_3-way'!C219="","",'True_Odds_Calculator_3-way'!C219)</f>
        <v>3.48</v>
      </c>
      <c r="D218" s="4">
        <f t="shared" si="15"/>
        <v>3.3921736105919864E-2</v>
      </c>
      <c r="E218" s="4">
        <f t="shared" si="16"/>
        <v>2.1405866494186254</v>
      </c>
      <c r="F218" s="4">
        <f t="shared" si="17"/>
        <v>3.8942437214273218</v>
      </c>
      <c r="G218" s="4">
        <f t="shared" si="18"/>
        <v>3.6225442692509082</v>
      </c>
      <c r="I218" s="4">
        <f t="shared" si="19"/>
        <v>1.0339217361059199</v>
      </c>
    </row>
    <row r="219" spans="1:9" x14ac:dyDescent="0.2">
      <c r="A219" s="4">
        <f>IF('True_Odds_Calculator_3-way'!A220="","",'True_Odds_Calculator_3-way'!A220)</f>
        <v>2.34</v>
      </c>
      <c r="B219" s="4">
        <f>IF('True_Odds_Calculator_3-way'!B220="","",'True_Odds_Calculator_3-way'!B220)</f>
        <v>3.4</v>
      </c>
      <c r="C219" s="4">
        <f>IF('True_Odds_Calculator_3-way'!C220="","",'True_Odds_Calculator_3-way'!C220)</f>
        <v>3.2</v>
      </c>
      <c r="D219" s="4">
        <f t="shared" si="15"/>
        <v>3.3968074409250981E-2</v>
      </c>
      <c r="E219" s="4">
        <f t="shared" si="16"/>
        <v>2.4036858934011431</v>
      </c>
      <c r="F219" s="4">
        <f t="shared" si="17"/>
        <v>3.536130967813623</v>
      </c>
      <c r="G219" s="4">
        <f t="shared" si="18"/>
        <v>3.3203032621548316</v>
      </c>
      <c r="I219" s="4">
        <f t="shared" si="19"/>
        <v>1.033968074409251</v>
      </c>
    </row>
    <row r="220" spans="1:9" x14ac:dyDescent="0.2">
      <c r="A220" s="4">
        <f>IF('True_Odds_Calculator_3-way'!A221="","",'True_Odds_Calculator_3-way'!A221)</f>
        <v>3.55</v>
      </c>
      <c r="B220" s="4">
        <f>IF('True_Odds_Calculator_3-way'!B221="","",'True_Odds_Calculator_3-way'!B221)</f>
        <v>3.61</v>
      </c>
      <c r="C220" s="4">
        <f>IF('True_Odds_Calculator_3-way'!C221="","",'True_Odds_Calculator_3-way'!C221)</f>
        <v>2.1</v>
      </c>
      <c r="D220" s="4">
        <f t="shared" si="15"/>
        <v>3.4888927284854265E-2</v>
      </c>
      <c r="E220" s="4">
        <f t="shared" si="16"/>
        <v>3.7028740073518454</v>
      </c>
      <c r="F220" s="4">
        <f t="shared" si="17"/>
        <v>3.76820039157941</v>
      </c>
      <c r="G220" s="4">
        <f t="shared" si="18"/>
        <v>2.1525706157826896</v>
      </c>
      <c r="I220" s="4">
        <f t="shared" si="19"/>
        <v>1.0348889272848543</v>
      </c>
    </row>
    <row r="221" spans="1:9" x14ac:dyDescent="0.2">
      <c r="A221" s="4">
        <f>IF('True_Odds_Calculator_3-way'!A222="","",'True_Odds_Calculator_3-way'!A222)</f>
        <v>3.15</v>
      </c>
      <c r="B221" s="4">
        <f>IF('True_Odds_Calculator_3-way'!B222="","",'True_Odds_Calculator_3-way'!B222)</f>
        <v>3.53</v>
      </c>
      <c r="C221" s="4">
        <f>IF('True_Odds_Calculator_3-way'!C222="","",'True_Odds_Calculator_3-way'!C222)</f>
        <v>2.31</v>
      </c>
      <c r="D221" s="4">
        <f t="shared" si="15"/>
        <v>3.3646869340920205E-2</v>
      </c>
      <c r="E221" s="4">
        <f t="shared" si="16"/>
        <v>3.2653626934936297</v>
      </c>
      <c r="F221" s="4">
        <f t="shared" si="17"/>
        <v>3.6755179822606405</v>
      </c>
      <c r="G221" s="4">
        <f t="shared" si="18"/>
        <v>2.3714394656653814</v>
      </c>
      <c r="I221" s="4">
        <f t="shared" si="19"/>
        <v>1.0336468693409202</v>
      </c>
    </row>
    <row r="222" spans="1:9" x14ac:dyDescent="0.2">
      <c r="A222" s="4">
        <f>IF('True_Odds_Calculator_3-way'!A223="","",'True_Odds_Calculator_3-way'!A223)</f>
        <v>1.83</v>
      </c>
      <c r="B222" s="4">
        <f>IF('True_Odds_Calculator_3-way'!B223="","",'True_Odds_Calculator_3-way'!B223)</f>
        <v>3.71</v>
      </c>
      <c r="C222" s="4">
        <f>IF('True_Odds_Calculator_3-way'!C223="","",'True_Odds_Calculator_3-way'!C223)</f>
        <v>4.5199999999999996</v>
      </c>
      <c r="D222" s="4">
        <f t="shared" si="15"/>
        <v>3.7228804460532672E-2</v>
      </c>
      <c r="E222" s="4">
        <f t="shared" si="16"/>
        <v>1.8725242212286366</v>
      </c>
      <c r="F222" s="4">
        <f t="shared" si="17"/>
        <v>3.8890504088823343</v>
      </c>
      <c r="G222" s="4">
        <f t="shared" si="18"/>
        <v>4.7885992286468824</v>
      </c>
      <c r="I222" s="4">
        <f t="shared" si="19"/>
        <v>1.0372288044605327</v>
      </c>
    </row>
    <row r="223" spans="1:9" x14ac:dyDescent="0.2">
      <c r="A223" s="4">
        <f>IF('True_Odds_Calculator_3-way'!A224="","",'True_Odds_Calculator_3-way'!A224)</f>
        <v>2.79</v>
      </c>
      <c r="B223" s="4">
        <f>IF('True_Odds_Calculator_3-way'!B224="","",'True_Odds_Calculator_3-way'!B224)</f>
        <v>3.58</v>
      </c>
      <c r="C223" s="4">
        <f>IF('True_Odds_Calculator_3-way'!C224="","",'True_Odds_Calculator_3-way'!C224)</f>
        <v>2.5299999999999998</v>
      </c>
      <c r="D223" s="4">
        <f t="shared" si="15"/>
        <v>3.3009465002695304E-2</v>
      </c>
      <c r="E223" s="4">
        <f t="shared" si="16"/>
        <v>2.8783622748627598</v>
      </c>
      <c r="F223" s="4">
        <f t="shared" si="17"/>
        <v>3.7268036204599109</v>
      </c>
      <c r="G223" s="4">
        <f t="shared" si="18"/>
        <v>2.6024468695055338</v>
      </c>
      <c r="I223" s="4">
        <f t="shared" si="19"/>
        <v>1.0330094650026953</v>
      </c>
    </row>
    <row r="224" spans="1:9" x14ac:dyDescent="0.2">
      <c r="A224" s="4">
        <f>IF('True_Odds_Calculator_3-way'!A225="","",'True_Odds_Calculator_3-way'!A225)</f>
        <v>1.71</v>
      </c>
      <c r="B224" s="4">
        <f>IF('True_Odds_Calculator_3-way'!B225="","",'True_Odds_Calculator_3-way'!B225)</f>
        <v>4.0999999999999996</v>
      </c>
      <c r="C224" s="4">
        <f>IF('True_Odds_Calculator_3-way'!C225="","",'True_Odds_Calculator_3-way'!C225)</f>
        <v>4.7699999999999996</v>
      </c>
      <c r="D224" s="4">
        <f t="shared" si="15"/>
        <v>3.8341366531838172E-2</v>
      </c>
      <c r="E224" s="4">
        <f t="shared" si="16"/>
        <v>1.7482063128378602</v>
      </c>
      <c r="F224" s="4">
        <f t="shared" si="17"/>
        <v>4.3267195305131523</v>
      </c>
      <c r="G224" s="4">
        <f t="shared" si="18"/>
        <v>5.0796708178972265</v>
      </c>
      <c r="I224" s="4">
        <f t="shared" si="19"/>
        <v>1.0383413665318382</v>
      </c>
    </row>
    <row r="225" spans="1:9" x14ac:dyDescent="0.2">
      <c r="A225" s="4">
        <f>IF('True_Odds_Calculator_3-way'!A226="","",'True_Odds_Calculator_3-way'!A226)</f>
        <v>2.93</v>
      </c>
      <c r="B225" s="4">
        <f>IF('True_Odds_Calculator_3-way'!B226="","",'True_Odds_Calculator_3-way'!B226)</f>
        <v>3.45</v>
      </c>
      <c r="C225" s="4">
        <f>IF('True_Odds_Calculator_3-way'!C226="","",'True_Odds_Calculator_3-way'!C226)</f>
        <v>2.48</v>
      </c>
      <c r="D225" s="4">
        <f t="shared" si="15"/>
        <v>3.4377807243026082E-2</v>
      </c>
      <c r="E225" s="4">
        <f t="shared" si="16"/>
        <v>3.0317944963714694</v>
      </c>
      <c r="F225" s="4">
        <f t="shared" si="17"/>
        <v>3.5920081691214478</v>
      </c>
      <c r="G225" s="4">
        <f t="shared" si="18"/>
        <v>2.5525406195017051</v>
      </c>
      <c r="I225" s="4">
        <f t="shared" si="19"/>
        <v>1.0343778072430261</v>
      </c>
    </row>
    <row r="226" spans="1:9" x14ac:dyDescent="0.2">
      <c r="A226" s="4">
        <f>IF('True_Odds_Calculator_3-way'!A227="","",'True_Odds_Calculator_3-way'!A227)</f>
        <v>2.0499999999999998</v>
      </c>
      <c r="B226" s="4">
        <f>IF('True_Odds_Calculator_3-way'!B227="","",'True_Odds_Calculator_3-way'!B227)</f>
        <v>3.39</v>
      </c>
      <c r="C226" s="4">
        <f>IF('True_Odds_Calculator_3-way'!C227="","",'True_Odds_Calculator_3-way'!C227)</f>
        <v>3.96</v>
      </c>
      <c r="D226" s="4">
        <f t="shared" si="15"/>
        <v>3.5315381311496141E-2</v>
      </c>
      <c r="E226" s="4">
        <f t="shared" si="16"/>
        <v>2.1006943278241037</v>
      </c>
      <c r="F226" s="4">
        <f t="shared" si="17"/>
        <v>3.5309056663809781</v>
      </c>
      <c r="G226" s="4">
        <f t="shared" si="18"/>
        <v>4.1536267232557647</v>
      </c>
      <c r="I226" s="4">
        <f t="shared" si="19"/>
        <v>1.0353153813114961</v>
      </c>
    </row>
    <row r="227" spans="1:9" x14ac:dyDescent="0.2">
      <c r="A227" s="4">
        <f>IF('True_Odds_Calculator_3-way'!A228="","",'True_Odds_Calculator_3-way'!A228)</f>
        <v>2.02</v>
      </c>
      <c r="B227" s="4">
        <f>IF('True_Odds_Calculator_3-way'!B228="","",'True_Odds_Calculator_3-way'!B228)</f>
        <v>3.71</v>
      </c>
      <c r="C227" s="4">
        <f>IF('True_Odds_Calculator_3-way'!C228="","",'True_Odds_Calculator_3-way'!C228)</f>
        <v>3.72</v>
      </c>
      <c r="D227" s="4">
        <f t="shared" si="15"/>
        <v>3.3408488227311572E-2</v>
      </c>
      <c r="E227" s="4">
        <f t="shared" si="16"/>
        <v>2.0664856964618501</v>
      </c>
      <c r="F227" s="4">
        <f t="shared" si="17"/>
        <v>3.8698849296570246</v>
      </c>
      <c r="G227" s="4">
        <f t="shared" si="18"/>
        <v>3.88076667942387</v>
      </c>
      <c r="I227" s="4">
        <f t="shared" si="19"/>
        <v>1.0334084882273116</v>
      </c>
    </row>
    <row r="228" spans="1:9" x14ac:dyDescent="0.2">
      <c r="A228" s="4">
        <f>IF('True_Odds_Calculator_3-way'!A229="","",'True_Odds_Calculator_3-way'!A229)</f>
        <v>2.78</v>
      </c>
      <c r="B228" s="4">
        <f>IF('True_Odds_Calculator_3-way'!B229="","",'True_Odds_Calculator_3-way'!B229)</f>
        <v>3.43</v>
      </c>
      <c r="C228" s="4">
        <f>IF('True_Odds_Calculator_3-way'!C229="","",'True_Odds_Calculator_3-way'!C229)</f>
        <v>2.62</v>
      </c>
      <c r="D228" s="4">
        <f t="shared" si="15"/>
        <v>3.2936809033177639E-2</v>
      </c>
      <c r="E228" s="4">
        <f t="shared" si="16"/>
        <v>2.8675208750463139</v>
      </c>
      <c r="F228" s="4">
        <f t="shared" si="17"/>
        <v>3.5642205316467401</v>
      </c>
      <c r="G228" s="4">
        <f t="shared" si="18"/>
        <v>2.6975958405012963</v>
      </c>
      <c r="I228" s="4">
        <f t="shared" si="19"/>
        <v>1.0329368090331776</v>
      </c>
    </row>
    <row r="229" spans="1:9" x14ac:dyDescent="0.2">
      <c r="A229" s="4">
        <f>IF('True_Odds_Calculator_3-way'!A230="","",'True_Odds_Calculator_3-way'!A230)</f>
        <v>4.75</v>
      </c>
      <c r="B229" s="4">
        <f>IF('True_Odds_Calculator_3-way'!B230="","",'True_Odds_Calculator_3-way'!B230)</f>
        <v>3.79</v>
      </c>
      <c r="C229" s="4">
        <f>IF('True_Odds_Calculator_3-way'!C230="","",'True_Odds_Calculator_3-way'!C230)</f>
        <v>1.78</v>
      </c>
      <c r="D229" s="4">
        <f t="shared" si="15"/>
        <v>3.6176311342525747E-2</v>
      </c>
      <c r="E229" s="4">
        <f t="shared" si="16"/>
        <v>5.0386071852552625</v>
      </c>
      <c r="F229" s="4">
        <f t="shared" si="17"/>
        <v>3.9715088357105235</v>
      </c>
      <c r="G229" s="4">
        <f t="shared" si="18"/>
        <v>1.8190450961006277</v>
      </c>
      <c r="I229" s="4">
        <f t="shared" si="19"/>
        <v>1.0361763113425257</v>
      </c>
    </row>
    <row r="230" spans="1:9" x14ac:dyDescent="0.2">
      <c r="A230" s="4">
        <f>IF('True_Odds_Calculator_3-way'!A231="","",'True_Odds_Calculator_3-way'!A231)</f>
        <v>2.77</v>
      </c>
      <c r="B230" s="4">
        <f>IF('True_Odds_Calculator_3-way'!B231="","",'True_Odds_Calculator_3-way'!B231)</f>
        <v>3.35</v>
      </c>
      <c r="C230" s="4">
        <f>IF('True_Odds_Calculator_3-way'!C231="","",'True_Odds_Calculator_3-way'!C231)</f>
        <v>2.68</v>
      </c>
      <c r="D230" s="4">
        <f t="shared" si="15"/>
        <v>3.265262136968583E-2</v>
      </c>
      <c r="E230" s="4">
        <f t="shared" si="16"/>
        <v>2.8561095721760541</v>
      </c>
      <c r="F230" s="4">
        <f t="shared" si="17"/>
        <v>3.4767703259647806</v>
      </c>
      <c r="G230" s="4">
        <f t="shared" si="18"/>
        <v>2.7605235757846205</v>
      </c>
      <c r="I230" s="4">
        <f t="shared" si="19"/>
        <v>1.0326526213696858</v>
      </c>
    </row>
    <row r="231" spans="1:9" x14ac:dyDescent="0.2">
      <c r="A231" s="4">
        <f>IF('True_Odds_Calculator_3-way'!A232="","",'True_Odds_Calculator_3-way'!A232)</f>
        <v>2.1</v>
      </c>
      <c r="B231" s="4">
        <f>IF('True_Odds_Calculator_3-way'!B232="","",'True_Odds_Calculator_3-way'!B232)</f>
        <v>3.42</v>
      </c>
      <c r="C231" s="4">
        <f>IF('True_Odds_Calculator_3-way'!C232="","",'True_Odds_Calculator_3-way'!C232)</f>
        <v>3.76</v>
      </c>
      <c r="D231" s="4">
        <f t="shared" si="15"/>
        <v>3.4545583817700232E-2</v>
      </c>
      <c r="E231" s="4">
        <f t="shared" si="16"/>
        <v>2.1520404455126778</v>
      </c>
      <c r="F231" s="4">
        <f t="shared" si="17"/>
        <v>3.5602079883560269</v>
      </c>
      <c r="G231" s="4">
        <f t="shared" si="18"/>
        <v>3.9301648658718324</v>
      </c>
      <c r="I231" s="4">
        <f t="shared" si="19"/>
        <v>1.0345455838177002</v>
      </c>
    </row>
    <row r="232" spans="1:9" x14ac:dyDescent="0.2">
      <c r="A232" s="4">
        <f>IF('True_Odds_Calculator_3-way'!A233="","",'True_Odds_Calculator_3-way'!A233)</f>
        <v>1.65</v>
      </c>
      <c r="B232" s="4">
        <f>IF('True_Odds_Calculator_3-way'!B233="","",'True_Odds_Calculator_3-way'!B233)</f>
        <v>3.91</v>
      </c>
      <c r="C232" s="4">
        <f>IF('True_Odds_Calculator_3-way'!C233="","",'True_Odds_Calculator_3-way'!C233)</f>
        <v>5.53</v>
      </c>
      <c r="D232" s="4">
        <f t="shared" si="15"/>
        <v>4.2646908165377528E-2</v>
      </c>
      <c r="E232" s="4">
        <f t="shared" si="16"/>
        <v>1.6896316614648941</v>
      </c>
      <c r="F232" s="4">
        <f t="shared" si="17"/>
        <v>4.1401209074966943</v>
      </c>
      <c r="G232" s="4">
        <f t="shared" si="18"/>
        <v>6.0018176980367013</v>
      </c>
      <c r="I232" s="4">
        <f t="shared" si="19"/>
        <v>1.0426469081653775</v>
      </c>
    </row>
    <row r="233" spans="1:9" x14ac:dyDescent="0.2">
      <c r="A233" s="4">
        <f>IF('True_Odds_Calculator_3-way'!A234="","",'True_Odds_Calculator_3-way'!A234)</f>
        <v>3.6</v>
      </c>
      <c r="B233" s="4">
        <f>IF('True_Odds_Calculator_3-way'!B234="","",'True_Odds_Calculator_3-way'!B234)</f>
        <v>3.66</v>
      </c>
      <c r="C233" s="4">
        <f>IF('True_Odds_Calculator_3-way'!C234="","",'True_Odds_Calculator_3-way'!C234)</f>
        <v>2.04</v>
      </c>
      <c r="D233" s="4">
        <f t="shared" si="15"/>
        <v>4.1197899924997339E-2</v>
      </c>
      <c r="E233" s="4">
        <f t="shared" si="16"/>
        <v>3.7872311646151768</v>
      </c>
      <c r="F233" s="4">
        <f t="shared" si="17"/>
        <v>3.8536921065308651</v>
      </c>
      <c r="G233" s="4">
        <f t="shared" si="18"/>
        <v>2.0987968966680408</v>
      </c>
      <c r="I233" s="4">
        <f t="shared" si="19"/>
        <v>1.0411978999249973</v>
      </c>
    </row>
    <row r="234" spans="1:9" x14ac:dyDescent="0.2">
      <c r="A234" s="4">
        <f>IF('True_Odds_Calculator_3-way'!A235="","",'True_Odds_Calculator_3-way'!A235)</f>
        <v>3.43</v>
      </c>
      <c r="B234" s="4">
        <f>IF('True_Odds_Calculator_3-way'!B235="","",'True_Odds_Calculator_3-way'!B235)</f>
        <v>3.75</v>
      </c>
      <c r="C234" s="4">
        <f>IF('True_Odds_Calculator_3-way'!C235="","",'True_Odds_Calculator_3-way'!C235)</f>
        <v>2.08</v>
      </c>
      <c r="D234" s="4">
        <f t="shared" si="15"/>
        <v>3.8981086940270693E-2</v>
      </c>
      <c r="E234" s="4">
        <f t="shared" si="16"/>
        <v>3.590000492013723</v>
      </c>
      <c r="F234" s="4">
        <f t="shared" si="17"/>
        <v>3.9420833681232597</v>
      </c>
      <c r="G234" s="4">
        <f t="shared" si="18"/>
        <v>2.1377774699956853</v>
      </c>
      <c r="I234" s="4">
        <f t="shared" si="19"/>
        <v>1.0389810869402707</v>
      </c>
    </row>
    <row r="235" spans="1:9" x14ac:dyDescent="0.2">
      <c r="A235" s="4">
        <f>IF('True_Odds_Calculator_3-way'!A236="","",'True_Odds_Calculator_3-way'!A236)</f>
        <v>1.91</v>
      </c>
      <c r="B235" s="4">
        <f>IF('True_Odds_Calculator_3-way'!B236="","",'True_Odds_Calculator_3-way'!B236)</f>
        <v>4.0599999999999996</v>
      </c>
      <c r="C235" s="4">
        <f>IF('True_Odds_Calculator_3-way'!C236="","",'True_Odds_Calculator_3-way'!C236)</f>
        <v>3.7</v>
      </c>
      <c r="D235" s="4">
        <f t="shared" si="15"/>
        <v>4.0135898413565796E-2</v>
      </c>
      <c r="E235" s="4">
        <f t="shared" si="16"/>
        <v>1.9600864590719858</v>
      </c>
      <c r="F235" s="4">
        <f t="shared" si="17"/>
        <v>4.2931945163500984</v>
      </c>
      <c r="G235" s="4">
        <f t="shared" si="18"/>
        <v>3.8926919142447032</v>
      </c>
      <c r="I235" s="4">
        <f t="shared" si="19"/>
        <v>1.0401358984135658</v>
      </c>
    </row>
    <row r="236" spans="1:9" x14ac:dyDescent="0.2">
      <c r="A236" s="4">
        <f>IF('True_Odds_Calculator_3-way'!A237="","",'True_Odds_Calculator_3-way'!A237)</f>
        <v>3.06</v>
      </c>
      <c r="B236" s="4">
        <f>IF('True_Odds_Calculator_3-way'!B237="","",'True_Odds_Calculator_3-way'!B237)</f>
        <v>3.78</v>
      </c>
      <c r="C236" s="4">
        <f>IF('True_Odds_Calculator_3-way'!C237="","",'True_Odds_Calculator_3-way'!C237)</f>
        <v>2.23</v>
      </c>
      <c r="D236" s="4">
        <f t="shared" si="15"/>
        <v>3.9778143444722192E-2</v>
      </c>
      <c r="E236" s="4">
        <f t="shared" si="16"/>
        <v>3.1894060233044339</v>
      </c>
      <c r="F236" s="4">
        <f t="shared" si="17"/>
        <v>3.9794519660315948</v>
      </c>
      <c r="G236" s="4">
        <f t="shared" si="18"/>
        <v>2.2979466516427745</v>
      </c>
      <c r="I236" s="4">
        <f t="shared" si="19"/>
        <v>1.0397781434447222</v>
      </c>
    </row>
    <row r="237" spans="1:9" x14ac:dyDescent="0.2">
      <c r="A237" s="4">
        <f>IF('True_Odds_Calculator_3-way'!A238="","",'True_Odds_Calculator_3-way'!A238)</f>
        <v>3.71</v>
      </c>
      <c r="B237" s="4">
        <f>IF('True_Odds_Calculator_3-way'!B238="","",'True_Odds_Calculator_3-way'!B238)</f>
        <v>4.12</v>
      </c>
      <c r="C237" s="4">
        <f>IF('True_Odds_Calculator_3-way'!C238="","",'True_Odds_Calculator_3-way'!C238)</f>
        <v>1.89</v>
      </c>
      <c r="D237" s="4">
        <f t="shared" si="15"/>
        <v>4.1360754678211986E-2</v>
      </c>
      <c r="E237" s="4">
        <f t="shared" si="16"/>
        <v>3.9099941133818232</v>
      </c>
      <c r="F237" s="4">
        <f t="shared" si="17"/>
        <v>4.3681183063529403</v>
      </c>
      <c r="G237" s="4">
        <f t="shared" si="18"/>
        <v>1.9405658591145221</v>
      </c>
      <c r="I237" s="4">
        <f t="shared" si="19"/>
        <v>1.041360754678212</v>
      </c>
    </row>
    <row r="238" spans="1:9" x14ac:dyDescent="0.2">
      <c r="A238" s="4">
        <f>IF('True_Odds_Calculator_3-way'!A239="","",'True_Odds_Calculator_3-way'!A239)</f>
        <v>1.97</v>
      </c>
      <c r="B238" s="4">
        <f>IF('True_Odds_Calculator_3-way'!B239="","",'True_Odds_Calculator_3-way'!B239)</f>
        <v>3.87</v>
      </c>
      <c r="C238" s="4">
        <f>IF('True_Odds_Calculator_3-way'!C239="","",'True_Odds_Calculator_3-way'!C239)</f>
        <v>3.65</v>
      </c>
      <c r="D238" s="4">
        <f t="shared" si="15"/>
        <v>3.9984748754232857E-2</v>
      </c>
      <c r="E238" s="4">
        <f t="shared" si="16"/>
        <v>2.0231203667812259</v>
      </c>
      <c r="F238" s="4">
        <f t="shared" si="17"/>
        <v>4.0804720796663139</v>
      </c>
      <c r="G238" s="4">
        <f t="shared" si="18"/>
        <v>3.8366455589597592</v>
      </c>
      <c r="I238" s="4">
        <f t="shared" si="19"/>
        <v>1.0399847487542329</v>
      </c>
    </row>
    <row r="239" spans="1:9" x14ac:dyDescent="0.2">
      <c r="A239" s="4">
        <f>IF('True_Odds_Calculator_3-way'!A240="","",'True_Odds_Calculator_3-way'!A240)</f>
        <v>1.95</v>
      </c>
      <c r="B239" s="4">
        <f>IF('True_Odds_Calculator_3-way'!B240="","",'True_Odds_Calculator_3-way'!B240)</f>
        <v>3.84</v>
      </c>
      <c r="C239" s="4">
        <f>IF('True_Odds_Calculator_3-way'!C240="","",'True_Odds_Calculator_3-way'!C240)</f>
        <v>3.73</v>
      </c>
      <c r="D239" s="4">
        <f t="shared" si="15"/>
        <v>4.1333694232487783E-2</v>
      </c>
      <c r="E239" s="4">
        <f t="shared" si="16"/>
        <v>2.0038368877875334</v>
      </c>
      <c r="F239" s="4">
        <f t="shared" si="17"/>
        <v>4.0545126207052729</v>
      </c>
      <c r="G239" s="4">
        <f t="shared" si="18"/>
        <v>3.9320754929482282</v>
      </c>
      <c r="I239" s="4">
        <f t="shared" si="19"/>
        <v>1.0413336942324878</v>
      </c>
    </row>
    <row r="240" spans="1:9" x14ac:dyDescent="0.2">
      <c r="A240" s="4">
        <f>IF('True_Odds_Calculator_3-way'!A241="","",'True_Odds_Calculator_3-way'!A241)</f>
        <v>2.54</v>
      </c>
      <c r="B240" s="4">
        <f>IF('True_Odds_Calculator_3-way'!B241="","",'True_Odds_Calculator_3-way'!B241)</f>
        <v>3.69</v>
      </c>
      <c r="C240" s="4">
        <f>IF('True_Odds_Calculator_3-way'!C241="","",'True_Odds_Calculator_3-way'!C241)</f>
        <v>2.67</v>
      </c>
      <c r="D240" s="4">
        <f t="shared" si="15"/>
        <v>3.9235332634667497E-2</v>
      </c>
      <c r="E240" s="4">
        <f t="shared" si="16"/>
        <v>2.6272761383867778</v>
      </c>
      <c r="F240" s="4">
        <f t="shared" si="17"/>
        <v>3.8771070912542753</v>
      </c>
      <c r="G240" s="4">
        <f t="shared" si="18"/>
        <v>2.7666084339360686</v>
      </c>
      <c r="I240" s="4">
        <f t="shared" si="19"/>
        <v>1.0392353326346675</v>
      </c>
    </row>
    <row r="241" spans="1:9" x14ac:dyDescent="0.2">
      <c r="A241" s="4">
        <f>IF('True_Odds_Calculator_3-way'!A242="","",'True_Odds_Calculator_3-way'!A242)</f>
        <v>2.2400000000000002</v>
      </c>
      <c r="B241" s="4">
        <f>IF('True_Odds_Calculator_3-way'!B242="","",'True_Odds_Calculator_3-way'!B242)</f>
        <v>3.69</v>
      </c>
      <c r="C241" s="4">
        <f>IF('True_Odds_Calculator_3-way'!C242="","",'True_Odds_Calculator_3-way'!C242)</f>
        <v>3.28</v>
      </c>
      <c r="D241" s="4">
        <f t="shared" si="15"/>
        <v>2.2309330236159441E-2</v>
      </c>
      <c r="E241" s="4">
        <f t="shared" si="16"/>
        <v>2.2779451752774307</v>
      </c>
      <c r="F241" s="4">
        <f t="shared" si="17"/>
        <v>3.7941122467715283</v>
      </c>
      <c r="G241" s="4">
        <f t="shared" si="18"/>
        <v>3.3620044470958295</v>
      </c>
      <c r="I241" s="4">
        <f t="shared" si="19"/>
        <v>1.0223093302361594</v>
      </c>
    </row>
    <row r="242" spans="1:9" x14ac:dyDescent="0.2">
      <c r="A242" s="4">
        <f>IF('True_Odds_Calculator_3-way'!A243="","",'True_Odds_Calculator_3-way'!A243)</f>
        <v>1.34</v>
      </c>
      <c r="B242" s="4">
        <f>IF('True_Odds_Calculator_3-way'!B243="","",'True_Odds_Calculator_3-way'!B243)</f>
        <v>5.5</v>
      </c>
      <c r="C242" s="4">
        <f>IF('True_Odds_Calculator_3-way'!C243="","",'True_Odds_Calculator_3-way'!C243)</f>
        <v>10.029999999999999</v>
      </c>
      <c r="D242" s="4">
        <f t="shared" si="15"/>
        <v>2.7787735842675465E-2</v>
      </c>
      <c r="E242" s="4">
        <f t="shared" si="16"/>
        <v>1.3568409131374095</v>
      </c>
      <c r="F242" s="4">
        <f t="shared" si="17"/>
        <v>5.7952334287170233</v>
      </c>
      <c r="G242" s="4">
        <f t="shared" si="18"/>
        <v>11.057259958416223</v>
      </c>
      <c r="I242" s="4">
        <f t="shared" si="19"/>
        <v>1.0277877358426755</v>
      </c>
    </row>
    <row r="243" spans="1:9" x14ac:dyDescent="0.2">
      <c r="A243" s="4">
        <f>IF('True_Odds_Calculator_3-way'!A244="","",'True_Odds_Calculator_3-way'!A244)</f>
        <v>6.74</v>
      </c>
      <c r="B243" s="4">
        <f>IF('True_Odds_Calculator_3-way'!B244="","",'True_Odds_Calculator_3-way'!B244)</f>
        <v>4.6100000000000003</v>
      </c>
      <c r="C243" s="4">
        <f>IF('True_Odds_Calculator_3-way'!C244="","",'True_Odds_Calculator_3-way'!C244)</f>
        <v>1.52</v>
      </c>
      <c r="D243" s="4">
        <f t="shared" si="15"/>
        <v>2.3182429060672805E-2</v>
      </c>
      <c r="E243" s="4">
        <f t="shared" si="16"/>
        <v>7.1103285998584411</v>
      </c>
      <c r="F243" s="4">
        <f t="shared" si="17"/>
        <v>4.7802915080159183</v>
      </c>
      <c r="G243" s="4">
        <f t="shared" si="18"/>
        <v>1.5380657574922825</v>
      </c>
      <c r="I243" s="4">
        <f t="shared" si="19"/>
        <v>1.0231824290606728</v>
      </c>
    </row>
    <row r="244" spans="1:9" x14ac:dyDescent="0.2">
      <c r="A244" s="4">
        <f>IF('True_Odds_Calculator_3-way'!A245="","",'True_Odds_Calculator_3-way'!A245)</f>
        <v>4.24</v>
      </c>
      <c r="B244" s="4">
        <f>IF('True_Odds_Calculator_3-way'!B245="","",'True_Odds_Calculator_3-way'!B245)</f>
        <v>4.21</v>
      </c>
      <c r="C244" s="4">
        <f>IF('True_Odds_Calculator_3-way'!C245="","",'True_Odds_Calculator_3-way'!C245)</f>
        <v>1.82</v>
      </c>
      <c r="D244" s="4">
        <f t="shared" si="15"/>
        <v>2.2829297265724247E-2</v>
      </c>
      <c r="E244" s="4">
        <f t="shared" si="16"/>
        <v>4.3813665748884407</v>
      </c>
      <c r="F244" s="4">
        <f t="shared" si="17"/>
        <v>4.349340310614684</v>
      </c>
      <c r="G244" s="4">
        <f t="shared" si="18"/>
        <v>1.8455605965650741</v>
      </c>
      <c r="I244" s="4">
        <f t="shared" si="19"/>
        <v>1.0228292972657242</v>
      </c>
    </row>
    <row r="245" spans="1:9" x14ac:dyDescent="0.2">
      <c r="A245" s="4">
        <f>IF('True_Odds_Calculator_3-way'!A246="","",'True_Odds_Calculator_3-way'!A246)</f>
        <v>2.2000000000000002</v>
      </c>
      <c r="B245" s="4">
        <f>IF('True_Odds_Calculator_3-way'!B246="","",'True_Odds_Calculator_3-way'!B246)</f>
        <v>3.7</v>
      </c>
      <c r="C245" s="4">
        <f>IF('True_Odds_Calculator_3-way'!C246="","",'True_Odds_Calculator_3-way'!C246)</f>
        <v>3.35</v>
      </c>
      <c r="D245" s="4">
        <f t="shared" si="15"/>
        <v>2.3323187502291898E-2</v>
      </c>
      <c r="E245" s="4">
        <f t="shared" si="16"/>
        <v>2.2382828531560368</v>
      </c>
      <c r="F245" s="4">
        <f t="shared" si="17"/>
        <v>3.809583682592903</v>
      </c>
      <c r="G245" s="4">
        <f t="shared" si="18"/>
        <v>3.4395812310797171</v>
      </c>
      <c r="I245" s="4">
        <f t="shared" si="19"/>
        <v>1.0233231875022919</v>
      </c>
    </row>
    <row r="246" spans="1:9" x14ac:dyDescent="0.2">
      <c r="A246" s="4">
        <f>IF('True_Odds_Calculator_3-way'!A247="","",'True_Odds_Calculator_3-way'!A247)</f>
        <v>3.12</v>
      </c>
      <c r="B246" s="4">
        <f>IF('True_Odds_Calculator_3-way'!B247="","",'True_Odds_Calculator_3-way'!B247)</f>
        <v>2.95</v>
      </c>
      <c r="C246" s="4">
        <f>IF('True_Odds_Calculator_3-way'!C247="","",'True_Odds_Calculator_3-way'!C247)</f>
        <v>2.64</v>
      </c>
      <c r="D246" s="4">
        <f t="shared" si="15"/>
        <v>3.828375014815677E-2</v>
      </c>
      <c r="E246" s="4">
        <f t="shared" si="16"/>
        <v>3.2493741575197372</v>
      </c>
      <c r="F246" s="4">
        <f t="shared" si="17"/>
        <v>3.0653990553469783</v>
      </c>
      <c r="G246" s="4">
        <f t="shared" si="18"/>
        <v>2.7320416644179391</v>
      </c>
      <c r="I246" s="4">
        <f t="shared" si="19"/>
        <v>1.0382837501481568</v>
      </c>
    </row>
    <row r="247" spans="1:9" x14ac:dyDescent="0.2">
      <c r="A247" s="4">
        <f>IF('True_Odds_Calculator_3-way'!A248="","",'True_Odds_Calculator_3-way'!A248)</f>
        <v>4.09</v>
      </c>
      <c r="B247" s="4">
        <f>IF('True_Odds_Calculator_3-way'!B248="","",'True_Odds_Calculator_3-way'!B248)</f>
        <v>3.43</v>
      </c>
      <c r="C247" s="4">
        <f>IF('True_Odds_Calculator_3-way'!C248="","",'True_Odds_Calculator_3-way'!C248)</f>
        <v>1.98</v>
      </c>
      <c r="D247" s="4">
        <f t="shared" si="15"/>
        <v>4.1094472060990705E-2</v>
      </c>
      <c r="E247" s="4">
        <f t="shared" si="16"/>
        <v>4.3327439906334648</v>
      </c>
      <c r="F247" s="4">
        <f t="shared" si="17"/>
        <v>3.599102687041051</v>
      </c>
      <c r="G247" s="4">
        <f t="shared" si="18"/>
        <v>2.0351993934442092</v>
      </c>
      <c r="I247" s="4">
        <f t="shared" si="19"/>
        <v>1.0410944720609907</v>
      </c>
    </row>
    <row r="248" spans="1:9" x14ac:dyDescent="0.2">
      <c r="A248" s="4">
        <f>IF('True_Odds_Calculator_3-way'!A249="","",'True_Odds_Calculator_3-way'!A249)</f>
        <v>2.89</v>
      </c>
      <c r="B248" s="4">
        <f>IF('True_Odds_Calculator_3-way'!B249="","",'True_Odds_Calculator_3-way'!B249)</f>
        <v>3.02</v>
      </c>
      <c r="C248" s="4">
        <f>IF('True_Odds_Calculator_3-way'!C249="","",'True_Odds_Calculator_3-way'!C249)</f>
        <v>2.77</v>
      </c>
      <c r="D248" s="4">
        <f t="shared" si="15"/>
        <v>3.8157419385154157E-2</v>
      </c>
      <c r="E248" s="4">
        <f t="shared" si="16"/>
        <v>3.0002854340993479</v>
      </c>
      <c r="F248" s="4">
        <f t="shared" si="17"/>
        <v>3.1406375482248055</v>
      </c>
      <c r="G248" s="4">
        <f t="shared" si="18"/>
        <v>2.8711566402250184</v>
      </c>
      <c r="I248" s="4">
        <f t="shared" si="19"/>
        <v>1.0381574193851542</v>
      </c>
    </row>
    <row r="249" spans="1:9" x14ac:dyDescent="0.2">
      <c r="A249" s="4">
        <f>IF('True_Odds_Calculator_3-way'!A250="","",'True_Odds_Calculator_3-way'!A250)</f>
        <v>2.7</v>
      </c>
      <c r="B249" s="4">
        <f>IF('True_Odds_Calculator_3-way'!B250="","",'True_Odds_Calculator_3-way'!B250)</f>
        <v>2.8</v>
      </c>
      <c r="C249" s="4">
        <f>IF('True_Odds_Calculator_3-way'!C250="","",'True_Odds_Calculator_3-way'!C250)</f>
        <v>3.21</v>
      </c>
      <c r="D249" s="4">
        <f t="shared" si="15"/>
        <v>3.9039707264006296E-2</v>
      </c>
      <c r="E249" s="4">
        <f t="shared" si="16"/>
        <v>2.7983210719309981</v>
      </c>
      <c r="F249" s="4">
        <f t="shared" si="17"/>
        <v>2.9058817894434328</v>
      </c>
      <c r="G249" s="4">
        <f t="shared" si="18"/>
        <v>3.3499351205102008</v>
      </c>
      <c r="I249" s="4">
        <f t="shared" si="19"/>
        <v>1.0390397072640063</v>
      </c>
    </row>
    <row r="250" spans="1:9" x14ac:dyDescent="0.2">
      <c r="A250" s="4">
        <f>IF('True_Odds_Calculator_3-way'!A251="","",'True_Odds_Calculator_3-way'!A251)</f>
        <v>2.38</v>
      </c>
      <c r="B250" s="4">
        <f>IF('True_Odds_Calculator_3-way'!B251="","",'True_Odds_Calculator_3-way'!B251)</f>
        <v>3.07</v>
      </c>
      <c r="C250" s="4">
        <f>IF('True_Odds_Calculator_3-way'!C251="","",'True_Odds_Calculator_3-way'!C251)</f>
        <v>3.41</v>
      </c>
      <c r="D250" s="4">
        <f t="shared" si="15"/>
        <v>3.9156098214501389E-2</v>
      </c>
      <c r="E250" s="4">
        <f t="shared" si="16"/>
        <v>2.4563021725632823</v>
      </c>
      <c r="F250" s="4">
        <f t="shared" si="17"/>
        <v>3.1981490005522031</v>
      </c>
      <c r="G250" s="4">
        <f t="shared" si="18"/>
        <v>3.5688398977741147</v>
      </c>
      <c r="I250" s="4">
        <f t="shared" si="19"/>
        <v>1.0391560982145014</v>
      </c>
    </row>
    <row r="251" spans="1:9" x14ac:dyDescent="0.2">
      <c r="A251" s="4">
        <f>IF('True_Odds_Calculator_3-way'!A252="","",'True_Odds_Calculator_3-way'!A252)</f>
        <v>2.33</v>
      </c>
      <c r="B251" s="4">
        <f>IF('True_Odds_Calculator_3-way'!B252="","",'True_Odds_Calculator_3-way'!B252)</f>
        <v>3.22</v>
      </c>
      <c r="C251" s="4">
        <f>IF('True_Odds_Calculator_3-way'!C252="","",'True_Odds_Calculator_3-way'!C252)</f>
        <v>3.33</v>
      </c>
      <c r="D251" s="4">
        <f t="shared" si="15"/>
        <v>4.0043855867703648E-2</v>
      </c>
      <c r="E251" s="4">
        <f t="shared" si="16"/>
        <v>2.4047907429304725</v>
      </c>
      <c r="F251" s="4">
        <f t="shared" si="17"/>
        <v>3.3646124048302912</v>
      </c>
      <c r="G251" s="4">
        <f t="shared" si="18"/>
        <v>3.484899167996367</v>
      </c>
      <c r="I251" s="4">
        <f t="shared" si="19"/>
        <v>1.0400438558677036</v>
      </c>
    </row>
    <row r="252" spans="1:9" x14ac:dyDescent="0.2">
      <c r="A252" s="4">
        <f>IF('True_Odds_Calculator_3-way'!A253="","",'True_Odds_Calculator_3-way'!A253)</f>
        <v>3.16</v>
      </c>
      <c r="B252" s="4">
        <f>IF('True_Odds_Calculator_3-way'!B253="","",'True_Odds_Calculator_3-way'!B253)</f>
        <v>2.74</v>
      </c>
      <c r="C252" s="4">
        <f>IF('True_Odds_Calculator_3-way'!C253="","",'True_Odds_Calculator_3-way'!C253)</f>
        <v>2.8</v>
      </c>
      <c r="D252" s="4">
        <f t="shared" si="15"/>
        <v>3.8562056995023797E-2</v>
      </c>
      <c r="E252" s="4">
        <f t="shared" si="16"/>
        <v>3.2937894454629113</v>
      </c>
      <c r="F252" s="4">
        <f t="shared" si="17"/>
        <v>2.8400257408298297</v>
      </c>
      <c r="G252" s="4">
        <f t="shared" si="18"/>
        <v>2.9045379611762145</v>
      </c>
      <c r="I252" s="4">
        <f t="shared" si="19"/>
        <v>1.0385620569950238</v>
      </c>
    </row>
    <row r="253" spans="1:9" x14ac:dyDescent="0.2">
      <c r="A253" s="4">
        <f>IF('True_Odds_Calculator_3-way'!A254="","",'True_Odds_Calculator_3-way'!A254)</f>
        <v>2.16</v>
      </c>
      <c r="B253" s="4">
        <f>IF('True_Odds_Calculator_3-way'!B254="","",'True_Odds_Calculator_3-way'!B254)</f>
        <v>3.46</v>
      </c>
      <c r="C253" s="4">
        <f>IF('True_Odds_Calculator_3-way'!C254="","",'True_Odds_Calculator_3-way'!C254)</f>
        <v>3.48</v>
      </c>
      <c r="D253" s="4">
        <f t="shared" si="15"/>
        <v>3.9336625842505857E-2</v>
      </c>
      <c r="E253" s="4">
        <f t="shared" si="16"/>
        <v>2.2229594823011998</v>
      </c>
      <c r="F253" s="4">
        <f t="shared" si="17"/>
        <v>3.624434207533791</v>
      </c>
      <c r="G253" s="4">
        <f t="shared" si="18"/>
        <v>3.6463863827038083</v>
      </c>
      <c r="I253" s="4">
        <f t="shared" si="19"/>
        <v>1.0393366258425059</v>
      </c>
    </row>
    <row r="254" spans="1:9" x14ac:dyDescent="0.2">
      <c r="A254" s="4">
        <f>IF('True_Odds_Calculator_3-way'!A255="","",'True_Odds_Calculator_3-way'!A255)</f>
        <v>3.35</v>
      </c>
      <c r="B254" s="4">
        <f>IF('True_Odds_Calculator_3-way'!B255="","",'True_Odds_Calculator_3-way'!B255)</f>
        <v>3.55</v>
      </c>
      <c r="C254" s="4">
        <f>IF('True_Odds_Calculator_3-way'!C255="","",'True_Odds_Calculator_3-way'!C255)</f>
        <v>2.23</v>
      </c>
      <c r="D254" s="4">
        <f t="shared" si="15"/>
        <v>2.8628096805180192E-2</v>
      </c>
      <c r="E254" s="4">
        <f t="shared" si="16"/>
        <v>3.4606295487983512</v>
      </c>
      <c r="F254" s="4">
        <f t="shared" si="17"/>
        <v>3.6744787787888331</v>
      </c>
      <c r="G254" s="4">
        <f t="shared" si="18"/>
        <v>2.2784866950042635</v>
      </c>
      <c r="I254" s="4">
        <f t="shared" si="19"/>
        <v>1.0286280968051802</v>
      </c>
    </row>
    <row r="255" spans="1:9" x14ac:dyDescent="0.2">
      <c r="A255" s="4">
        <f>IF('True_Odds_Calculator_3-way'!A256="","",'True_Odds_Calculator_3-way'!A256)</f>
        <v>2.14</v>
      </c>
      <c r="B255" s="4">
        <f>IF('True_Odds_Calculator_3-way'!B256="","",'True_Odds_Calculator_3-way'!B256)</f>
        <v>3.59</v>
      </c>
      <c r="C255" s="4">
        <f>IF('True_Odds_Calculator_3-way'!C256="","",'True_Odds_Calculator_3-way'!C256)</f>
        <v>3.54</v>
      </c>
      <c r="D255" s="4">
        <f t="shared" si="15"/>
        <v>2.8327127365809224E-2</v>
      </c>
      <c r="E255" s="4">
        <f t="shared" si="16"/>
        <v>2.1841341081467087</v>
      </c>
      <c r="F255" s="4">
        <f t="shared" si="17"/>
        <v>3.7159642353092068</v>
      </c>
      <c r="G255" s="4">
        <f t="shared" si="18"/>
        <v>3.6624200916767511</v>
      </c>
      <c r="I255" s="4">
        <f t="shared" si="19"/>
        <v>1.0283271273658092</v>
      </c>
    </row>
    <row r="256" spans="1:9" x14ac:dyDescent="0.2">
      <c r="A256" s="4">
        <f>IF('True_Odds_Calculator_3-way'!A257="","",'True_Odds_Calculator_3-way'!A257)</f>
        <v>2.41</v>
      </c>
      <c r="B256" s="4">
        <f>IF('True_Odds_Calculator_3-way'!B257="","",'True_Odds_Calculator_3-way'!B257)</f>
        <v>3.34</v>
      </c>
      <c r="C256" s="4">
        <f>IF('True_Odds_Calculator_3-way'!C257="","",'True_Odds_Calculator_3-way'!C257)</f>
        <v>3.2</v>
      </c>
      <c r="D256" s="4">
        <f t="shared" si="15"/>
        <v>2.6838956940890002E-2</v>
      </c>
      <c r="E256" s="4">
        <f t="shared" si="16"/>
        <v>2.4631061165319634</v>
      </c>
      <c r="F256" s="4">
        <f t="shared" si="17"/>
        <v>3.4428755500189796</v>
      </c>
      <c r="G256" s="4">
        <f t="shared" si="18"/>
        <v>3.2943102407481306</v>
      </c>
      <c r="I256" s="4">
        <f t="shared" si="19"/>
        <v>1.02683895694089</v>
      </c>
    </row>
    <row r="257" spans="1:9" x14ac:dyDescent="0.2">
      <c r="A257" s="4">
        <f>IF('True_Odds_Calculator_3-way'!A258="","",'True_Odds_Calculator_3-way'!A258)</f>
        <v>1.88</v>
      </c>
      <c r="B257" s="4">
        <f>IF('True_Odds_Calculator_3-way'!B258="","",'True_Odds_Calculator_3-way'!B258)</f>
        <v>3.95</v>
      </c>
      <c r="C257" s="4">
        <f>IF('True_Odds_Calculator_3-way'!C258="","",'True_Odds_Calculator_3-way'!C258)</f>
        <v>4.05</v>
      </c>
      <c r="D257" s="4">
        <f t="shared" si="15"/>
        <v>3.1993030825960167E-2</v>
      </c>
      <c r="E257" s="4">
        <f t="shared" si="16"/>
        <v>1.9184632035092268</v>
      </c>
      <c r="F257" s="4">
        <f t="shared" si="17"/>
        <v>4.1237077121363086</v>
      </c>
      <c r="G257" s="4">
        <f t="shared" si="18"/>
        <v>4.2328179097195502</v>
      </c>
      <c r="I257" s="4">
        <f t="shared" si="19"/>
        <v>1.0319930308259602</v>
      </c>
    </row>
    <row r="258" spans="1:9" x14ac:dyDescent="0.2">
      <c r="A258" s="4">
        <f>IF('True_Odds_Calculator_3-way'!A259="","",'True_Odds_Calculator_3-way'!A259)</f>
        <v>6.08</v>
      </c>
      <c r="B258" s="4">
        <f>IF('True_Odds_Calculator_3-way'!B259="","",'True_Odds_Calculator_3-way'!B259)</f>
        <v>4.4000000000000004</v>
      </c>
      <c r="C258" s="4">
        <f>IF('True_Odds_Calculator_3-way'!C259="","",'True_Odds_Calculator_3-way'!C259)</f>
        <v>1.58</v>
      </c>
      <c r="D258" s="4">
        <f t="shared" si="15"/>
        <v>2.4657803888316732E-2</v>
      </c>
      <c r="E258" s="4">
        <f t="shared" si="16"/>
        <v>6.3998191156045081</v>
      </c>
      <c r="F258" s="4">
        <f t="shared" si="17"/>
        <v>4.5650956764167132</v>
      </c>
      <c r="G258" s="4">
        <f t="shared" si="18"/>
        <v>1.6007885498681036</v>
      </c>
      <c r="I258" s="4">
        <f t="shared" si="19"/>
        <v>1.0246578038883167</v>
      </c>
    </row>
    <row r="259" spans="1:9" x14ac:dyDescent="0.2">
      <c r="A259" s="4">
        <f>IF('True_Odds_Calculator_3-way'!A260="","",'True_Odds_Calculator_3-way'!A260)</f>
        <v>1.51</v>
      </c>
      <c r="B259" s="4">
        <f>IF('True_Odds_Calculator_3-way'!B260="","",'True_Odds_Calculator_3-way'!B260)</f>
        <v>4.82</v>
      </c>
      <c r="C259" s="4">
        <f>IF('True_Odds_Calculator_3-way'!C260="","",'True_Odds_Calculator_3-way'!C260)</f>
        <v>6.35</v>
      </c>
      <c r="D259" s="4">
        <f t="shared" ref="D259:D322" si="20">IF(A259="","",((1/A259)+(1/B259)+(1/C259))-1)</f>
        <v>2.7200850257818709E-2</v>
      </c>
      <c r="E259" s="4">
        <f t="shared" ref="E259:E322" si="21">IF(A259="","",(3*A259)/(3-($D259*A259)))</f>
        <v>1.5309605254280763</v>
      </c>
      <c r="F259" s="4">
        <f t="shared" ref="F259:F322" si="22">IF(B259="","",(3*B259)/(3-($D259*B259)))</f>
        <v>5.0402735603745326</v>
      </c>
      <c r="G259" s="4">
        <f t="shared" ref="G259:G322" si="23">IF(C259="","",(3*C259)/(3-($D259*C259)))</f>
        <v>6.7379376570589073</v>
      </c>
      <c r="I259" s="4">
        <f t="shared" ref="I259:I322" si="24">IF(A259="","",D259+1)</f>
        <v>1.0272008502578187</v>
      </c>
    </row>
    <row r="260" spans="1:9" x14ac:dyDescent="0.2">
      <c r="A260" s="4">
        <f>IF('True_Odds_Calculator_3-way'!A261="","",'True_Odds_Calculator_3-way'!A261)</f>
        <v>1.1100000000000001</v>
      </c>
      <c r="B260" s="4">
        <f>IF('True_Odds_Calculator_3-way'!B261="","",'True_Odds_Calculator_3-way'!B261)</f>
        <v>9.9700000000000006</v>
      </c>
      <c r="C260" s="4">
        <f>IF('True_Odds_Calculator_3-way'!C261="","",'True_Odds_Calculator_3-way'!C261)</f>
        <v>19.260000000000002</v>
      </c>
      <c r="D260" s="4">
        <f t="shared" si="20"/>
        <v>5.3122883567488177E-2</v>
      </c>
      <c r="E260" s="4">
        <f t="shared" si="21"/>
        <v>1.1322550007114554</v>
      </c>
      <c r="F260" s="4">
        <f t="shared" si="22"/>
        <v>12.107523303662944</v>
      </c>
      <c r="G260" s="4">
        <f t="shared" si="23"/>
        <v>29.228269541471388</v>
      </c>
      <c r="I260" s="4">
        <f t="shared" si="24"/>
        <v>1.0531228835674882</v>
      </c>
    </row>
    <row r="261" spans="1:9" x14ac:dyDescent="0.2">
      <c r="A261" s="4">
        <f>IF('True_Odds_Calculator_3-way'!A262="","",'True_Odds_Calculator_3-way'!A262)</f>
        <v>3.9</v>
      </c>
      <c r="B261" s="4">
        <f>IF('True_Odds_Calculator_3-way'!B262="","",'True_Odds_Calculator_3-way'!B262)</f>
        <v>4.01</v>
      </c>
      <c r="C261" s="4">
        <f>IF('True_Odds_Calculator_3-way'!C262="","",'True_Odds_Calculator_3-way'!C262)</f>
        <v>1.93</v>
      </c>
      <c r="D261" s="4">
        <f t="shared" si="20"/>
        <v>2.3921530039654471E-2</v>
      </c>
      <c r="E261" s="4">
        <f t="shared" si="21"/>
        <v>4.0251748432045531</v>
      </c>
      <c r="F261" s="4">
        <f t="shared" si="22"/>
        <v>4.1424554770878963</v>
      </c>
      <c r="G261" s="4">
        <f t="shared" si="23"/>
        <v>1.9601660094161768</v>
      </c>
      <c r="I261" s="4">
        <f t="shared" si="24"/>
        <v>1.0239215300396545</v>
      </c>
    </row>
    <row r="262" spans="1:9" x14ac:dyDescent="0.2">
      <c r="A262" s="4">
        <f>IF('True_Odds_Calculator_3-way'!A263="","",'True_Odds_Calculator_3-way'!A263)</f>
        <v>5.09</v>
      </c>
      <c r="B262" s="4">
        <f>IF('True_Odds_Calculator_3-way'!B263="","",'True_Odds_Calculator_3-way'!B263)</f>
        <v>4.4800000000000004</v>
      </c>
      <c r="C262" s="4">
        <f>IF('True_Odds_Calculator_3-way'!C263="","",'True_Odds_Calculator_3-way'!C263)</f>
        <v>1.65</v>
      </c>
      <c r="D262" s="4">
        <f t="shared" si="20"/>
        <v>2.5738545998860385E-2</v>
      </c>
      <c r="E262" s="4">
        <f t="shared" si="21"/>
        <v>5.3224290560261949</v>
      </c>
      <c r="F262" s="4">
        <f t="shared" si="22"/>
        <v>4.6590773630169222</v>
      </c>
      <c r="G262" s="4">
        <f t="shared" si="23"/>
        <v>1.6736931352624611</v>
      </c>
      <c r="I262" s="4">
        <f t="shared" si="24"/>
        <v>1.0257385459988604</v>
      </c>
    </row>
    <row r="263" spans="1:9" x14ac:dyDescent="0.2">
      <c r="A263" s="4">
        <f>IF('True_Odds_Calculator_3-way'!A264="","",'True_Odds_Calculator_3-way'!A264)</f>
        <v>2.37</v>
      </c>
      <c r="B263" s="4">
        <f>IF('True_Odds_Calculator_3-way'!B264="","",'True_Odds_Calculator_3-way'!B264)</f>
        <v>3.8</v>
      </c>
      <c r="C263" s="4">
        <f>IF('True_Odds_Calculator_3-way'!C264="","",'True_Odds_Calculator_3-way'!C264)</f>
        <v>2.78</v>
      </c>
      <c r="D263" s="4">
        <f t="shared" si="20"/>
        <v>4.4811053222711505E-2</v>
      </c>
      <c r="E263" s="4">
        <f t="shared" si="21"/>
        <v>2.4569788499081451</v>
      </c>
      <c r="F263" s="4">
        <f t="shared" si="22"/>
        <v>4.0286699978759772</v>
      </c>
      <c r="G263" s="4">
        <f t="shared" si="23"/>
        <v>2.9004405299952727</v>
      </c>
      <c r="I263" s="4">
        <f t="shared" si="24"/>
        <v>1.0448110532227115</v>
      </c>
    </row>
    <row r="264" spans="1:9" x14ac:dyDescent="0.2">
      <c r="A264" s="4">
        <f>IF('True_Odds_Calculator_3-way'!A265="","",'True_Odds_Calculator_3-way'!A265)</f>
        <v>3.99</v>
      </c>
      <c r="B264" s="4">
        <f>IF('True_Odds_Calculator_3-way'!B265="","",'True_Odds_Calculator_3-way'!B265)</f>
        <v>3.66</v>
      </c>
      <c r="C264" s="4">
        <f>IF('True_Odds_Calculator_3-way'!C265="","",'True_Odds_Calculator_3-way'!C265)</f>
        <v>2</v>
      </c>
      <c r="D264" s="4">
        <f t="shared" si="20"/>
        <v>2.3850610131887162E-2</v>
      </c>
      <c r="E264" s="4">
        <f t="shared" si="21"/>
        <v>4.1207144671125038</v>
      </c>
      <c r="F264" s="4">
        <f t="shared" si="22"/>
        <v>3.7696894602338737</v>
      </c>
      <c r="G264" s="4">
        <f t="shared" si="23"/>
        <v>2.0323146292585172</v>
      </c>
      <c r="I264" s="4">
        <f t="shared" si="24"/>
        <v>1.0238506101318872</v>
      </c>
    </row>
    <row r="265" spans="1:9" x14ac:dyDescent="0.2">
      <c r="A265" s="4">
        <f>IF('True_Odds_Calculator_3-way'!A266="","",'True_Odds_Calculator_3-way'!A266)</f>
        <v>1.85</v>
      </c>
      <c r="B265" s="4">
        <f>IF('True_Odds_Calculator_3-way'!B266="","",'True_Odds_Calculator_3-way'!B266)</f>
        <v>3.01</v>
      </c>
      <c r="C265" s="4">
        <f>IF('True_Odds_Calculator_3-way'!C266="","",'True_Odds_Calculator_3-way'!C266)</f>
        <v>5.47</v>
      </c>
      <c r="D265" s="4">
        <f t="shared" si="20"/>
        <v>5.5581810651748054E-2</v>
      </c>
      <c r="E265" s="4">
        <f t="shared" si="21"/>
        <v>1.9156601122049717</v>
      </c>
      <c r="F265" s="4">
        <f t="shared" si="22"/>
        <v>3.187772790946048</v>
      </c>
      <c r="G265" s="4">
        <f t="shared" si="23"/>
        <v>6.0868686384241917</v>
      </c>
      <c r="I265" s="4">
        <f t="shared" si="24"/>
        <v>1.0555818106517481</v>
      </c>
    </row>
    <row r="266" spans="1:9" x14ac:dyDescent="0.2">
      <c r="A266" s="4">
        <f>IF('True_Odds_Calculator_3-way'!A267="","",'True_Odds_Calculator_3-way'!A267)</f>
        <v>3.29</v>
      </c>
      <c r="B266" s="4">
        <f>IF('True_Odds_Calculator_3-way'!B267="","",'True_Odds_Calculator_3-way'!B267)</f>
        <v>3.06</v>
      </c>
      <c r="C266" s="4">
        <f>IF('True_Odds_Calculator_3-way'!C267="","",'True_Odds_Calculator_3-way'!C267)</f>
        <v>2.39</v>
      </c>
      <c r="D266" s="4">
        <f t="shared" si="20"/>
        <v>4.9158795243074316E-2</v>
      </c>
      <c r="E266" s="4">
        <f t="shared" si="21"/>
        <v>3.4774734159686584</v>
      </c>
      <c r="F266" s="4">
        <f t="shared" si="22"/>
        <v>3.221534068305044</v>
      </c>
      <c r="G266" s="4">
        <f t="shared" si="23"/>
        <v>2.4874150679824862</v>
      </c>
      <c r="I266" s="4">
        <f t="shared" si="24"/>
        <v>1.0491587952430743</v>
      </c>
    </row>
    <row r="267" spans="1:9" x14ac:dyDescent="0.2">
      <c r="A267" s="4">
        <f>IF('True_Odds_Calculator_3-way'!A268="","",'True_Odds_Calculator_3-way'!A268)</f>
        <v>1.46</v>
      </c>
      <c r="B267" s="4">
        <f>IF('True_Odds_Calculator_3-way'!B268="","",'True_Odds_Calculator_3-way'!B268)</f>
        <v>4.25</v>
      </c>
      <c r="C267" s="4">
        <f>IF('True_Odds_Calculator_3-way'!C268="","",'True_Odds_Calculator_3-way'!C268)</f>
        <v>7.21</v>
      </c>
      <c r="D267" s="4">
        <f t="shared" si="20"/>
        <v>5.8921879697483304E-2</v>
      </c>
      <c r="E267" s="4">
        <f t="shared" si="21"/>
        <v>1.503101920732612</v>
      </c>
      <c r="F267" s="4">
        <f t="shared" si="22"/>
        <v>4.6370684517382843</v>
      </c>
      <c r="G267" s="4">
        <f t="shared" si="23"/>
        <v>8.3994348815159903</v>
      </c>
      <c r="I267" s="4">
        <f t="shared" si="24"/>
        <v>1.0589218796974833</v>
      </c>
    </row>
    <row r="268" spans="1:9" x14ac:dyDescent="0.2">
      <c r="A268" s="4">
        <f>IF('True_Odds_Calculator_3-way'!A269="","",'True_Odds_Calculator_3-way'!A269)</f>
        <v>4.7699999999999996</v>
      </c>
      <c r="B268" s="4">
        <f>IF('True_Odds_Calculator_3-way'!B269="","",'True_Odds_Calculator_3-way'!B269)</f>
        <v>4.09</v>
      </c>
      <c r="C268" s="4">
        <f>IF('True_Odds_Calculator_3-way'!C269="","",'True_Odds_Calculator_3-way'!C269)</f>
        <v>1.68</v>
      </c>
      <c r="D268" s="4">
        <f t="shared" si="20"/>
        <v>4.9380478614228673E-2</v>
      </c>
      <c r="E268" s="4">
        <f t="shared" si="21"/>
        <v>5.1764269609400806</v>
      </c>
      <c r="F268" s="4">
        <f t="shared" si="22"/>
        <v>4.3852221562760398</v>
      </c>
      <c r="G268" s="4">
        <f t="shared" si="23"/>
        <v>1.7277783728754661</v>
      </c>
      <c r="I268" s="4">
        <f t="shared" si="24"/>
        <v>1.0493804786142287</v>
      </c>
    </row>
    <row r="269" spans="1:9" x14ac:dyDescent="0.2">
      <c r="A269" s="4">
        <f>IF('True_Odds_Calculator_3-way'!A270="","",'True_Odds_Calculator_3-way'!A270)</f>
        <v>1.28</v>
      </c>
      <c r="B269" s="4">
        <f>IF('True_Odds_Calculator_3-way'!B270="","",'True_Odds_Calculator_3-way'!B270)</f>
        <v>6.12</v>
      </c>
      <c r="C269" s="4">
        <f>IF('True_Odds_Calculator_3-way'!C270="","",'True_Odds_Calculator_3-way'!C270)</f>
        <v>11.14</v>
      </c>
      <c r="D269" s="4">
        <f t="shared" si="20"/>
        <v>3.4415299632719609E-2</v>
      </c>
      <c r="E269" s="4">
        <f t="shared" si="21"/>
        <v>1.2990754434698768</v>
      </c>
      <c r="F269" s="4">
        <f t="shared" si="22"/>
        <v>6.5821117070961188</v>
      </c>
      <c r="G269" s="4">
        <f t="shared" si="23"/>
        <v>12.772233731482622</v>
      </c>
      <c r="I269" s="4">
        <f t="shared" si="24"/>
        <v>1.0344152996327196</v>
      </c>
    </row>
    <row r="270" spans="1:9" x14ac:dyDescent="0.2">
      <c r="A270" s="4">
        <f>IF('True_Odds_Calculator_3-way'!A271="","",'True_Odds_Calculator_3-way'!A271)</f>
        <v>6.62</v>
      </c>
      <c r="B270" s="4">
        <f>IF('True_Odds_Calculator_3-way'!B271="","",'True_Odds_Calculator_3-way'!B271)</f>
        <v>5.24</v>
      </c>
      <c r="C270" s="4">
        <f>IF('True_Odds_Calculator_3-way'!C271="","",'True_Odds_Calculator_3-way'!C271)</f>
        <v>1.46</v>
      </c>
      <c r="D270" s="4">
        <f t="shared" si="20"/>
        <v>2.682860331849235E-2</v>
      </c>
      <c r="E270" s="4">
        <f t="shared" si="21"/>
        <v>7.0365779739286607</v>
      </c>
      <c r="F270" s="4">
        <f t="shared" si="22"/>
        <v>5.497622015361519</v>
      </c>
      <c r="G270" s="4">
        <f t="shared" si="23"/>
        <v>1.4793148023407174</v>
      </c>
      <c r="I270" s="4">
        <f t="shared" si="24"/>
        <v>1.0268286033184924</v>
      </c>
    </row>
    <row r="271" spans="1:9" x14ac:dyDescent="0.2">
      <c r="A271" s="4">
        <f>IF('True_Odds_Calculator_3-way'!A272="","",'True_Odds_Calculator_3-way'!A272)</f>
        <v>2.27</v>
      </c>
      <c r="B271" s="4">
        <f>IF('True_Odds_Calculator_3-way'!B272="","",'True_Odds_Calculator_3-way'!B272)</f>
        <v>3.35</v>
      </c>
      <c r="C271" s="4">
        <f>IF('True_Odds_Calculator_3-way'!C272="","",'True_Odds_Calculator_3-way'!C272)</f>
        <v>3.46</v>
      </c>
      <c r="D271" s="4">
        <f t="shared" si="20"/>
        <v>2.8053438088263105E-2</v>
      </c>
      <c r="E271" s="4">
        <f t="shared" si="21"/>
        <v>2.3192305420881585</v>
      </c>
      <c r="F271" s="4">
        <f t="shared" si="22"/>
        <v>3.4583370391514023</v>
      </c>
      <c r="G271" s="4">
        <f t="shared" si="23"/>
        <v>3.5756913700653712</v>
      </c>
      <c r="I271" s="4">
        <f t="shared" si="24"/>
        <v>1.0280534380882631</v>
      </c>
    </row>
    <row r="272" spans="1:9" x14ac:dyDescent="0.2">
      <c r="A272" s="4">
        <f>IF('True_Odds_Calculator_3-way'!A273="","",'True_Odds_Calculator_3-way'!A273)</f>
        <v>2.52</v>
      </c>
      <c r="B272" s="4">
        <f>IF('True_Odds_Calculator_3-way'!B273="","",'True_Odds_Calculator_3-way'!B273)</f>
        <v>3.19</v>
      </c>
      <c r="C272" s="4">
        <f>IF('True_Odds_Calculator_3-way'!C273="","",'True_Odds_Calculator_3-way'!C273)</f>
        <v>3.15</v>
      </c>
      <c r="D272" s="4">
        <f t="shared" si="20"/>
        <v>2.7765338110165683E-2</v>
      </c>
      <c r="E272" s="4">
        <f t="shared" si="21"/>
        <v>2.580177172936192</v>
      </c>
      <c r="F272" s="4">
        <f t="shared" si="22"/>
        <v>3.2870461236506379</v>
      </c>
      <c r="G272" s="4">
        <f t="shared" si="23"/>
        <v>3.2445915402001937</v>
      </c>
      <c r="I272" s="4">
        <f t="shared" si="24"/>
        <v>1.0277653381101657</v>
      </c>
    </row>
    <row r="273" spans="1:9" x14ac:dyDescent="0.2">
      <c r="A273" s="4">
        <f>IF('True_Odds_Calculator_3-way'!A274="","",'True_Odds_Calculator_3-way'!A274)</f>
        <v>1.57</v>
      </c>
      <c r="B273" s="4">
        <f>IF('True_Odds_Calculator_3-way'!B274="","",'True_Odds_Calculator_3-way'!B274)</f>
        <v>3.85</v>
      </c>
      <c r="C273" s="4">
        <f>IF('True_Odds_Calculator_3-way'!C274="","",'True_Odds_Calculator_3-way'!C274)</f>
        <v>7.4</v>
      </c>
      <c r="D273" s="4">
        <f t="shared" si="20"/>
        <v>3.1818070034630441E-2</v>
      </c>
      <c r="E273" s="4">
        <f t="shared" si="21"/>
        <v>1.5965854738074501</v>
      </c>
      <c r="F273" s="4">
        <f t="shared" si="22"/>
        <v>4.0139003553609243</v>
      </c>
      <c r="G273" s="4">
        <f t="shared" si="23"/>
        <v>8.0302508033967062</v>
      </c>
      <c r="I273" s="4">
        <f t="shared" si="24"/>
        <v>1.0318180700346304</v>
      </c>
    </row>
    <row r="274" spans="1:9" x14ac:dyDescent="0.2">
      <c r="A274" s="4">
        <f>IF('True_Odds_Calculator_3-way'!A275="","",'True_Odds_Calculator_3-way'!A275)</f>
        <v>3.28</v>
      </c>
      <c r="B274" s="4">
        <f>IF('True_Odds_Calculator_3-way'!B275="","",'True_Odds_Calculator_3-way'!B275)</f>
        <v>3.05</v>
      </c>
      <c r="C274" s="4">
        <f>IF('True_Odds_Calculator_3-way'!C275="","",'True_Odds_Calculator_3-way'!C275)</f>
        <v>2.5299999999999998</v>
      </c>
      <c r="D274" s="4">
        <f t="shared" si="20"/>
        <v>2.8003818235551758E-2</v>
      </c>
      <c r="E274" s="4">
        <f t="shared" si="21"/>
        <v>3.3835973177331211</v>
      </c>
      <c r="F274" s="4">
        <f t="shared" si="22"/>
        <v>3.1393798668839787</v>
      </c>
      <c r="G274" s="4">
        <f t="shared" si="23"/>
        <v>2.5911950973306008</v>
      </c>
      <c r="I274" s="4">
        <f t="shared" si="24"/>
        <v>1.0280038182355518</v>
      </c>
    </row>
    <row r="275" spans="1:9" x14ac:dyDescent="0.2">
      <c r="A275" s="4">
        <f>IF('True_Odds_Calculator_3-way'!A276="","",'True_Odds_Calculator_3-way'!A276)</f>
        <v>1.59</v>
      </c>
      <c r="B275" s="4">
        <f>IF('True_Odds_Calculator_3-way'!B276="","",'True_Odds_Calculator_3-way'!B276)</f>
        <v>3.75</v>
      </c>
      <c r="C275" s="4">
        <f>IF('True_Odds_Calculator_3-way'!C276="","",'True_Odds_Calculator_3-way'!C276)</f>
        <v>7.41</v>
      </c>
      <c r="D275" s="4">
        <f t="shared" si="20"/>
        <v>3.0550250808443424E-2</v>
      </c>
      <c r="E275" s="4">
        <f t="shared" si="21"/>
        <v>1.6161684055736474</v>
      </c>
      <c r="F275" s="4">
        <f t="shared" si="22"/>
        <v>3.8988900875619645</v>
      </c>
      <c r="G275" s="4">
        <f t="shared" si="23"/>
        <v>8.0147889144365383</v>
      </c>
      <c r="I275" s="4">
        <f t="shared" si="24"/>
        <v>1.0305502508084434</v>
      </c>
    </row>
    <row r="276" spans="1:9" x14ac:dyDescent="0.2">
      <c r="A276" s="4">
        <f>IF('True_Odds_Calculator_3-way'!A277="","",'True_Odds_Calculator_3-way'!A277)</f>
        <v>3.06</v>
      </c>
      <c r="B276" s="4">
        <f>IF('True_Odds_Calculator_3-way'!B277="","",'True_Odds_Calculator_3-way'!B277)</f>
        <v>3.45</v>
      </c>
      <c r="C276" s="4">
        <f>IF('True_Odds_Calculator_3-way'!C277="","",'True_Odds_Calculator_3-way'!C277)</f>
        <v>2.4300000000000002</v>
      </c>
      <c r="D276" s="4">
        <f t="shared" si="20"/>
        <v>2.8175091829539145E-2</v>
      </c>
      <c r="E276" s="4">
        <f t="shared" si="21"/>
        <v>3.1505421506968929</v>
      </c>
      <c r="F276" s="4">
        <f t="shared" si="22"/>
        <v>3.565527938656293</v>
      </c>
      <c r="G276" s="4">
        <f t="shared" si="23"/>
        <v>2.4867522225033376</v>
      </c>
      <c r="I276" s="4">
        <f t="shared" si="24"/>
        <v>1.0281750918295391</v>
      </c>
    </row>
    <row r="277" spans="1:9" x14ac:dyDescent="0.2">
      <c r="A277" s="4">
        <f>IF('True_Odds_Calculator_3-way'!A278="","",'True_Odds_Calculator_3-way'!A278)</f>
        <v>1.64</v>
      </c>
      <c r="B277" s="4">
        <f>IF('True_Odds_Calculator_3-way'!B278="","",'True_Odds_Calculator_3-way'!B278)</f>
        <v>4.34</v>
      </c>
      <c r="C277" s="4">
        <f>IF('True_Odds_Calculator_3-way'!C278="","",'True_Odds_Calculator_3-way'!C278)</f>
        <v>5.21</v>
      </c>
      <c r="D277" s="4">
        <f t="shared" si="20"/>
        <v>3.2109423759264955E-2</v>
      </c>
      <c r="E277" s="4">
        <f t="shared" si="21"/>
        <v>1.6693015024301847</v>
      </c>
      <c r="F277" s="4">
        <f t="shared" si="22"/>
        <v>4.5514209350796246</v>
      </c>
      <c r="G277" s="4">
        <f t="shared" si="23"/>
        <v>5.5176846692923194</v>
      </c>
      <c r="I277" s="4">
        <f t="shared" si="24"/>
        <v>1.032109423759265</v>
      </c>
    </row>
    <row r="278" spans="1:9" x14ac:dyDescent="0.2">
      <c r="A278" s="4">
        <f>IF('True_Odds_Calculator_3-way'!A279="","",'True_Odds_Calculator_3-way'!A279)</f>
        <v>3.6</v>
      </c>
      <c r="B278" s="4">
        <f>IF('True_Odds_Calculator_3-way'!B279="","",'True_Odds_Calculator_3-way'!B279)</f>
        <v>3.85</v>
      </c>
      <c r="C278" s="4">
        <f>IF('True_Odds_Calculator_3-way'!C279="","",'True_Odds_Calculator_3-way'!C279)</f>
        <v>2.04</v>
      </c>
      <c r="D278" s="4">
        <f t="shared" si="20"/>
        <v>2.771411594941009E-2</v>
      </c>
      <c r="E278" s="4">
        <f t="shared" si="21"/>
        <v>3.7238436413444322</v>
      </c>
      <c r="F278" s="4">
        <f t="shared" si="22"/>
        <v>3.9919805726548825</v>
      </c>
      <c r="G278" s="4">
        <f t="shared" si="23"/>
        <v>2.079183457363885</v>
      </c>
      <c r="I278" s="4">
        <f t="shared" si="24"/>
        <v>1.0277141159494101</v>
      </c>
    </row>
    <row r="279" spans="1:9" x14ac:dyDescent="0.2">
      <c r="A279" s="4">
        <f>IF('True_Odds_Calculator_3-way'!A280="","",'True_Odds_Calculator_3-way'!A280)</f>
        <v>2.35</v>
      </c>
      <c r="B279" s="4">
        <f>IF('True_Odds_Calculator_3-way'!B280="","",'True_Odds_Calculator_3-way'!B280)</f>
        <v>3.43</v>
      </c>
      <c r="C279" s="4">
        <f>IF('True_Odds_Calculator_3-way'!C280="","",'True_Odds_Calculator_3-way'!C280)</f>
        <v>3.11</v>
      </c>
      <c r="D279" s="4">
        <f t="shared" si="20"/>
        <v>3.8620512758118952E-2</v>
      </c>
      <c r="E279" s="4">
        <f t="shared" si="21"/>
        <v>2.423311809995278</v>
      </c>
      <c r="F279" s="4">
        <f t="shared" si="22"/>
        <v>3.5884521209856883</v>
      </c>
      <c r="G279" s="4">
        <f t="shared" si="23"/>
        <v>3.2397068411696637</v>
      </c>
      <c r="I279" s="4">
        <f t="shared" si="24"/>
        <v>1.038620512758119</v>
      </c>
    </row>
    <row r="280" spans="1:9" x14ac:dyDescent="0.2">
      <c r="A280" s="4">
        <f>IF('True_Odds_Calculator_3-way'!A281="","",'True_Odds_Calculator_3-way'!A281)</f>
        <v>2.96</v>
      </c>
      <c r="B280" s="4">
        <f>IF('True_Odds_Calculator_3-way'!B281="","",'True_Odds_Calculator_3-way'!B281)</f>
        <v>3.58</v>
      </c>
      <c r="C280" s="4">
        <f>IF('True_Odds_Calculator_3-way'!C281="","",'True_Odds_Calculator_3-way'!C281)</f>
        <v>2.37</v>
      </c>
      <c r="D280" s="4">
        <f t="shared" si="20"/>
        <v>3.910837504642739E-2</v>
      </c>
      <c r="E280" s="4">
        <f t="shared" si="21"/>
        <v>3.0788014980293896</v>
      </c>
      <c r="F280" s="4">
        <f t="shared" si="22"/>
        <v>3.7552552366954854</v>
      </c>
      <c r="G280" s="4">
        <f t="shared" si="23"/>
        <v>2.445556990382046</v>
      </c>
      <c r="I280" s="4">
        <f t="shared" si="24"/>
        <v>1.0391083750464274</v>
      </c>
    </row>
    <row r="281" spans="1:9" x14ac:dyDescent="0.2">
      <c r="A281" s="4">
        <f>IF('True_Odds_Calculator_3-way'!A282="","",'True_Odds_Calculator_3-way'!A282)</f>
        <v>2.54</v>
      </c>
      <c r="B281" s="4">
        <f>IF('True_Odds_Calculator_3-way'!B282="","",'True_Odds_Calculator_3-way'!B282)</f>
        <v>3.51</v>
      </c>
      <c r="C281" s="4">
        <f>IF('True_Odds_Calculator_3-way'!C282="","",'True_Odds_Calculator_3-way'!C282)</f>
        <v>2.78</v>
      </c>
      <c r="D281" s="4">
        <f t="shared" si="20"/>
        <v>3.8313302517686942E-2</v>
      </c>
      <c r="E281" s="4">
        <f t="shared" si="21"/>
        <v>2.6251563878477939</v>
      </c>
      <c r="F281" s="4">
        <f t="shared" si="22"/>
        <v>3.6747253090489411</v>
      </c>
      <c r="G281" s="4">
        <f t="shared" si="23"/>
        <v>2.882333385484884</v>
      </c>
      <c r="I281" s="4">
        <f t="shared" si="24"/>
        <v>1.0383133025176869</v>
      </c>
    </row>
    <row r="282" spans="1:9" x14ac:dyDescent="0.2">
      <c r="A282" s="4">
        <f>IF('True_Odds_Calculator_3-way'!A283="","",'True_Odds_Calculator_3-way'!A283)</f>
        <v>2.2999999999999998</v>
      </c>
      <c r="B282" s="4">
        <f>IF('True_Odds_Calculator_3-way'!B283="","",'True_Odds_Calculator_3-way'!B283)</f>
        <v>3.46</v>
      </c>
      <c r="C282" s="4">
        <f>IF('True_Odds_Calculator_3-way'!C283="","",'True_Odds_Calculator_3-way'!C283)</f>
        <v>3.17</v>
      </c>
      <c r="D282" s="4">
        <f t="shared" si="20"/>
        <v>3.9257362985326116E-2</v>
      </c>
      <c r="E282" s="4">
        <f t="shared" si="21"/>
        <v>2.3713719196371779</v>
      </c>
      <c r="F282" s="4">
        <f t="shared" si="22"/>
        <v>3.6240871613099102</v>
      </c>
      <c r="G282" s="4">
        <f t="shared" si="23"/>
        <v>3.307188622798976</v>
      </c>
      <c r="I282" s="4">
        <f t="shared" si="24"/>
        <v>1.0392573629853261</v>
      </c>
    </row>
    <row r="283" spans="1:9" x14ac:dyDescent="0.2">
      <c r="A283" s="4">
        <f>IF('True_Odds_Calculator_3-way'!A284="","",'True_Odds_Calculator_3-way'!A284)</f>
        <v>2.39</v>
      </c>
      <c r="B283" s="4">
        <f>IF('True_Odds_Calculator_3-way'!B284="","",'True_Odds_Calculator_3-way'!B284)</f>
        <v>4.0199999999999996</v>
      </c>
      <c r="C283" s="4">
        <f>IF('True_Odds_Calculator_3-way'!C284="","",'True_Odds_Calculator_3-way'!C284)</f>
        <v>2.61</v>
      </c>
      <c r="D283" s="4">
        <f t="shared" si="20"/>
        <v>5.0308023198584184E-2</v>
      </c>
      <c r="E283" s="4">
        <f t="shared" si="21"/>
        <v>2.4897875092611113</v>
      </c>
      <c r="F283" s="4">
        <f t="shared" si="22"/>
        <v>4.3105886389522716</v>
      </c>
      <c r="G283" s="4">
        <f t="shared" si="23"/>
        <v>2.7294630862694382</v>
      </c>
      <c r="I283" s="4">
        <f t="shared" si="24"/>
        <v>1.0503080231985842</v>
      </c>
    </row>
    <row r="284" spans="1:9" x14ac:dyDescent="0.2">
      <c r="A284" s="4">
        <f>IF('True_Odds_Calculator_3-way'!A285="","",'True_Odds_Calculator_3-way'!A285)</f>
        <v>2.12</v>
      </c>
      <c r="B284" s="4">
        <f>IF('True_Odds_Calculator_3-way'!B285="","",'True_Odds_Calculator_3-way'!B285)</f>
        <v>3.85</v>
      </c>
      <c r="C284" s="4">
        <f>IF('True_Odds_Calculator_3-way'!C285="","",'True_Odds_Calculator_3-way'!C285)</f>
        <v>3.13</v>
      </c>
      <c r="D284" s="4">
        <f t="shared" si="20"/>
        <v>5.0927190839180625E-2</v>
      </c>
      <c r="E284" s="4">
        <f t="shared" si="21"/>
        <v>2.1991439998209494</v>
      </c>
      <c r="F284" s="4">
        <f t="shared" si="22"/>
        <v>4.1192179196119909</v>
      </c>
      <c r="G284" s="4">
        <f t="shared" si="23"/>
        <v>3.305642105916939</v>
      </c>
      <c r="I284" s="4">
        <f t="shared" si="24"/>
        <v>1.0509271908391806</v>
      </c>
    </row>
    <row r="285" spans="1:9" x14ac:dyDescent="0.2">
      <c r="A285" s="4">
        <f>IF('True_Odds_Calculator_3-way'!A286="","",'True_Odds_Calculator_3-way'!A286)</f>
        <v>4.05</v>
      </c>
      <c r="B285" s="4">
        <f>IF('True_Odds_Calculator_3-way'!B286="","",'True_Odds_Calculator_3-way'!B286)</f>
        <v>3.79</v>
      </c>
      <c r="C285" s="4">
        <f>IF('True_Odds_Calculator_3-way'!C286="","",'True_Odds_Calculator_3-way'!C286)</f>
        <v>1.85</v>
      </c>
      <c r="D285" s="4">
        <f t="shared" si="20"/>
        <v>5.1306363531517407E-2</v>
      </c>
      <c r="E285" s="4">
        <f t="shared" si="21"/>
        <v>4.3513931117617979</v>
      </c>
      <c r="F285" s="4">
        <f t="shared" si="22"/>
        <v>4.0526829071041117</v>
      </c>
      <c r="G285" s="4">
        <f t="shared" si="23"/>
        <v>1.9104444056977132</v>
      </c>
      <c r="I285" s="4">
        <f t="shared" si="24"/>
        <v>1.0513063635315174</v>
      </c>
    </row>
    <row r="286" spans="1:9" x14ac:dyDescent="0.2">
      <c r="A286" s="4">
        <f>IF('True_Odds_Calculator_3-way'!A287="","",'True_Odds_Calculator_3-way'!A287)</f>
        <v>1.65</v>
      </c>
      <c r="B286" s="4">
        <f>IF('True_Odds_Calculator_3-way'!B287="","",'True_Odds_Calculator_3-way'!B287)</f>
        <v>3.99</v>
      </c>
      <c r="C286" s="4">
        <f>IF('True_Odds_Calculator_3-way'!C287="","",'True_Odds_Calculator_3-way'!C287)</f>
        <v>5.04</v>
      </c>
      <c r="D286" s="4">
        <f t="shared" si="20"/>
        <v>5.5099870889344649E-2</v>
      </c>
      <c r="E286" s="4">
        <f t="shared" si="21"/>
        <v>1.7015658317000149</v>
      </c>
      <c r="F286" s="4">
        <f t="shared" si="22"/>
        <v>4.3055207368248958</v>
      </c>
      <c r="G286" s="4">
        <f t="shared" si="23"/>
        <v>5.5541338582677175</v>
      </c>
      <c r="I286" s="4">
        <f t="shared" si="24"/>
        <v>1.0550998708893446</v>
      </c>
    </row>
    <row r="287" spans="1:9" x14ac:dyDescent="0.2">
      <c r="A287" s="4">
        <f>IF('True_Odds_Calculator_3-way'!A288="","",'True_Odds_Calculator_3-way'!A288)</f>
        <v>2.25</v>
      </c>
      <c r="B287" s="4">
        <f>IF('True_Odds_Calculator_3-way'!B288="","",'True_Odds_Calculator_3-way'!B288)</f>
        <v>3.87</v>
      </c>
      <c r="C287" s="4">
        <f>IF('True_Odds_Calculator_3-way'!C288="","",'True_Odds_Calculator_3-way'!C288)</f>
        <v>2.87</v>
      </c>
      <c r="D287" s="4">
        <f t="shared" si="20"/>
        <v>5.1274433010110698E-2</v>
      </c>
      <c r="E287" s="4">
        <f t="shared" si="21"/>
        <v>2.3399860952126796</v>
      </c>
      <c r="F287" s="4">
        <f t="shared" si="22"/>
        <v>4.144107953485479</v>
      </c>
      <c r="G287" s="4">
        <f t="shared" si="23"/>
        <v>3.018042661111362</v>
      </c>
      <c r="I287" s="4">
        <f t="shared" si="24"/>
        <v>1.0512744330101107</v>
      </c>
    </row>
    <row r="288" spans="1:9" x14ac:dyDescent="0.2">
      <c r="A288" s="4">
        <f>IF('True_Odds_Calculator_3-way'!A289="","",'True_Odds_Calculator_3-way'!A289)</f>
        <v>1.71</v>
      </c>
      <c r="B288" s="4">
        <f>IF('True_Odds_Calculator_3-way'!B289="","",'True_Odds_Calculator_3-way'!B289)</f>
        <v>4.58</v>
      </c>
      <c r="C288" s="4">
        <f>IF('True_Odds_Calculator_3-way'!C289="","",'True_Odds_Calculator_3-way'!C289)</f>
        <v>3.98</v>
      </c>
      <c r="D288" s="4">
        <f t="shared" si="20"/>
        <v>5.4392214398173877E-2</v>
      </c>
      <c r="E288" s="4">
        <f t="shared" si="21"/>
        <v>1.7647123697323883</v>
      </c>
      <c r="F288" s="4">
        <f t="shared" si="22"/>
        <v>4.9947586695498405</v>
      </c>
      <c r="G288" s="4">
        <f t="shared" si="23"/>
        <v>4.2895342395978266</v>
      </c>
      <c r="I288" s="4">
        <f t="shared" si="24"/>
        <v>1.0543922143981739</v>
      </c>
    </row>
    <row r="289" spans="1:9" x14ac:dyDescent="0.2">
      <c r="A289" s="4">
        <f>IF('True_Odds_Calculator_3-way'!A290="","",'True_Odds_Calculator_3-way'!A290)</f>
        <v>1.97</v>
      </c>
      <c r="B289" s="4">
        <f>IF('True_Odds_Calculator_3-way'!B290="","",'True_Odds_Calculator_3-way'!B290)</f>
        <v>4.26</v>
      </c>
      <c r="C289" s="4">
        <f>IF('True_Odds_Calculator_3-way'!C290="","",'True_Odds_Calculator_3-way'!C290)</f>
        <v>3.23</v>
      </c>
      <c r="D289" s="4">
        <f t="shared" si="20"/>
        <v>5.1953520455342517E-2</v>
      </c>
      <c r="E289" s="4">
        <f t="shared" si="21"/>
        <v>2.0395826993111252</v>
      </c>
      <c r="F289" s="4">
        <f t="shared" si="22"/>
        <v>4.5993094510572536</v>
      </c>
      <c r="G289" s="4">
        <f t="shared" si="23"/>
        <v>3.421380471961275</v>
      </c>
      <c r="I289" s="4">
        <f t="shared" si="24"/>
        <v>1.0519535204553425</v>
      </c>
    </row>
    <row r="290" spans="1:9" x14ac:dyDescent="0.2">
      <c r="A290" s="4">
        <f>IF('True_Odds_Calculator_3-way'!A291="","",'True_Odds_Calculator_3-way'!A291)</f>
        <v>1.1599999999999999</v>
      </c>
      <c r="B290" s="4">
        <f>IF('True_Odds_Calculator_3-way'!B291="","",'True_Odds_Calculator_3-way'!B291)</f>
        <v>7.6</v>
      </c>
      <c r="C290" s="4">
        <f>IF('True_Odds_Calculator_3-way'!C291="","",'True_Odds_Calculator_3-way'!C291)</f>
        <v>14.91</v>
      </c>
      <c r="D290" s="4">
        <f t="shared" si="20"/>
        <v>6.0716994039250682E-2</v>
      </c>
      <c r="E290" s="4">
        <f t="shared" si="21"/>
        <v>1.1878883368393045</v>
      </c>
      <c r="F290" s="4">
        <f t="shared" si="22"/>
        <v>8.9815021992558606</v>
      </c>
      <c r="G290" s="4">
        <f t="shared" si="23"/>
        <v>21.353795102171674</v>
      </c>
      <c r="I290" s="4">
        <f t="shared" si="24"/>
        <v>1.0607169940392507</v>
      </c>
    </row>
    <row r="291" spans="1:9" x14ac:dyDescent="0.2">
      <c r="A291" s="4">
        <f>IF('True_Odds_Calculator_3-way'!A292="","",'True_Odds_Calculator_3-way'!A292)</f>
        <v>1.99</v>
      </c>
      <c r="B291" s="4">
        <f>IF('True_Odds_Calculator_3-way'!B292="","",'True_Odds_Calculator_3-way'!B292)</f>
        <v>4.1399999999999997</v>
      </c>
      <c r="C291" s="4">
        <f>IF('True_Odds_Calculator_3-way'!C292="","",'True_Odds_Calculator_3-way'!C292)</f>
        <v>3.26</v>
      </c>
      <c r="D291" s="4">
        <f t="shared" si="20"/>
        <v>5.080692279154575E-2</v>
      </c>
      <c r="E291" s="4">
        <f t="shared" si="21"/>
        <v>2.0594059456553153</v>
      </c>
      <c r="F291" s="4">
        <f t="shared" si="22"/>
        <v>4.4521565137015671</v>
      </c>
      <c r="G291" s="4">
        <f t="shared" si="23"/>
        <v>3.4505029198454418</v>
      </c>
      <c r="I291" s="4">
        <f t="shared" si="24"/>
        <v>1.0508069227915457</v>
      </c>
    </row>
    <row r="292" spans="1:9" x14ac:dyDescent="0.2">
      <c r="A292" s="4">
        <f>IF('True_Odds_Calculator_3-way'!A293="","",'True_Odds_Calculator_3-way'!A293)</f>
        <v>2.69</v>
      </c>
      <c r="B292" s="4">
        <f>IF('True_Odds_Calculator_3-way'!B293="","",'True_Odds_Calculator_3-way'!B293)</f>
        <v>3.59</v>
      </c>
      <c r="C292" s="4">
        <f>IF('True_Odds_Calculator_3-way'!C293="","",'True_Odds_Calculator_3-way'!C293)</f>
        <v>2.5</v>
      </c>
      <c r="D292" s="4">
        <f t="shared" si="20"/>
        <v>5.0298743929336975E-2</v>
      </c>
      <c r="E292" s="4">
        <f t="shared" si="21"/>
        <v>2.8170524665848586</v>
      </c>
      <c r="F292" s="4">
        <f t="shared" si="22"/>
        <v>3.8199244224222269</v>
      </c>
      <c r="G292" s="4">
        <f t="shared" si="23"/>
        <v>2.6093735082564908</v>
      </c>
      <c r="I292" s="4">
        <f t="shared" si="24"/>
        <v>1.050298743929337</v>
      </c>
    </row>
    <row r="293" spans="1:9" x14ac:dyDescent="0.2">
      <c r="A293" s="4">
        <f>IF('True_Odds_Calculator_3-way'!A294="","",'True_Odds_Calculator_3-way'!A294)</f>
        <v>1.75</v>
      </c>
      <c r="B293" s="4">
        <f>IF('True_Odds_Calculator_3-way'!B294="","",'True_Odds_Calculator_3-way'!B294)</f>
        <v>4.0599999999999996</v>
      </c>
      <c r="C293" s="4">
        <f>IF('True_Odds_Calculator_3-way'!C294="","",'True_Odds_Calculator_3-way'!C294)</f>
        <v>4.7</v>
      </c>
      <c r="D293" s="4">
        <f t="shared" si="20"/>
        <v>3.0499947594591736E-2</v>
      </c>
      <c r="E293" s="4">
        <f t="shared" si="21"/>
        <v>1.7816993464052286</v>
      </c>
      <c r="F293" s="4">
        <f t="shared" si="22"/>
        <v>4.2347980470483799</v>
      </c>
      <c r="G293" s="4">
        <f t="shared" si="23"/>
        <v>4.9358510087946197</v>
      </c>
      <c r="I293" s="4">
        <f t="shared" si="24"/>
        <v>1.0304999475945917</v>
      </c>
    </row>
    <row r="294" spans="1:9" x14ac:dyDescent="0.2">
      <c r="A294" s="4">
        <f>IF('True_Odds_Calculator_3-way'!A295="","",'True_Odds_Calculator_3-way'!A295)</f>
        <v>6.56</v>
      </c>
      <c r="B294" s="4">
        <f>IF('True_Odds_Calculator_3-way'!B295="","",'True_Odds_Calculator_3-way'!B295)</f>
        <v>4.5999999999999996</v>
      </c>
      <c r="C294" s="4">
        <f>IF('True_Odds_Calculator_3-way'!C295="","",'True_Odds_Calculator_3-way'!C295)</f>
        <v>1.51</v>
      </c>
      <c r="D294" s="4">
        <f t="shared" si="20"/>
        <v>3.2081984367209104E-2</v>
      </c>
      <c r="E294" s="4">
        <f t="shared" si="21"/>
        <v>7.0549210989174327</v>
      </c>
      <c r="F294" s="4">
        <f t="shared" si="22"/>
        <v>4.837992338336349</v>
      </c>
      <c r="G294" s="4">
        <f t="shared" si="23"/>
        <v>1.5347835811042039</v>
      </c>
      <c r="I294" s="4">
        <f t="shared" si="24"/>
        <v>1.0320819843672091</v>
      </c>
    </row>
    <row r="295" spans="1:9" x14ac:dyDescent="0.2">
      <c r="A295" s="4">
        <f>IF('True_Odds_Calculator_3-way'!A296="","",'True_Odds_Calculator_3-way'!A296)</f>
        <v>1.79</v>
      </c>
      <c r="B295" s="4">
        <f>IF('True_Odds_Calculator_3-way'!B296="","",'True_Odds_Calculator_3-way'!B296)</f>
        <v>3.81</v>
      </c>
      <c r="C295" s="4">
        <f>IF('True_Odds_Calculator_3-way'!C296="","",'True_Odds_Calculator_3-way'!C296)</f>
        <v>4.78</v>
      </c>
      <c r="D295" s="4">
        <f t="shared" si="20"/>
        <v>3.033143039864683E-2</v>
      </c>
      <c r="E295" s="4">
        <f t="shared" si="21"/>
        <v>1.8229920608980748</v>
      </c>
      <c r="F295" s="4">
        <f t="shared" si="22"/>
        <v>3.9626447062705714</v>
      </c>
      <c r="G295" s="4">
        <f t="shared" si="23"/>
        <v>5.022739344341268</v>
      </c>
      <c r="I295" s="4">
        <f t="shared" si="24"/>
        <v>1.0303314303986468</v>
      </c>
    </row>
    <row r="296" spans="1:9" x14ac:dyDescent="0.2">
      <c r="A296" s="4">
        <f>IF('True_Odds_Calculator_3-way'!A297="","",'True_Odds_Calculator_3-way'!A297)</f>
        <v>1.79</v>
      </c>
      <c r="B296" s="4">
        <f>IF('True_Odds_Calculator_3-way'!B297="","",'True_Odds_Calculator_3-way'!B297)</f>
        <v>3.63</v>
      </c>
      <c r="C296" s="4">
        <f>IF('True_Odds_Calculator_3-way'!C297="","",'True_Odds_Calculator_3-way'!C297)</f>
        <v>5.12</v>
      </c>
      <c r="D296" s="4">
        <f t="shared" si="20"/>
        <v>2.9453811541006791E-2</v>
      </c>
      <c r="E296" s="4">
        <f t="shared" si="21"/>
        <v>1.8220203821594656</v>
      </c>
      <c r="F296" s="4">
        <f t="shared" si="22"/>
        <v>3.7641509989015831</v>
      </c>
      <c r="G296" s="4">
        <f t="shared" si="23"/>
        <v>5.3909935946326799</v>
      </c>
      <c r="I296" s="4">
        <f t="shared" si="24"/>
        <v>1.0294538115410068</v>
      </c>
    </row>
    <row r="297" spans="1:9" x14ac:dyDescent="0.2">
      <c r="A297" s="4">
        <f>IF('True_Odds_Calculator_3-way'!A298="","",'True_Odds_Calculator_3-way'!A298)</f>
        <v>2.3199999999999998</v>
      </c>
      <c r="B297" s="4">
        <f>IF('True_Odds_Calculator_3-way'!B298="","",'True_Odds_Calculator_3-way'!B298)</f>
        <v>3.39</v>
      </c>
      <c r="C297" s="4">
        <f>IF('True_Odds_Calculator_3-way'!C298="","",'True_Odds_Calculator_3-way'!C298)</f>
        <v>3.31</v>
      </c>
      <c r="D297" s="4">
        <f t="shared" si="20"/>
        <v>2.8134537121461412E-2</v>
      </c>
      <c r="E297" s="4">
        <f t="shared" si="21"/>
        <v>2.3715997867980989</v>
      </c>
      <c r="F297" s="4">
        <f t="shared" si="22"/>
        <v>3.5013138647385529</v>
      </c>
      <c r="G297" s="4">
        <f t="shared" si="23"/>
        <v>3.4160399349347919</v>
      </c>
      <c r="I297" s="4">
        <f t="shared" si="24"/>
        <v>1.0281345371214614</v>
      </c>
    </row>
    <row r="298" spans="1:9" x14ac:dyDescent="0.2">
      <c r="A298" s="4">
        <f>IF('True_Odds_Calculator_3-way'!A299="","",'True_Odds_Calculator_3-way'!A299)</f>
        <v>2.87</v>
      </c>
      <c r="B298" s="4">
        <f>IF('True_Odds_Calculator_3-way'!B299="","",'True_Odds_Calculator_3-way'!B299)</f>
        <v>3.56</v>
      </c>
      <c r="C298" s="4">
        <f>IF('True_Odds_Calculator_3-way'!C299="","",'True_Odds_Calculator_3-way'!C299)</f>
        <v>2.54</v>
      </c>
      <c r="D298" s="4">
        <f t="shared" si="20"/>
        <v>2.3031719555198116E-2</v>
      </c>
      <c r="E298" s="4">
        <f t="shared" si="21"/>
        <v>2.934661385097217</v>
      </c>
      <c r="F298" s="4">
        <f t="shared" si="22"/>
        <v>3.6600322456779173</v>
      </c>
      <c r="G298" s="4">
        <f t="shared" si="23"/>
        <v>2.5905155432801243</v>
      </c>
      <c r="I298" s="4">
        <f t="shared" si="24"/>
        <v>1.0230317195551981</v>
      </c>
    </row>
    <row r="299" spans="1:9" x14ac:dyDescent="0.2">
      <c r="A299" s="4">
        <f>IF('True_Odds_Calculator_3-way'!A300="","",'True_Odds_Calculator_3-way'!A300)</f>
        <v>1.6</v>
      </c>
      <c r="B299" s="4">
        <f>IF('True_Odds_Calculator_3-way'!B300="","",'True_Odds_Calculator_3-way'!B300)</f>
        <v>4.28</v>
      </c>
      <c r="C299" s="4">
        <f>IF('True_Odds_Calculator_3-way'!C300="","",'True_Odds_Calculator_3-way'!C300)</f>
        <v>5.63</v>
      </c>
      <c r="D299" s="4">
        <f t="shared" si="20"/>
        <v>3.6264753241148195E-2</v>
      </c>
      <c r="E299" s="4">
        <f t="shared" si="21"/>
        <v>1.6315562587317103</v>
      </c>
      <c r="F299" s="4">
        <f t="shared" si="22"/>
        <v>4.5135191665912231</v>
      </c>
      <c r="G299" s="4">
        <f t="shared" si="23"/>
        <v>6.0411410520509952</v>
      </c>
      <c r="I299" s="4">
        <f t="shared" si="24"/>
        <v>1.0362647532411482</v>
      </c>
    </row>
    <row r="300" spans="1:9" x14ac:dyDescent="0.2">
      <c r="A300" s="4">
        <f>IF('True_Odds_Calculator_3-way'!A301="","",'True_Odds_Calculator_3-way'!A301)</f>
        <v>1.71</v>
      </c>
      <c r="B300" s="4">
        <f>IF('True_Odds_Calculator_3-way'!B301="","",'True_Odds_Calculator_3-way'!B301)</f>
        <v>3.63</v>
      </c>
      <c r="C300" s="4">
        <f>IF('True_Odds_Calculator_3-way'!C301="","",'True_Odds_Calculator_3-way'!C301)</f>
        <v>5.61</v>
      </c>
      <c r="D300" s="4">
        <f t="shared" si="20"/>
        <v>3.8530534730928823E-2</v>
      </c>
      <c r="E300" s="4">
        <f t="shared" si="21"/>
        <v>1.7483990476300932</v>
      </c>
      <c r="F300" s="4">
        <f t="shared" si="22"/>
        <v>3.8075137021147629</v>
      </c>
      <c r="G300" s="4">
        <f t="shared" si="23"/>
        <v>6.0455980337674111</v>
      </c>
      <c r="I300" s="4">
        <f t="shared" si="24"/>
        <v>1.0385305347309288</v>
      </c>
    </row>
    <row r="301" spans="1:9" x14ac:dyDescent="0.2">
      <c r="A301" s="4">
        <f>IF('True_Odds_Calculator_3-way'!A302="","",'True_Odds_Calculator_3-way'!A302)</f>
        <v>3.04</v>
      </c>
      <c r="B301" s="4">
        <f>IF('True_Odds_Calculator_3-way'!B302="","",'True_Odds_Calculator_3-way'!B302)</f>
        <v>3.86</v>
      </c>
      <c r="C301" s="4">
        <f>IF('True_Odds_Calculator_3-way'!C302="","",'True_Odds_Calculator_3-way'!C302)</f>
        <v>2.2999999999999998</v>
      </c>
      <c r="D301" s="4">
        <f t="shared" si="20"/>
        <v>2.2797334629658383E-2</v>
      </c>
      <c r="E301" s="4">
        <f t="shared" si="21"/>
        <v>3.1118886709261648</v>
      </c>
      <c r="F301" s="4">
        <f t="shared" si="22"/>
        <v>3.976645226691395</v>
      </c>
      <c r="G301" s="4">
        <f t="shared" si="23"/>
        <v>2.3409144001720832</v>
      </c>
      <c r="I301" s="4">
        <f t="shared" si="24"/>
        <v>1.0227973346296584</v>
      </c>
    </row>
    <row r="302" spans="1:9" x14ac:dyDescent="0.2">
      <c r="A302" s="4">
        <f>IF('True_Odds_Calculator_3-way'!A303="","",'True_Odds_Calculator_3-way'!A303)</f>
        <v>3.36</v>
      </c>
      <c r="B302" s="4">
        <f>IF('True_Odds_Calculator_3-way'!B303="","",'True_Odds_Calculator_3-way'!B303)</f>
        <v>2.93</v>
      </c>
      <c r="C302" s="4">
        <f>IF('True_Odds_Calculator_3-way'!C303="","",'True_Odds_Calculator_3-way'!C303)</f>
        <v>2.54</v>
      </c>
      <c r="D302" s="4">
        <f t="shared" si="20"/>
        <v>3.2616763348267463E-2</v>
      </c>
      <c r="E302" s="4">
        <f t="shared" si="21"/>
        <v>3.4873973269108185</v>
      </c>
      <c r="F302" s="4">
        <f t="shared" si="22"/>
        <v>3.0264083739961509</v>
      </c>
      <c r="G302" s="4">
        <f t="shared" si="23"/>
        <v>2.6121354965069563</v>
      </c>
      <c r="I302" s="4">
        <f t="shared" si="24"/>
        <v>1.0326167633482675</v>
      </c>
    </row>
    <row r="303" spans="1:9" x14ac:dyDescent="0.2">
      <c r="A303" s="4">
        <f>IF('True_Odds_Calculator_3-way'!A304="","",'True_Odds_Calculator_3-way'!A304)</f>
        <v>2.46</v>
      </c>
      <c r="B303" s="4">
        <f>IF('True_Odds_Calculator_3-way'!B304="","",'True_Odds_Calculator_3-way'!B304)</f>
        <v>2.99</v>
      </c>
      <c r="C303" s="4">
        <f>IF('True_Odds_Calculator_3-way'!C304="","",'True_Odds_Calculator_3-way'!C304)</f>
        <v>3.42</v>
      </c>
      <c r="D303" s="4">
        <f t="shared" si="20"/>
        <v>3.3349886394480777E-2</v>
      </c>
      <c r="E303" s="4">
        <f t="shared" si="21"/>
        <v>2.5291648351383182</v>
      </c>
      <c r="F303" s="4">
        <f t="shared" si="22"/>
        <v>3.0928007380781541</v>
      </c>
      <c r="G303" s="4">
        <f t="shared" si="23"/>
        <v>3.5551632927986772</v>
      </c>
      <c r="I303" s="4">
        <f t="shared" si="24"/>
        <v>1.0333498863944808</v>
      </c>
    </row>
    <row r="304" spans="1:9" x14ac:dyDescent="0.2">
      <c r="A304" s="4">
        <f>IF('True_Odds_Calculator_3-way'!A305="","",'True_Odds_Calculator_3-way'!A305)</f>
        <v>2.33</v>
      </c>
      <c r="B304" s="4">
        <f>IF('True_Odds_Calculator_3-way'!B305="","",'True_Odds_Calculator_3-way'!B305)</f>
        <v>2.89</v>
      </c>
      <c r="C304" s="4">
        <f>IF('True_Odds_Calculator_3-way'!C305="","",'True_Odds_Calculator_3-way'!C305)</f>
        <v>3.88</v>
      </c>
      <c r="D304" s="4">
        <f t="shared" si="20"/>
        <v>3.2937269364784472E-2</v>
      </c>
      <c r="E304" s="4">
        <f t="shared" si="21"/>
        <v>2.3911691660675034</v>
      </c>
      <c r="F304" s="4">
        <f t="shared" si="22"/>
        <v>2.9847033524219651</v>
      </c>
      <c r="G304" s="4">
        <f t="shared" si="23"/>
        <v>4.0526377835259746</v>
      </c>
      <c r="I304" s="4">
        <f t="shared" si="24"/>
        <v>1.0329372693647845</v>
      </c>
    </row>
    <row r="305" spans="1:9" x14ac:dyDescent="0.2">
      <c r="A305" s="4">
        <f>IF('True_Odds_Calculator_3-way'!A306="","",'True_Odds_Calculator_3-way'!A306)</f>
        <v>1.66</v>
      </c>
      <c r="B305" s="4">
        <f>IF('True_Odds_Calculator_3-way'!B306="","",'True_Odds_Calculator_3-way'!B306)</f>
        <v>3.81</v>
      </c>
      <c r="C305" s="4">
        <f>IF('True_Odds_Calculator_3-way'!C306="","",'True_Odds_Calculator_3-way'!C306)</f>
        <v>5.78</v>
      </c>
      <c r="D305" s="4">
        <f t="shared" si="20"/>
        <v>3.7887210778104086E-2</v>
      </c>
      <c r="E305" s="4">
        <f t="shared" si="21"/>
        <v>1.6955458585066001</v>
      </c>
      <c r="F305" s="4">
        <f t="shared" si="22"/>
        <v>4.0025917367205421</v>
      </c>
      <c r="G305" s="4">
        <f t="shared" si="23"/>
        <v>6.2351404769902281</v>
      </c>
      <c r="I305" s="4">
        <f t="shared" si="24"/>
        <v>1.0378872107781041</v>
      </c>
    </row>
    <row r="306" spans="1:9" x14ac:dyDescent="0.2">
      <c r="A306" s="4">
        <f>IF('True_Odds_Calculator_3-way'!A307="","",'True_Odds_Calculator_3-way'!A307)</f>
        <v>3.59</v>
      </c>
      <c r="B306" s="4">
        <f>IF('True_Odds_Calculator_3-way'!B307="","",'True_Odds_Calculator_3-way'!B307)</f>
        <v>3.39</v>
      </c>
      <c r="C306" s="4">
        <f>IF('True_Odds_Calculator_3-way'!C307="","",'True_Odds_Calculator_3-way'!C307)</f>
        <v>2.15</v>
      </c>
      <c r="D306" s="4">
        <f t="shared" si="20"/>
        <v>3.8653061840656644E-2</v>
      </c>
      <c r="E306" s="4">
        <f t="shared" si="21"/>
        <v>3.7641081868015007</v>
      </c>
      <c r="F306" s="4">
        <f t="shared" si="22"/>
        <v>3.5448309855688511</v>
      </c>
      <c r="G306" s="4">
        <f t="shared" si="23"/>
        <v>2.2112547665189197</v>
      </c>
      <c r="I306" s="4">
        <f t="shared" si="24"/>
        <v>1.0386530618406566</v>
      </c>
    </row>
    <row r="307" spans="1:9" x14ac:dyDescent="0.2">
      <c r="A307" s="4">
        <f>IF('True_Odds_Calculator_3-way'!A308="","",'True_Odds_Calculator_3-way'!A308)</f>
        <v>2.66</v>
      </c>
      <c r="B307" s="4">
        <f>IF('True_Odds_Calculator_3-way'!B308="","",'True_Odds_Calculator_3-way'!B308)</f>
        <v>3.4</v>
      </c>
      <c r="C307" s="4">
        <f>IF('True_Odds_Calculator_3-way'!C308="","",'True_Odds_Calculator_3-way'!C308)</f>
        <v>2.72</v>
      </c>
      <c r="D307" s="4">
        <f t="shared" si="20"/>
        <v>3.7704555506413051E-2</v>
      </c>
      <c r="E307" s="4">
        <f t="shared" si="21"/>
        <v>2.7520032457652905</v>
      </c>
      <c r="F307" s="4">
        <f t="shared" si="22"/>
        <v>3.5517737923812009</v>
      </c>
      <c r="G307" s="4">
        <f t="shared" si="23"/>
        <v>2.8162756902636494</v>
      </c>
      <c r="I307" s="4">
        <f t="shared" si="24"/>
        <v>1.0377045555064131</v>
      </c>
    </row>
    <row r="308" spans="1:9" x14ac:dyDescent="0.2">
      <c r="A308" s="4">
        <f>IF('True_Odds_Calculator_3-way'!A309="","",'True_Odds_Calculator_3-way'!A309)</f>
        <v>5.91</v>
      </c>
      <c r="B308" s="4">
        <f>IF('True_Odds_Calculator_3-way'!B309="","",'True_Odds_Calculator_3-way'!B309)</f>
        <v>4.67</v>
      </c>
      <c r="C308" s="4">
        <f>IF('True_Odds_Calculator_3-way'!C309="","",'True_Odds_Calculator_3-way'!C309)</f>
        <v>1.51</v>
      </c>
      <c r="D308" s="4">
        <f t="shared" si="20"/>
        <v>4.5589155674429449E-2</v>
      </c>
      <c r="E308" s="4">
        <f t="shared" si="21"/>
        <v>6.49315432388026</v>
      </c>
      <c r="F308" s="4">
        <f t="shared" si="22"/>
        <v>5.0267327405813376</v>
      </c>
      <c r="G308" s="4">
        <f t="shared" si="23"/>
        <v>1.545463031890806</v>
      </c>
      <c r="I308" s="4">
        <f t="shared" si="24"/>
        <v>1.0455891556744294</v>
      </c>
    </row>
    <row r="309" spans="1:9" x14ac:dyDescent="0.2">
      <c r="A309" s="4">
        <f>IF('True_Odds_Calculator_3-way'!A310="","",'True_Odds_Calculator_3-way'!A310)</f>
        <v>2.63</v>
      </c>
      <c r="B309" s="4">
        <f>IF('True_Odds_Calculator_3-way'!B310="","",'True_Odds_Calculator_3-way'!B310)</f>
        <v>3.6</v>
      </c>
      <c r="C309" s="4">
        <f>IF('True_Odds_Calculator_3-way'!C310="","",'True_Odds_Calculator_3-way'!C310)</f>
        <v>2.63</v>
      </c>
      <c r="D309" s="4">
        <f t="shared" si="20"/>
        <v>3.8234051542036518E-2</v>
      </c>
      <c r="E309" s="4">
        <f t="shared" si="21"/>
        <v>2.7212109599540146</v>
      </c>
      <c r="F309" s="4">
        <f t="shared" si="22"/>
        <v>3.773113708820405</v>
      </c>
      <c r="G309" s="4">
        <f t="shared" si="23"/>
        <v>2.7212109599540146</v>
      </c>
      <c r="I309" s="4">
        <f t="shared" si="24"/>
        <v>1.0382340515420365</v>
      </c>
    </row>
    <row r="310" spans="1:9" x14ac:dyDescent="0.2">
      <c r="A310" s="4">
        <f>IF('True_Odds_Calculator_3-way'!A311="","",'True_Odds_Calculator_3-way'!A311)</f>
        <v>2.94</v>
      </c>
      <c r="B310" s="4">
        <f>IF('True_Odds_Calculator_3-way'!B311="","",'True_Odds_Calculator_3-way'!B311)</f>
        <v>3.96</v>
      </c>
      <c r="C310" s="4">
        <f>IF('True_Odds_Calculator_3-way'!C311="","",'True_Odds_Calculator_3-way'!C311)</f>
        <v>2.2999999999999998</v>
      </c>
      <c r="D310" s="4">
        <f t="shared" si="20"/>
        <v>2.7443915642673566E-2</v>
      </c>
      <c r="E310" s="4">
        <f t="shared" si="21"/>
        <v>3.0212568148174896</v>
      </c>
      <c r="F310" s="4">
        <f t="shared" si="22"/>
        <v>4.1088469611971083</v>
      </c>
      <c r="G310" s="4">
        <f t="shared" si="23"/>
        <v>2.3494328550972852</v>
      </c>
      <c r="I310" s="4">
        <f t="shared" si="24"/>
        <v>1.0274439156426736</v>
      </c>
    </row>
    <row r="311" spans="1:9" x14ac:dyDescent="0.2">
      <c r="A311" s="4">
        <f>IF('True_Odds_Calculator_3-way'!A312="","",'True_Odds_Calculator_3-way'!A312)</f>
        <v>2.0699999999999998</v>
      </c>
      <c r="B311" s="4">
        <f>IF('True_Odds_Calculator_3-way'!B312="","",'True_Odds_Calculator_3-way'!B312)</f>
        <v>3.53</v>
      </c>
      <c r="C311" s="4">
        <f>IF('True_Odds_Calculator_3-way'!C312="","",'True_Odds_Calculator_3-way'!C312)</f>
        <v>3.81</v>
      </c>
      <c r="D311" s="4">
        <f t="shared" si="20"/>
        <v>2.884509802083346E-2</v>
      </c>
      <c r="E311" s="4">
        <f t="shared" si="21"/>
        <v>2.1120361030061789</v>
      </c>
      <c r="F311" s="4">
        <f t="shared" si="22"/>
        <v>3.654021378348415</v>
      </c>
      <c r="G311" s="4">
        <f t="shared" si="23"/>
        <v>3.9548802123812243</v>
      </c>
      <c r="I311" s="4">
        <f t="shared" si="24"/>
        <v>1.0288450980208335</v>
      </c>
    </row>
    <row r="312" spans="1:9" x14ac:dyDescent="0.2">
      <c r="A312" s="4">
        <f>IF('True_Odds_Calculator_3-way'!A313="","",'True_Odds_Calculator_3-way'!A313)</f>
        <v>1.42</v>
      </c>
      <c r="B312" s="4">
        <f>IF('True_Odds_Calculator_3-way'!B313="","",'True_Odds_Calculator_3-way'!B313)</f>
        <v>4.96</v>
      </c>
      <c r="C312" s="4">
        <f>IF('True_Odds_Calculator_3-way'!C313="","",'True_Odds_Calculator_3-way'!C313)</f>
        <v>7.53</v>
      </c>
      <c r="D312" s="4">
        <f t="shared" si="20"/>
        <v>3.8640380172479949E-2</v>
      </c>
      <c r="E312" s="4">
        <f t="shared" si="21"/>
        <v>1.4464553500576052</v>
      </c>
      <c r="F312" s="4">
        <f t="shared" si="22"/>
        <v>5.298496734568392</v>
      </c>
      <c r="G312" s="4">
        <f t="shared" si="23"/>
        <v>8.3387536545554664</v>
      </c>
      <c r="I312" s="4">
        <f t="shared" si="24"/>
        <v>1.0386403801724799</v>
      </c>
    </row>
    <row r="313" spans="1:9" x14ac:dyDescent="0.2">
      <c r="A313" s="4">
        <f>IF('True_Odds_Calculator_3-way'!A314="","",'True_Odds_Calculator_3-way'!A314)</f>
        <v>2.83</v>
      </c>
      <c r="B313" s="4">
        <f>IF('True_Odds_Calculator_3-way'!B314="","",'True_Odds_Calculator_3-way'!B314)</f>
        <v>3.84</v>
      </c>
      <c r="C313" s="4">
        <f>IF('True_Odds_Calculator_3-way'!C314="","",'True_Odds_Calculator_3-way'!C314)</f>
        <v>2.42</v>
      </c>
      <c r="D313" s="4">
        <f t="shared" si="20"/>
        <v>2.6996697621898491E-2</v>
      </c>
      <c r="E313" s="4">
        <f t="shared" si="21"/>
        <v>2.9039546791525344</v>
      </c>
      <c r="F313" s="4">
        <f t="shared" si="22"/>
        <v>3.9774436393466694</v>
      </c>
      <c r="G313" s="4">
        <f t="shared" si="23"/>
        <v>2.4738743941042327</v>
      </c>
      <c r="I313" s="4">
        <f t="shared" si="24"/>
        <v>1.0269966976218985</v>
      </c>
    </row>
    <row r="314" spans="1:9" x14ac:dyDescent="0.2">
      <c r="A314" s="4">
        <f>IF('True_Odds_Calculator_3-way'!A315="","",'True_Odds_Calculator_3-way'!A315)</f>
        <v>4.0599999999999996</v>
      </c>
      <c r="B314" s="4">
        <f>IF('True_Odds_Calculator_3-way'!B315="","",'True_Odds_Calculator_3-way'!B315)</f>
        <v>3.86</v>
      </c>
      <c r="C314" s="4">
        <f>IF('True_Odds_Calculator_3-way'!C315="","",'True_Odds_Calculator_3-way'!C315)</f>
        <v>1.93</v>
      </c>
      <c r="D314" s="4">
        <f t="shared" si="20"/>
        <v>2.3507491258071944E-2</v>
      </c>
      <c r="E314" s="4">
        <f t="shared" si="21"/>
        <v>4.1934068286417636</v>
      </c>
      <c r="F314" s="4">
        <f t="shared" si="22"/>
        <v>3.9803921568627452</v>
      </c>
      <c r="G314" s="4">
        <f t="shared" si="23"/>
        <v>1.9596358725553946</v>
      </c>
      <c r="I314" s="4">
        <f t="shared" si="24"/>
        <v>1.0235074912580719</v>
      </c>
    </row>
    <row r="315" spans="1:9" x14ac:dyDescent="0.2">
      <c r="A315" s="4">
        <f>IF('True_Odds_Calculator_3-way'!A316="","",'True_Odds_Calculator_3-way'!A316)</f>
        <v>3.18</v>
      </c>
      <c r="B315" s="4">
        <f>IF('True_Odds_Calculator_3-way'!B316="","",'True_Odds_Calculator_3-way'!B316)</f>
        <v>3.84</v>
      </c>
      <c r="C315" s="4">
        <f>IF('True_Odds_Calculator_3-way'!C316="","",'True_Odds_Calculator_3-way'!C316)</f>
        <v>2.25</v>
      </c>
      <c r="D315" s="4">
        <f t="shared" si="20"/>
        <v>1.9326519916142537E-2</v>
      </c>
      <c r="E315" s="4">
        <f t="shared" si="21"/>
        <v>3.2465083303792985</v>
      </c>
      <c r="F315" s="4">
        <f t="shared" si="22"/>
        <v>3.9374032674118653</v>
      </c>
      <c r="G315" s="4">
        <f t="shared" si="23"/>
        <v>2.2830931844243905</v>
      </c>
      <c r="I315" s="4">
        <f t="shared" si="24"/>
        <v>1.0193265199161425</v>
      </c>
    </row>
    <row r="316" spans="1:9" x14ac:dyDescent="0.2">
      <c r="A316" s="4">
        <f>IF('True_Odds_Calculator_3-way'!A317="","",'True_Odds_Calculator_3-way'!A317)</f>
        <v>1.88</v>
      </c>
      <c r="B316" s="4">
        <f>IF('True_Odds_Calculator_3-way'!B317="","",'True_Odds_Calculator_3-way'!B317)</f>
        <v>4.08</v>
      </c>
      <c r="C316" s="4">
        <f>IF('True_Odds_Calculator_3-way'!C317="","",'True_Odds_Calculator_3-way'!C317)</f>
        <v>3.84</v>
      </c>
      <c r="D316" s="4">
        <f t="shared" si="20"/>
        <v>3.74295994993743E-2</v>
      </c>
      <c r="E316" s="4">
        <f t="shared" si="21"/>
        <v>1.9251562382350724</v>
      </c>
      <c r="F316" s="4">
        <f t="shared" si="22"/>
        <v>4.2988286723084688</v>
      </c>
      <c r="G316" s="4">
        <f t="shared" si="23"/>
        <v>4.0332316752550215</v>
      </c>
      <c r="I316" s="4">
        <f t="shared" si="24"/>
        <v>1.0374295994993743</v>
      </c>
    </row>
    <row r="317" spans="1:9" x14ac:dyDescent="0.2">
      <c r="A317" s="4">
        <f>IF('True_Odds_Calculator_3-way'!A318="","",'True_Odds_Calculator_3-way'!A318)</f>
        <v>3.2</v>
      </c>
      <c r="B317" s="4">
        <f>IF('True_Odds_Calculator_3-way'!B318="","",'True_Odds_Calculator_3-way'!B318)</f>
        <v>3.3</v>
      </c>
      <c r="C317" s="4">
        <f>IF('True_Odds_Calculator_3-way'!C318="","",'True_Odds_Calculator_3-way'!C318)</f>
        <v>2.48</v>
      </c>
      <c r="D317" s="4">
        <f t="shared" si="20"/>
        <v>1.8756109481915972E-2</v>
      </c>
      <c r="E317" s="4">
        <f t="shared" si="21"/>
        <v>3.2653278361484244</v>
      </c>
      <c r="F317" s="4">
        <f t="shared" si="22"/>
        <v>3.3695189734440398</v>
      </c>
      <c r="G317" s="4">
        <f t="shared" si="23"/>
        <v>2.5190581234289229</v>
      </c>
      <c r="I317" s="4">
        <f t="shared" si="24"/>
        <v>1.018756109481916</v>
      </c>
    </row>
    <row r="318" spans="1:9" x14ac:dyDescent="0.2">
      <c r="A318" s="4">
        <f>IF('True_Odds_Calculator_3-way'!A319="","",'True_Odds_Calculator_3-way'!A319)</f>
        <v>5.2</v>
      </c>
      <c r="B318" s="4">
        <f>IF('True_Odds_Calculator_3-way'!B319="","",'True_Odds_Calculator_3-way'!B319)</f>
        <v>4.3099999999999996</v>
      </c>
      <c r="C318" s="4">
        <f>IF('True_Odds_Calculator_3-way'!C319="","",'True_Odds_Calculator_3-way'!C319)</f>
        <v>1.67</v>
      </c>
      <c r="D318" s="4">
        <f t="shared" si="20"/>
        <v>2.3128649002192025E-2</v>
      </c>
      <c r="E318" s="4">
        <f t="shared" si="21"/>
        <v>5.4171725982562258</v>
      </c>
      <c r="F318" s="4">
        <f t="shared" si="22"/>
        <v>4.458135640192264</v>
      </c>
      <c r="G318" s="4">
        <f t="shared" si="23"/>
        <v>1.6917816000339911</v>
      </c>
      <c r="I318" s="4">
        <f t="shared" si="24"/>
        <v>1.023128649002192</v>
      </c>
    </row>
    <row r="319" spans="1:9" x14ac:dyDescent="0.2">
      <c r="A319" s="4">
        <f>IF('True_Odds_Calculator_3-way'!A320="","",'True_Odds_Calculator_3-way'!A320)</f>
        <v>3.56</v>
      </c>
      <c r="B319" s="4">
        <f>IF('True_Odds_Calculator_3-way'!B320="","",'True_Odds_Calculator_3-way'!B320)</f>
        <v>3.52</v>
      </c>
      <c r="C319" s="4">
        <f>IF('True_Odds_Calculator_3-way'!C320="","",'True_Odds_Calculator_3-way'!C320)</f>
        <v>2.19</v>
      </c>
      <c r="D319" s="4">
        <f t="shared" si="20"/>
        <v>2.1610790061613594E-2</v>
      </c>
      <c r="E319" s="4">
        <f t="shared" si="21"/>
        <v>3.6536983795735813</v>
      </c>
      <c r="F319" s="4">
        <f t="shared" si="22"/>
        <v>3.6115775450988874</v>
      </c>
      <c r="G319" s="4">
        <f t="shared" si="23"/>
        <v>2.225102949882229</v>
      </c>
      <c r="I319" s="4">
        <f t="shared" si="24"/>
        <v>1.0216107900616136</v>
      </c>
    </row>
    <row r="320" spans="1:9" x14ac:dyDescent="0.2">
      <c r="A320" s="4">
        <f>IF('True_Odds_Calculator_3-way'!A321="","",'True_Odds_Calculator_3-way'!A321)</f>
        <v>1.59</v>
      </c>
      <c r="B320" s="4">
        <f>IF('True_Odds_Calculator_3-way'!B321="","",'True_Odds_Calculator_3-way'!B321)</f>
        <v>4.1100000000000003</v>
      </c>
      <c r="C320" s="4">
        <f>IF('True_Odds_Calculator_3-way'!C321="","",'True_Odds_Calculator_3-way'!C321)</f>
        <v>6.48</v>
      </c>
      <c r="D320" s="4">
        <f t="shared" si="20"/>
        <v>2.6560807697473932E-2</v>
      </c>
      <c r="E320" s="4">
        <f t="shared" si="21"/>
        <v>1.6127023792168478</v>
      </c>
      <c r="F320" s="4">
        <f t="shared" si="22"/>
        <v>4.2652035336620111</v>
      </c>
      <c r="G320" s="4">
        <f t="shared" si="23"/>
        <v>6.8743931802420279</v>
      </c>
      <c r="I320" s="4">
        <f t="shared" si="24"/>
        <v>1.0265608076974739</v>
      </c>
    </row>
    <row r="321" spans="1:9" x14ac:dyDescent="0.2">
      <c r="A321" s="4">
        <f>IF('True_Odds_Calculator_3-way'!A322="","",'True_Odds_Calculator_3-way'!A322)</f>
        <v>2.14</v>
      </c>
      <c r="B321" s="4">
        <f>IF('True_Odds_Calculator_3-way'!B322="","",'True_Odds_Calculator_3-way'!B322)</f>
        <v>3.57</v>
      </c>
      <c r="C321" s="4">
        <f>IF('True_Odds_Calculator_3-way'!C322="","",'True_Odds_Calculator_3-way'!C322)</f>
        <v>3.63</v>
      </c>
      <c r="D321" s="4">
        <f t="shared" si="20"/>
        <v>2.2883858108007082E-2</v>
      </c>
      <c r="E321" s="4">
        <f t="shared" si="21"/>
        <v>2.1755126746628646</v>
      </c>
      <c r="F321" s="4">
        <f t="shared" si="22"/>
        <v>3.6699390127222897</v>
      </c>
      <c r="G321" s="4">
        <f t="shared" si="23"/>
        <v>3.7333751735602068</v>
      </c>
      <c r="I321" s="4">
        <f t="shared" si="24"/>
        <v>1.0228838581080071</v>
      </c>
    </row>
    <row r="322" spans="1:9" x14ac:dyDescent="0.2">
      <c r="A322" s="4">
        <f>IF('True_Odds_Calculator_3-way'!A323="","",'True_Odds_Calculator_3-way'!A323)</f>
        <v>2.2999999999999998</v>
      </c>
      <c r="B322" s="4">
        <f>IF('True_Odds_Calculator_3-way'!B323="","",'True_Odds_Calculator_3-way'!B323)</f>
        <v>3.33</v>
      </c>
      <c r="C322" s="4">
        <f>IF('True_Odds_Calculator_3-way'!C323="","",'True_Odds_Calculator_3-way'!C323)</f>
        <v>3.49</v>
      </c>
      <c r="D322" s="4">
        <f t="shared" si="20"/>
        <v>2.1615860285350674E-2</v>
      </c>
      <c r="E322" s="4">
        <f t="shared" si="21"/>
        <v>2.3387582752919371</v>
      </c>
      <c r="F322" s="4">
        <f t="shared" si="22"/>
        <v>3.4118628902179746</v>
      </c>
      <c r="G322" s="4">
        <f t="shared" si="23"/>
        <v>3.5800249205217507</v>
      </c>
      <c r="I322" s="4">
        <f t="shared" si="24"/>
        <v>1.0216158602853507</v>
      </c>
    </row>
    <row r="323" spans="1:9" x14ac:dyDescent="0.2">
      <c r="A323" s="4">
        <f>IF('True_Odds_Calculator_3-way'!A324="","",'True_Odds_Calculator_3-way'!A324)</f>
        <v>1.9</v>
      </c>
      <c r="B323" s="4">
        <f>IF('True_Odds_Calculator_3-way'!B324="","",'True_Odds_Calculator_3-way'!B324)</f>
        <v>3.8</v>
      </c>
      <c r="C323" s="4">
        <f>IF('True_Odds_Calculator_3-way'!C324="","",'True_Odds_Calculator_3-way'!C324)</f>
        <v>4.2699999999999996</v>
      </c>
      <c r="D323" s="4">
        <f t="shared" ref="D323:D386" si="25">IF(A323="","",((1/A323)+(1/B323)+(1/C323))-1)</f>
        <v>2.3665721681252361E-2</v>
      </c>
      <c r="E323" s="4">
        <f t="shared" ref="E323:E386" si="26">IF(A323="","",(3*A323)/(3-($D323*A323)))</f>
        <v>1.9289110794103661</v>
      </c>
      <c r="F323" s="4">
        <f t="shared" ref="F323:F386" si="27">IF(B323="","",(3*B323)/(3-($D323*B323)))</f>
        <v>3.9174311926605503</v>
      </c>
      <c r="G323" s="4">
        <f t="shared" ref="G323:G386" si="28">IF(C323="","",(3*C323)/(3-($D323*C323)))</f>
        <v>4.4188453159041394</v>
      </c>
      <c r="I323" s="4">
        <f t="shared" ref="I323:I386" si="29">IF(A323="","",D323+1)</f>
        <v>1.0236657216812524</v>
      </c>
    </row>
    <row r="324" spans="1:9" x14ac:dyDescent="0.2">
      <c r="A324" s="4">
        <f>IF('True_Odds_Calculator_3-way'!A325="","",'True_Odds_Calculator_3-way'!A325)</f>
        <v>2.91</v>
      </c>
      <c r="B324" s="4">
        <f>IF('True_Odds_Calculator_3-way'!B325="","",'True_Odds_Calculator_3-way'!B325)</f>
        <v>3.39</v>
      </c>
      <c r="C324" s="4">
        <f>IF('True_Odds_Calculator_3-way'!C325="","",'True_Odds_Calculator_3-way'!C325)</f>
        <v>2.57</v>
      </c>
      <c r="D324" s="4">
        <f t="shared" si="25"/>
        <v>2.7732920787070681E-2</v>
      </c>
      <c r="E324" s="4">
        <f t="shared" si="26"/>
        <v>2.9904457821135844</v>
      </c>
      <c r="F324" s="4">
        <f t="shared" si="27"/>
        <v>3.4996734688130622</v>
      </c>
      <c r="G324" s="4">
        <f t="shared" si="28"/>
        <v>2.6325436260991215</v>
      </c>
      <c r="I324" s="4">
        <f t="shared" si="29"/>
        <v>1.0277329207870707</v>
      </c>
    </row>
    <row r="325" spans="1:9" x14ac:dyDescent="0.2">
      <c r="A325" s="4">
        <f>IF('True_Odds_Calculator_3-way'!A326="","",'True_Odds_Calculator_3-way'!A326)</f>
        <v>1.93</v>
      </c>
      <c r="B325" s="4">
        <f>IF('True_Odds_Calculator_3-way'!B326="","",'True_Odds_Calculator_3-way'!B326)</f>
        <v>3.87</v>
      </c>
      <c r="C325" s="4">
        <f>IF('True_Odds_Calculator_3-way'!C326="","",'True_Odds_Calculator_3-way'!C326)</f>
        <v>3.96</v>
      </c>
      <c r="D325" s="4">
        <f t="shared" si="25"/>
        <v>2.9057900367696732E-2</v>
      </c>
      <c r="E325" s="4">
        <f t="shared" si="26"/>
        <v>1.96676656883914</v>
      </c>
      <c r="F325" s="4">
        <f t="shared" si="27"/>
        <v>4.0207152714566758</v>
      </c>
      <c r="G325" s="4">
        <f t="shared" si="28"/>
        <v>4.1179498488850568</v>
      </c>
      <c r="I325" s="4">
        <f t="shared" si="29"/>
        <v>1.0290579003676967</v>
      </c>
    </row>
    <row r="326" spans="1:9" x14ac:dyDescent="0.2">
      <c r="A326" s="4">
        <f>IF('True_Odds_Calculator_3-way'!A327="","",'True_Odds_Calculator_3-way'!A327)</f>
        <v>1.61</v>
      </c>
      <c r="B326" s="4">
        <f>IF('True_Odds_Calculator_3-way'!B327="","",'True_Odds_Calculator_3-way'!B327)</f>
        <v>4.3099999999999996</v>
      </c>
      <c r="C326" s="4">
        <f>IF('True_Odds_Calculator_3-way'!C327="","",'True_Odds_Calculator_3-way'!C327)</f>
        <v>5.66</v>
      </c>
      <c r="D326" s="4">
        <f t="shared" si="25"/>
        <v>2.9815019136961052E-2</v>
      </c>
      <c r="E326" s="4">
        <f t="shared" si="26"/>
        <v>1.6361800705280114</v>
      </c>
      <c r="F326" s="4">
        <f t="shared" si="27"/>
        <v>4.5028773477359065</v>
      </c>
      <c r="G326" s="4">
        <f t="shared" si="28"/>
        <v>5.9973573658070896</v>
      </c>
      <c r="I326" s="4">
        <f t="shared" si="29"/>
        <v>1.0298150191369611</v>
      </c>
    </row>
    <row r="327" spans="1:9" x14ac:dyDescent="0.2">
      <c r="A327" s="4">
        <f>IF('True_Odds_Calculator_3-way'!A328="","",'True_Odds_Calculator_3-way'!A328)</f>
        <v>4.22</v>
      </c>
      <c r="B327" s="4">
        <f>IF('True_Odds_Calculator_3-way'!B328="","",'True_Odds_Calculator_3-way'!B328)</f>
        <v>4.07</v>
      </c>
      <c r="C327" s="4">
        <f>IF('True_Odds_Calculator_3-way'!C328="","",'True_Odds_Calculator_3-way'!C328)</f>
        <v>1.83</v>
      </c>
      <c r="D327" s="4">
        <f t="shared" si="25"/>
        <v>2.9115157776489431E-2</v>
      </c>
      <c r="E327" s="4">
        <f t="shared" si="26"/>
        <v>4.4002121032898032</v>
      </c>
      <c r="F327" s="4">
        <f t="shared" si="27"/>
        <v>4.2373744432244171</v>
      </c>
      <c r="G327" s="4">
        <f t="shared" si="28"/>
        <v>1.8630889179567431</v>
      </c>
      <c r="I327" s="4">
        <f t="shared" si="29"/>
        <v>1.0291151577764894</v>
      </c>
    </row>
    <row r="328" spans="1:9" x14ac:dyDescent="0.2">
      <c r="A328" s="4">
        <f>IF('True_Odds_Calculator_3-way'!A329="","",'True_Odds_Calculator_3-way'!A329)</f>
        <v>2.78</v>
      </c>
      <c r="B328" s="4">
        <f>IF('True_Odds_Calculator_3-way'!B329="","",'True_Odds_Calculator_3-way'!B329)</f>
        <v>3.41</v>
      </c>
      <c r="C328" s="4">
        <f>IF('True_Odds_Calculator_3-way'!C329="","",'True_Odds_Calculator_3-way'!C329)</f>
        <v>2.71</v>
      </c>
      <c r="D328" s="4">
        <f t="shared" si="25"/>
        <v>2.1971052217537146E-2</v>
      </c>
      <c r="E328" s="4">
        <f t="shared" si="26"/>
        <v>2.8377766841300915</v>
      </c>
      <c r="F328" s="4">
        <f t="shared" si="27"/>
        <v>3.4973417837434737</v>
      </c>
      <c r="G328" s="4">
        <f t="shared" si="28"/>
        <v>2.7648749820537843</v>
      </c>
      <c r="I328" s="4">
        <f t="shared" si="29"/>
        <v>1.0219710522175371</v>
      </c>
    </row>
    <row r="329" spans="1:9" x14ac:dyDescent="0.2">
      <c r="A329" s="4">
        <f>IF('True_Odds_Calculator_3-way'!A330="","",'True_Odds_Calculator_3-way'!A330)</f>
        <v>2.1</v>
      </c>
      <c r="B329" s="4">
        <f>IF('True_Odds_Calculator_3-way'!B330="","",'True_Odds_Calculator_3-way'!B330)</f>
        <v>3.7</v>
      </c>
      <c r="C329" s="4">
        <f>IF('True_Odds_Calculator_3-way'!C330="","",'True_Odds_Calculator_3-way'!C330)</f>
        <v>3.62</v>
      </c>
      <c r="D329" s="4">
        <f t="shared" si="25"/>
        <v>2.2703840383398344E-2</v>
      </c>
      <c r="E329" s="4">
        <f t="shared" si="26"/>
        <v>2.1339136240181675</v>
      </c>
      <c r="F329" s="4">
        <f t="shared" si="27"/>
        <v>3.8065898571776575</v>
      </c>
      <c r="G329" s="4">
        <f t="shared" si="28"/>
        <v>3.7219668833861159</v>
      </c>
      <c r="I329" s="4">
        <f t="shared" si="29"/>
        <v>1.0227038403833983</v>
      </c>
    </row>
    <row r="330" spans="1:9" x14ac:dyDescent="0.2">
      <c r="A330" s="4">
        <f>IF('True_Odds_Calculator_3-way'!A331="","",'True_Odds_Calculator_3-way'!A331)</f>
        <v>1.24</v>
      </c>
      <c r="B330" s="4">
        <f>IF('True_Odds_Calculator_3-way'!B331="","",'True_Odds_Calculator_3-way'!B331)</f>
        <v>5.86</v>
      </c>
      <c r="C330" s="4">
        <f>IF('True_Odds_Calculator_3-way'!C331="","",'True_Odds_Calculator_3-way'!C331)</f>
        <v>12.71</v>
      </c>
      <c r="D330" s="4">
        <f t="shared" si="25"/>
        <v>5.5778283203948398E-2</v>
      </c>
      <c r="E330" s="4">
        <f t="shared" si="26"/>
        <v>1.2692628859479005</v>
      </c>
      <c r="F330" s="4">
        <f t="shared" si="27"/>
        <v>6.5765372796948398</v>
      </c>
      <c r="G330" s="4">
        <f t="shared" si="28"/>
        <v>16.642965677511619</v>
      </c>
      <c r="I330" s="4">
        <f t="shared" si="29"/>
        <v>1.0557782832039484</v>
      </c>
    </row>
    <row r="331" spans="1:9" x14ac:dyDescent="0.2">
      <c r="A331" s="4">
        <f>IF('True_Odds_Calculator_3-way'!A332="","",'True_Odds_Calculator_3-way'!A332)</f>
        <v>3.21</v>
      </c>
      <c r="B331" s="4">
        <f>IF('True_Odds_Calculator_3-way'!B332="","",'True_Odds_Calculator_3-way'!B332)</f>
        <v>3.09</v>
      </c>
      <c r="C331" s="4">
        <f>IF('True_Odds_Calculator_3-way'!C332="","",'True_Odds_Calculator_3-way'!C332)</f>
        <v>2.41</v>
      </c>
      <c r="D331" s="4">
        <f t="shared" si="25"/>
        <v>5.008883455613411E-2</v>
      </c>
      <c r="E331" s="4">
        <f t="shared" si="26"/>
        <v>3.3917827776479497</v>
      </c>
      <c r="F331" s="4">
        <f t="shared" si="27"/>
        <v>3.2580897352494889</v>
      </c>
      <c r="G331" s="4">
        <f t="shared" si="28"/>
        <v>2.5110392747397712</v>
      </c>
      <c r="I331" s="4">
        <f t="shared" si="29"/>
        <v>1.0500888345561341</v>
      </c>
    </row>
    <row r="332" spans="1:9" x14ac:dyDescent="0.2">
      <c r="A332" s="4">
        <f>IF('True_Odds_Calculator_3-way'!A333="","",'True_Odds_Calculator_3-way'!A333)</f>
        <v>1.24</v>
      </c>
      <c r="B332" s="4">
        <f>IF('True_Odds_Calculator_3-way'!B333="","",'True_Odds_Calculator_3-way'!B333)</f>
        <v>6.12</v>
      </c>
      <c r="C332" s="4">
        <f>IF('True_Odds_Calculator_3-way'!C333="","",'True_Odds_Calculator_3-way'!C333)</f>
        <v>11.13</v>
      </c>
      <c r="D332" s="4">
        <f t="shared" si="25"/>
        <v>5.9697565372263783E-2</v>
      </c>
      <c r="E332" s="4">
        <f t="shared" si="26"/>
        <v>1.2713710732054357</v>
      </c>
      <c r="F332" s="4">
        <f t="shared" si="27"/>
        <v>6.9686651846532408</v>
      </c>
      <c r="G332" s="4">
        <f t="shared" si="28"/>
        <v>14.296319867407986</v>
      </c>
      <c r="I332" s="4">
        <f t="shared" si="29"/>
        <v>1.0596975653722638</v>
      </c>
    </row>
    <row r="333" spans="1:9" x14ac:dyDescent="0.2">
      <c r="A333" s="4">
        <f>IF('True_Odds_Calculator_3-way'!A334="","",'True_Odds_Calculator_3-way'!A334)</f>
        <v>1.52</v>
      </c>
      <c r="B333" s="4">
        <f>IF('True_Odds_Calculator_3-way'!B334="","",'True_Odds_Calculator_3-way'!B334)</f>
        <v>5.0199999999999996</v>
      </c>
      <c r="C333" s="4">
        <f>IF('True_Odds_Calculator_3-way'!C334="","",'True_Odds_Calculator_3-way'!C334)</f>
        <v>5.98</v>
      </c>
      <c r="D333" s="4">
        <f t="shared" si="25"/>
        <v>2.432200436066001E-2</v>
      </c>
      <c r="E333" s="4">
        <f t="shared" si="26"/>
        <v>1.538964893497613</v>
      </c>
      <c r="F333" s="4">
        <f t="shared" si="27"/>
        <v>5.2329759495320021</v>
      </c>
      <c r="G333" s="4">
        <f t="shared" si="28"/>
        <v>6.2846936504333639</v>
      </c>
      <c r="I333" s="4">
        <f t="shared" si="29"/>
        <v>1.02432200436066</v>
      </c>
    </row>
    <row r="334" spans="1:9" x14ac:dyDescent="0.2">
      <c r="A334" s="4">
        <f>IF('True_Odds_Calculator_3-way'!A335="","",'True_Odds_Calculator_3-way'!A335)</f>
        <v>1.55</v>
      </c>
      <c r="B334" s="4">
        <f>IF('True_Odds_Calculator_3-way'!B335="","",'True_Odds_Calculator_3-way'!B335)</f>
        <v>4.7699999999999996</v>
      </c>
      <c r="C334" s="4">
        <f>IF('True_Odds_Calculator_3-way'!C335="","",'True_Odds_Calculator_3-way'!C335)</f>
        <v>5.86</v>
      </c>
      <c r="D334" s="4">
        <f t="shared" si="25"/>
        <v>2.5453360356423982E-2</v>
      </c>
      <c r="E334" s="4">
        <f t="shared" si="26"/>
        <v>1.5706555383975673</v>
      </c>
      <c r="F334" s="4">
        <f t="shared" si="27"/>
        <v>4.9711881760300995</v>
      </c>
      <c r="G334" s="4">
        <f t="shared" si="28"/>
        <v>6.166596371237671</v>
      </c>
      <c r="I334" s="4">
        <f t="shared" si="29"/>
        <v>1.025453360356424</v>
      </c>
    </row>
    <row r="335" spans="1:9" x14ac:dyDescent="0.2">
      <c r="A335" s="4">
        <f>IF('True_Odds_Calculator_3-way'!A336="","",'True_Odds_Calculator_3-way'!A336)</f>
        <v>1.37</v>
      </c>
      <c r="B335" s="4">
        <f>IF('True_Odds_Calculator_3-way'!B336="","",'True_Odds_Calculator_3-way'!B336)</f>
        <v>5.76</v>
      </c>
      <c r="C335" s="4">
        <f>IF('True_Odds_Calculator_3-way'!C336="","",'True_Odds_Calculator_3-way'!C336)</f>
        <v>8.3000000000000007</v>
      </c>
      <c r="D335" s="4">
        <f t="shared" si="25"/>
        <v>2.4020046121224548E-2</v>
      </c>
      <c r="E335" s="4">
        <f t="shared" si="26"/>
        <v>1.385194411365861</v>
      </c>
      <c r="F335" s="4">
        <f t="shared" si="27"/>
        <v>6.0384858400922443</v>
      </c>
      <c r="G335" s="4">
        <f t="shared" si="28"/>
        <v>8.8908452170009902</v>
      </c>
      <c r="I335" s="4">
        <f t="shared" si="29"/>
        <v>1.0240200461212245</v>
      </c>
    </row>
    <row r="336" spans="1:9" x14ac:dyDescent="0.2">
      <c r="A336" s="4">
        <f>IF('True_Odds_Calculator_3-way'!A337="","",'True_Odds_Calculator_3-way'!A337)</f>
        <v>2.33</v>
      </c>
      <c r="B336" s="4">
        <f>IF('True_Odds_Calculator_3-way'!B337="","",'True_Odds_Calculator_3-way'!B337)</f>
        <v>3.67</v>
      </c>
      <c r="C336" s="4">
        <f>IF('True_Odds_Calculator_3-way'!C337="","",'True_Odds_Calculator_3-way'!C337)</f>
        <v>3.11</v>
      </c>
      <c r="D336" s="4">
        <f t="shared" si="25"/>
        <v>2.3207521749049498E-2</v>
      </c>
      <c r="E336" s="4">
        <f t="shared" si="26"/>
        <v>2.372767976703253</v>
      </c>
      <c r="F336" s="4">
        <f t="shared" si="27"/>
        <v>3.7772378017870802</v>
      </c>
      <c r="G336" s="4">
        <f t="shared" si="28"/>
        <v>3.1866662970673461</v>
      </c>
      <c r="I336" s="4">
        <f t="shared" si="29"/>
        <v>1.0232075217490495</v>
      </c>
    </row>
    <row r="337" spans="1:9" x14ac:dyDescent="0.2">
      <c r="A337" s="4">
        <f>IF('True_Odds_Calculator_3-way'!A338="","",'True_Odds_Calculator_3-way'!A338)</f>
        <v>2.52</v>
      </c>
      <c r="B337" s="4">
        <f>IF('True_Odds_Calculator_3-way'!B338="","",'True_Odds_Calculator_3-way'!B338)</f>
        <v>3.68</v>
      </c>
      <c r="C337" s="4">
        <f>IF('True_Odds_Calculator_3-way'!C338="","",'True_Odds_Calculator_3-way'!C338)</f>
        <v>2.83</v>
      </c>
      <c r="D337" s="4">
        <f t="shared" si="25"/>
        <v>2.1921417719543479E-2</v>
      </c>
      <c r="E337" s="4">
        <f t="shared" si="26"/>
        <v>2.5672737555321712</v>
      </c>
      <c r="F337" s="4">
        <f t="shared" si="27"/>
        <v>3.7816906928739082</v>
      </c>
      <c r="G337" s="4">
        <f t="shared" si="28"/>
        <v>2.8897578931234413</v>
      </c>
      <c r="I337" s="4">
        <f t="shared" si="29"/>
        <v>1.0219214177195435</v>
      </c>
    </row>
    <row r="338" spans="1:9" x14ac:dyDescent="0.2">
      <c r="A338" s="4">
        <f>IF('True_Odds_Calculator_3-way'!A339="","",'True_Odds_Calculator_3-way'!A339)</f>
        <v>1.83</v>
      </c>
      <c r="B338" s="4">
        <f>IF('True_Odds_Calculator_3-way'!B339="","",'True_Odds_Calculator_3-way'!B339)</f>
        <v>3.89</v>
      </c>
      <c r="C338" s="4">
        <f>IF('True_Odds_Calculator_3-way'!C339="","",'True_Odds_Calculator_3-way'!C339)</f>
        <v>4.5199999999999996</v>
      </c>
      <c r="D338" s="4">
        <f t="shared" si="25"/>
        <v>2.4756434225151169E-2</v>
      </c>
      <c r="E338" s="4">
        <f t="shared" si="26"/>
        <v>1.8580593435949428</v>
      </c>
      <c r="F338" s="4">
        <f t="shared" si="27"/>
        <v>4.019013728908515</v>
      </c>
      <c r="G338" s="4">
        <f t="shared" si="28"/>
        <v>4.6951267937915286</v>
      </c>
      <c r="I338" s="4">
        <f t="shared" si="29"/>
        <v>1.0247564342251512</v>
      </c>
    </row>
    <row r="339" spans="1:9" x14ac:dyDescent="0.2">
      <c r="A339" s="4">
        <f>IF('True_Odds_Calculator_3-way'!A340="","",'True_Odds_Calculator_3-way'!A340)</f>
        <v>3.32</v>
      </c>
      <c r="B339" s="4">
        <f>IF('True_Odds_Calculator_3-way'!B340="","",'True_Odds_Calculator_3-way'!B340)</f>
        <v>3.9</v>
      </c>
      <c r="C339" s="4">
        <f>IF('True_Odds_Calculator_3-way'!C340="","",'True_Odds_Calculator_3-way'!C340)</f>
        <v>2.15</v>
      </c>
      <c r="D339" s="4">
        <f t="shared" si="25"/>
        <v>2.2731354757132394E-2</v>
      </c>
      <c r="E339" s="4">
        <f t="shared" si="26"/>
        <v>3.4056732267088599</v>
      </c>
      <c r="F339" s="4">
        <f t="shared" si="27"/>
        <v>4.0187573383635211</v>
      </c>
      <c r="G339" s="4">
        <f t="shared" si="28"/>
        <v>2.1856052675655304</v>
      </c>
      <c r="I339" s="4">
        <f t="shared" si="29"/>
        <v>1.0227313547571324</v>
      </c>
    </row>
    <row r="340" spans="1:9" x14ac:dyDescent="0.2">
      <c r="A340" s="4">
        <f>IF('True_Odds_Calculator_3-way'!A341="","",'True_Odds_Calculator_3-way'!A341)</f>
        <v>2.44</v>
      </c>
      <c r="B340" s="4">
        <f>IF('True_Odds_Calculator_3-way'!B341="","",'True_Odds_Calculator_3-way'!B341)</f>
        <v>3.12</v>
      </c>
      <c r="C340" s="4">
        <f>IF('True_Odds_Calculator_3-way'!C341="","",'True_Odds_Calculator_3-way'!C341)</f>
        <v>3.36</v>
      </c>
      <c r="D340" s="4">
        <f t="shared" si="25"/>
        <v>2.7967933705638659E-2</v>
      </c>
      <c r="E340" s="4">
        <f t="shared" si="26"/>
        <v>2.4967952322051055</v>
      </c>
      <c r="F340" s="4">
        <f t="shared" si="27"/>
        <v>3.2134690530175116</v>
      </c>
      <c r="G340" s="4">
        <f t="shared" si="28"/>
        <v>3.4686523640908145</v>
      </c>
      <c r="I340" s="4">
        <f t="shared" si="29"/>
        <v>1.0279679337056387</v>
      </c>
    </row>
    <row r="341" spans="1:9" x14ac:dyDescent="0.2">
      <c r="A341" s="4">
        <f>IF('True_Odds_Calculator_3-way'!A342="","",'True_Odds_Calculator_3-way'!A342)</f>
        <v>2.16</v>
      </c>
      <c r="B341" s="4">
        <f>IF('True_Odds_Calculator_3-way'!B342="","",'True_Odds_Calculator_3-way'!B342)</f>
        <v>3.31</v>
      </c>
      <c r="C341" s="4">
        <f>IF('True_Odds_Calculator_3-way'!C342="","",'True_Odds_Calculator_3-way'!C342)</f>
        <v>3.81</v>
      </c>
      <c r="D341" s="4">
        <f t="shared" si="25"/>
        <v>2.7544958189390512E-2</v>
      </c>
      <c r="E341" s="4">
        <f t="shared" si="26"/>
        <v>2.2037046864847096</v>
      </c>
      <c r="F341" s="4">
        <f t="shared" si="27"/>
        <v>3.4137481433655177</v>
      </c>
      <c r="G341" s="4">
        <f t="shared" si="28"/>
        <v>3.9481132813836153</v>
      </c>
      <c r="I341" s="4">
        <f t="shared" si="29"/>
        <v>1.0275449581893905</v>
      </c>
    </row>
    <row r="342" spans="1:9" x14ac:dyDescent="0.2">
      <c r="A342" s="4">
        <f>IF('True_Odds_Calculator_3-way'!A343="","",'True_Odds_Calculator_3-way'!A343)</f>
        <v>1.1399999999999999</v>
      </c>
      <c r="B342" s="4">
        <f>IF('True_Odds_Calculator_3-way'!B343="","",'True_Odds_Calculator_3-way'!B343)</f>
        <v>9.98</v>
      </c>
      <c r="C342" s="4">
        <f>IF('True_Odds_Calculator_3-way'!C343="","",'True_Odds_Calculator_3-way'!C343)</f>
        <v>17.47</v>
      </c>
      <c r="D342" s="4">
        <f t="shared" si="25"/>
        <v>3.4634367802677701E-2</v>
      </c>
      <c r="E342" s="4">
        <f t="shared" si="26"/>
        <v>1.155203705002305</v>
      </c>
      <c r="F342" s="4">
        <f t="shared" si="27"/>
        <v>11.279601851440589</v>
      </c>
      <c r="G342" s="4">
        <f t="shared" si="28"/>
        <v>21.883659983725586</v>
      </c>
      <c r="I342" s="4">
        <f t="shared" si="29"/>
        <v>1.0346343678026777</v>
      </c>
    </row>
    <row r="343" spans="1:9" x14ac:dyDescent="0.2">
      <c r="A343" s="4">
        <f>IF('True_Odds_Calculator_3-way'!A344="","",'True_Odds_Calculator_3-way'!A344)</f>
        <v>1.26</v>
      </c>
      <c r="B343" s="4">
        <f>IF('True_Odds_Calculator_3-way'!B344="","",'True_Odds_Calculator_3-way'!B344)</f>
        <v>6.5</v>
      </c>
      <c r="C343" s="4">
        <f>IF('True_Odds_Calculator_3-way'!C344="","",'True_Odds_Calculator_3-way'!C344)</f>
        <v>10.89</v>
      </c>
      <c r="D343" s="4">
        <f t="shared" si="25"/>
        <v>3.9324312051584709E-2</v>
      </c>
      <c r="E343" s="4">
        <f t="shared" si="26"/>
        <v>1.2811599074349393</v>
      </c>
      <c r="F343" s="4">
        <f t="shared" si="27"/>
        <v>7.1053990105399008</v>
      </c>
      <c r="G343" s="4">
        <f t="shared" si="28"/>
        <v>12.703371362645811</v>
      </c>
      <c r="I343" s="4">
        <f t="shared" si="29"/>
        <v>1.0393243120515847</v>
      </c>
    </row>
    <row r="344" spans="1:9" x14ac:dyDescent="0.2">
      <c r="A344" s="4">
        <f>IF('True_Odds_Calculator_3-way'!A345="","",'True_Odds_Calculator_3-way'!A345)</f>
        <v>5.43</v>
      </c>
      <c r="B344" s="4">
        <f>IF('True_Odds_Calculator_3-way'!B345="","",'True_Odds_Calculator_3-way'!B345)</f>
        <v>4.45</v>
      </c>
      <c r="C344" s="4">
        <f>IF('True_Odds_Calculator_3-way'!C345="","",'True_Odds_Calculator_3-way'!C345)</f>
        <v>1.61</v>
      </c>
      <c r="D344" s="4">
        <f t="shared" si="25"/>
        <v>2.9999176161056962E-2</v>
      </c>
      <c r="E344" s="4">
        <f t="shared" si="26"/>
        <v>5.7417695232833488</v>
      </c>
      <c r="F344" s="4">
        <f t="shared" si="27"/>
        <v>4.6572415580549515</v>
      </c>
      <c r="G344" s="4">
        <f t="shared" si="28"/>
        <v>1.6363444217177705</v>
      </c>
      <c r="I344" s="4">
        <f t="shared" si="29"/>
        <v>1.029999176161057</v>
      </c>
    </row>
    <row r="345" spans="1:9" x14ac:dyDescent="0.2">
      <c r="A345" s="4">
        <f>IF('True_Odds_Calculator_3-way'!A346="","",'True_Odds_Calculator_3-way'!A346)</f>
        <v>1.67</v>
      </c>
      <c r="B345" s="4">
        <f>IF('True_Odds_Calculator_3-way'!B346="","",'True_Odds_Calculator_3-way'!B346)</f>
        <v>4.33</v>
      </c>
      <c r="C345" s="4">
        <f>IF('True_Odds_Calculator_3-way'!C346="","",'True_Odds_Calculator_3-way'!C346)</f>
        <v>4.99</v>
      </c>
      <c r="D345" s="4">
        <f t="shared" si="25"/>
        <v>3.0150079029877208E-2</v>
      </c>
      <c r="E345" s="4">
        <f t="shared" si="26"/>
        <v>1.6985069663933869</v>
      </c>
      <c r="F345" s="4">
        <f t="shared" si="27"/>
        <v>4.5269996987703527</v>
      </c>
      <c r="G345" s="4">
        <f t="shared" si="28"/>
        <v>5.2534590344302634</v>
      </c>
      <c r="I345" s="4">
        <f t="shared" si="29"/>
        <v>1.0301500790298772</v>
      </c>
    </row>
    <row r="346" spans="1:9" x14ac:dyDescent="0.2">
      <c r="A346" s="4">
        <f>IF('True_Odds_Calculator_3-way'!A347="","",'True_Odds_Calculator_3-way'!A347)</f>
        <v>5.45</v>
      </c>
      <c r="B346" s="4">
        <f>IF('True_Odds_Calculator_3-way'!B347="","",'True_Odds_Calculator_3-way'!B347)</f>
        <v>4.2300000000000004</v>
      </c>
      <c r="C346" s="4">
        <f>IF('True_Odds_Calculator_3-way'!C347="","",'True_Odds_Calculator_3-way'!C347)</f>
        <v>1.64</v>
      </c>
      <c r="D346" s="4">
        <f t="shared" si="25"/>
        <v>2.9648955478428496E-2</v>
      </c>
      <c r="E346" s="4">
        <f t="shared" si="26"/>
        <v>5.7602607127041079</v>
      </c>
      <c r="F346" s="4">
        <f t="shared" si="27"/>
        <v>4.4145503996413042</v>
      </c>
      <c r="G346" s="4">
        <f t="shared" si="28"/>
        <v>1.667019206773003</v>
      </c>
      <c r="I346" s="4">
        <f t="shared" si="29"/>
        <v>1.0296489554784285</v>
      </c>
    </row>
    <row r="347" spans="1:9" x14ac:dyDescent="0.2">
      <c r="A347" s="4">
        <f>IF('True_Odds_Calculator_3-way'!A348="","",'True_Odds_Calculator_3-way'!A348)</f>
        <v>4.16</v>
      </c>
      <c r="B347" s="4">
        <f>IF('True_Odds_Calculator_3-way'!B348="","",'True_Odds_Calculator_3-way'!B348)</f>
        <v>4.37</v>
      </c>
      <c r="C347" s="4">
        <f>IF('True_Odds_Calculator_3-way'!C348="","",'True_Odds_Calculator_3-way'!C348)</f>
        <v>1.78</v>
      </c>
      <c r="D347" s="4">
        <f t="shared" si="25"/>
        <v>3.1015320138684244E-2</v>
      </c>
      <c r="E347" s="4">
        <f t="shared" si="26"/>
        <v>4.3469533824200557</v>
      </c>
      <c r="F347" s="4">
        <f t="shared" si="27"/>
        <v>4.5767739945016626</v>
      </c>
      <c r="G347" s="4">
        <f t="shared" si="28"/>
        <v>1.8133704098496253</v>
      </c>
      <c r="I347" s="4">
        <f t="shared" si="29"/>
        <v>1.0310153201386842</v>
      </c>
    </row>
    <row r="348" spans="1:9" x14ac:dyDescent="0.2">
      <c r="A348" s="4">
        <f>IF('True_Odds_Calculator_3-way'!A349="","",'True_Odds_Calculator_3-way'!A349)</f>
        <v>1.3</v>
      </c>
      <c r="B348" s="4">
        <f>IF('True_Odds_Calculator_3-way'!B349="","",'True_Odds_Calculator_3-way'!B349)</f>
        <v>5.79</v>
      </c>
      <c r="C348" s="4">
        <f>IF('True_Odds_Calculator_3-way'!C349="","",'True_Odds_Calculator_3-way'!C349)</f>
        <v>10.8</v>
      </c>
      <c r="D348" s="4">
        <f t="shared" si="25"/>
        <v>3.4534933498663989E-2</v>
      </c>
      <c r="E348" s="4">
        <f t="shared" si="26"/>
        <v>1.3197502443332543</v>
      </c>
      <c r="F348" s="4">
        <f t="shared" si="27"/>
        <v>6.2034767479128821</v>
      </c>
      <c r="G348" s="4">
        <f t="shared" si="28"/>
        <v>12.333353562325522</v>
      </c>
      <c r="I348" s="4">
        <f t="shared" si="29"/>
        <v>1.034534933498664</v>
      </c>
    </row>
    <row r="349" spans="1:9" x14ac:dyDescent="0.2">
      <c r="A349" s="4">
        <f>IF('True_Odds_Calculator_3-way'!A350="","",'True_Odds_Calculator_3-way'!A350)</f>
        <v>2.71</v>
      </c>
      <c r="B349" s="4">
        <f>IF('True_Odds_Calculator_3-way'!B350="","",'True_Odds_Calculator_3-way'!B350)</f>
        <v>3.2</v>
      </c>
      <c r="C349" s="4">
        <f>IF('True_Odds_Calculator_3-way'!C350="","",'True_Odds_Calculator_3-way'!C350)</f>
        <v>2.85</v>
      </c>
      <c r="D349" s="4">
        <f t="shared" si="25"/>
        <v>3.2380883019356599E-2</v>
      </c>
      <c r="E349" s="4">
        <f t="shared" si="26"/>
        <v>2.7916580383061556</v>
      </c>
      <c r="F349" s="4">
        <f t="shared" si="27"/>
        <v>3.3144808718741903</v>
      </c>
      <c r="G349" s="4">
        <f t="shared" si="28"/>
        <v>2.9404537649163025</v>
      </c>
      <c r="I349" s="4">
        <f t="shared" si="29"/>
        <v>1.0323808830193566</v>
      </c>
    </row>
    <row r="350" spans="1:9" x14ac:dyDescent="0.2">
      <c r="A350" s="4">
        <f>IF('True_Odds_Calculator_3-way'!A351="","",'True_Odds_Calculator_3-way'!A351)</f>
        <v>4.42</v>
      </c>
      <c r="B350" s="4">
        <f>IF('True_Odds_Calculator_3-way'!B351="","",'True_Odds_Calculator_3-way'!B351)</f>
        <v>3.93</v>
      </c>
      <c r="C350" s="4">
        <f>IF('True_Odds_Calculator_3-way'!C351="","",'True_Odds_Calculator_3-way'!C351)</f>
        <v>1.84</v>
      </c>
      <c r="D350" s="4">
        <f t="shared" si="25"/>
        <v>2.4175530969619441E-2</v>
      </c>
      <c r="E350" s="4">
        <f t="shared" si="26"/>
        <v>4.5832489838871213</v>
      </c>
      <c r="F350" s="4">
        <f t="shared" si="27"/>
        <v>4.058533536185843</v>
      </c>
      <c r="G350" s="4">
        <f t="shared" si="28"/>
        <v>1.8676935226606217</v>
      </c>
      <c r="I350" s="4">
        <f t="shared" si="29"/>
        <v>1.0241755309696194</v>
      </c>
    </row>
    <row r="351" spans="1:9" x14ac:dyDescent="0.2">
      <c r="A351" s="4">
        <f>IF('True_Odds_Calculator_3-way'!A352="","",'True_Odds_Calculator_3-way'!A352)</f>
        <v>3.47</v>
      </c>
      <c r="B351" s="4">
        <f>IF('True_Odds_Calculator_3-way'!B352="","",'True_Odds_Calculator_3-way'!B352)</f>
        <v>3.02</v>
      </c>
      <c r="C351" s="4">
        <f>IF('True_Odds_Calculator_3-way'!C352="","",'True_Odds_Calculator_3-way'!C352)</f>
        <v>2.4900000000000002</v>
      </c>
      <c r="D351" s="4">
        <f t="shared" si="25"/>
        <v>2.0916691557726574E-2</v>
      </c>
      <c r="E351" s="4">
        <f t="shared" si="26"/>
        <v>3.5560333913489686</v>
      </c>
      <c r="F351" s="4">
        <f t="shared" si="27"/>
        <v>3.0849572805725427</v>
      </c>
      <c r="G351" s="4">
        <f t="shared" si="28"/>
        <v>2.5339922698154362</v>
      </c>
      <c r="I351" s="4">
        <f t="shared" si="29"/>
        <v>1.0209166915577266</v>
      </c>
    </row>
    <row r="352" spans="1:9" x14ac:dyDescent="0.2">
      <c r="A352" s="4">
        <f>IF('True_Odds_Calculator_3-way'!A353="","",'True_Odds_Calculator_3-way'!A353)</f>
        <v>2.19</v>
      </c>
      <c r="B352" s="4">
        <f>IF('True_Odds_Calculator_3-way'!B353="","",'True_Odds_Calculator_3-way'!B353)</f>
        <v>3.19</v>
      </c>
      <c r="C352" s="4">
        <f>IF('True_Odds_Calculator_3-way'!C353="","",'True_Odds_Calculator_3-way'!C353)</f>
        <v>3.98</v>
      </c>
      <c r="D352" s="4">
        <f t="shared" si="25"/>
        <v>2.1356909797696666E-2</v>
      </c>
      <c r="E352" s="4">
        <f t="shared" si="26"/>
        <v>2.2246840346674412</v>
      </c>
      <c r="F352" s="4">
        <f t="shared" si="27"/>
        <v>3.2641267319950895</v>
      </c>
      <c r="G352" s="4">
        <f t="shared" si="28"/>
        <v>4.0960555924880566</v>
      </c>
      <c r="I352" s="4">
        <f t="shared" si="29"/>
        <v>1.0213569097976967</v>
      </c>
    </row>
    <row r="353" spans="1:9" x14ac:dyDescent="0.2">
      <c r="A353" s="4">
        <f>IF('True_Odds_Calculator_3-way'!A354="","",'True_Odds_Calculator_3-way'!A354)</f>
        <v>1.96</v>
      </c>
      <c r="B353" s="4">
        <f>IF('True_Odds_Calculator_3-way'!B354="","",'True_Odds_Calculator_3-way'!B354)</f>
        <v>3.22</v>
      </c>
      <c r="C353" s="4">
        <f>IF('True_Odds_Calculator_3-way'!C354="","",'True_Odds_Calculator_3-way'!C354)</f>
        <v>4.68</v>
      </c>
      <c r="D353" s="4">
        <f t="shared" si="25"/>
        <v>3.443830151904681E-2</v>
      </c>
      <c r="E353" s="4">
        <f t="shared" si="26"/>
        <v>2.0051144542892478</v>
      </c>
      <c r="F353" s="4">
        <f t="shared" si="27"/>
        <v>3.3435917808450752</v>
      </c>
      <c r="G353" s="4">
        <f t="shared" si="28"/>
        <v>4.9457016403280649</v>
      </c>
      <c r="I353" s="4">
        <f t="shared" si="29"/>
        <v>1.0344383015190468</v>
      </c>
    </row>
    <row r="354" spans="1:9" x14ac:dyDescent="0.2">
      <c r="A354" s="4">
        <f>IF('True_Odds_Calculator_3-way'!A355="","",'True_Odds_Calculator_3-way'!A355)</f>
        <v>2.64</v>
      </c>
      <c r="B354" s="4">
        <f>IF('True_Odds_Calculator_3-way'!B355="","",'True_Odds_Calculator_3-way'!B355)</f>
        <v>2.94</v>
      </c>
      <c r="C354" s="4">
        <f>IF('True_Odds_Calculator_3-way'!C355="","",'True_Odds_Calculator_3-way'!C355)</f>
        <v>3.19</v>
      </c>
      <c r="D354" s="4">
        <f t="shared" si="25"/>
        <v>3.2403557034099029E-2</v>
      </c>
      <c r="E354" s="4">
        <f t="shared" si="26"/>
        <v>2.7174895688456191</v>
      </c>
      <c r="F354" s="4">
        <f t="shared" si="27"/>
        <v>3.0364230906206497</v>
      </c>
      <c r="G354" s="4">
        <f t="shared" si="28"/>
        <v>3.3038362630781704</v>
      </c>
      <c r="I354" s="4">
        <f t="shared" si="29"/>
        <v>1.032403557034099</v>
      </c>
    </row>
    <row r="355" spans="1:9" x14ac:dyDescent="0.2">
      <c r="A355" s="4">
        <f>IF('True_Odds_Calculator_3-way'!A356="","",'True_Odds_Calculator_3-way'!A356)</f>
        <v>2.88</v>
      </c>
      <c r="B355" s="4">
        <f>IF('True_Odds_Calculator_3-way'!B356="","",'True_Odds_Calculator_3-way'!B356)</f>
        <v>3.03</v>
      </c>
      <c r="C355" s="4">
        <f>IF('True_Odds_Calculator_3-way'!C356="","",'True_Odds_Calculator_3-way'!C356)</f>
        <v>2.8</v>
      </c>
      <c r="D355" s="4">
        <f t="shared" si="25"/>
        <v>3.4398082665409335E-2</v>
      </c>
      <c r="E355" s="4">
        <f t="shared" si="26"/>
        <v>2.9783516012013886</v>
      </c>
      <c r="F355" s="4">
        <f t="shared" si="27"/>
        <v>3.1390573290304009</v>
      </c>
      <c r="G355" s="4">
        <f t="shared" si="28"/>
        <v>2.8928754096497369</v>
      </c>
      <c r="I355" s="4">
        <f t="shared" si="29"/>
        <v>1.0343980826654093</v>
      </c>
    </row>
    <row r="356" spans="1:9" x14ac:dyDescent="0.2">
      <c r="A356" s="4">
        <f>IF('True_Odds_Calculator_3-way'!A357="","",'True_Odds_Calculator_3-way'!A357)</f>
        <v>1.96</v>
      </c>
      <c r="B356" s="4">
        <f>IF('True_Odds_Calculator_3-way'!B357="","",'True_Odds_Calculator_3-way'!B357)</f>
        <v>3.09</v>
      </c>
      <c r="C356" s="4">
        <f>IF('True_Odds_Calculator_3-way'!C357="","",'True_Odds_Calculator_3-way'!C357)</f>
        <v>4.96</v>
      </c>
      <c r="D356" s="4">
        <f t="shared" si="25"/>
        <v>3.5441580327715272E-2</v>
      </c>
      <c r="E356" s="4">
        <f t="shared" si="26"/>
        <v>2.0064599119608117</v>
      </c>
      <c r="F356" s="4">
        <f t="shared" si="27"/>
        <v>3.2070736719356314</v>
      </c>
      <c r="G356" s="4">
        <f t="shared" si="28"/>
        <v>5.2687304613323809</v>
      </c>
      <c r="I356" s="4">
        <f t="shared" si="29"/>
        <v>1.0354415803277153</v>
      </c>
    </row>
    <row r="357" spans="1:9" x14ac:dyDescent="0.2">
      <c r="A357" s="4">
        <f>IF('True_Odds_Calculator_3-way'!A358="","",'True_Odds_Calculator_3-way'!A358)</f>
        <v>4.32</v>
      </c>
      <c r="B357" s="4">
        <f>IF('True_Odds_Calculator_3-way'!B358="","",'True_Odds_Calculator_3-way'!B358)</f>
        <v>3.99</v>
      </c>
      <c r="C357" s="4">
        <f>IF('True_Odds_Calculator_3-way'!C358="","",'True_Odds_Calculator_3-way'!C358)</f>
        <v>1.79</v>
      </c>
      <c r="D357" s="4">
        <f t="shared" si="25"/>
        <v>4.0767265774616535E-2</v>
      </c>
      <c r="E357" s="4">
        <f t="shared" si="26"/>
        <v>4.5894213503134988</v>
      </c>
      <c r="F357" s="4">
        <f t="shared" si="27"/>
        <v>4.2187421549447306</v>
      </c>
      <c r="G357" s="4">
        <f t="shared" si="28"/>
        <v>1.834626310032321</v>
      </c>
      <c r="I357" s="4">
        <f t="shared" si="29"/>
        <v>1.0407672657746165</v>
      </c>
    </row>
    <row r="358" spans="1:9" x14ac:dyDescent="0.2">
      <c r="A358" s="4">
        <f>IF('True_Odds_Calculator_3-way'!A359="","",'True_Odds_Calculator_3-way'!A359)</f>
        <v>2.04</v>
      </c>
      <c r="B358" s="4">
        <f>IF('True_Odds_Calculator_3-way'!B359="","",'True_Odds_Calculator_3-way'!B359)</f>
        <v>3.48</v>
      </c>
      <c r="C358" s="4">
        <f>IF('True_Odds_Calculator_3-way'!C359="","",'True_Odds_Calculator_3-way'!C359)</f>
        <v>3.83</v>
      </c>
      <c r="D358" s="4">
        <f t="shared" si="25"/>
        <v>3.8649006014578324E-2</v>
      </c>
      <c r="E358" s="4">
        <f t="shared" si="26"/>
        <v>2.0950609765118378</v>
      </c>
      <c r="F358" s="4">
        <f t="shared" si="27"/>
        <v>3.6433413659440173</v>
      </c>
      <c r="G358" s="4">
        <f t="shared" si="28"/>
        <v>4.0287880476141931</v>
      </c>
      <c r="I358" s="4">
        <f t="shared" si="29"/>
        <v>1.0386490060145783</v>
      </c>
    </row>
    <row r="359" spans="1:9" x14ac:dyDescent="0.2">
      <c r="A359" s="4">
        <f>IF('True_Odds_Calculator_3-way'!A360="","",'True_Odds_Calculator_3-way'!A360)</f>
        <v>2.4500000000000002</v>
      </c>
      <c r="B359" s="4">
        <f>IF('True_Odds_Calculator_3-way'!B360="","",'True_Odds_Calculator_3-way'!B360)</f>
        <v>3.48</v>
      </c>
      <c r="C359" s="4">
        <f>IF('True_Odds_Calculator_3-way'!C360="","",'True_Odds_Calculator_3-way'!C360)</f>
        <v>2.91</v>
      </c>
      <c r="D359" s="4">
        <f t="shared" si="25"/>
        <v>3.9162198829051587E-2</v>
      </c>
      <c r="E359" s="4">
        <f t="shared" si="26"/>
        <v>2.5309458814312467</v>
      </c>
      <c r="F359" s="4">
        <f t="shared" si="27"/>
        <v>3.6456134782723684</v>
      </c>
      <c r="G359" s="4">
        <f t="shared" si="28"/>
        <v>3.0249081944667959</v>
      </c>
      <c r="I359" s="4">
        <f t="shared" si="29"/>
        <v>1.0391621988290516</v>
      </c>
    </row>
    <row r="360" spans="1:9" x14ac:dyDescent="0.2">
      <c r="A360" s="4">
        <f>IF('True_Odds_Calculator_3-way'!A361="","",'True_Odds_Calculator_3-way'!A361)</f>
        <v>2.48</v>
      </c>
      <c r="B360" s="4">
        <f>IF('True_Odds_Calculator_3-way'!B361="","",'True_Odds_Calculator_3-way'!B361)</f>
        <v>3.35</v>
      </c>
      <c r="C360" s="4">
        <f>IF('True_Odds_Calculator_3-way'!C361="","",'True_Odds_Calculator_3-way'!C361)</f>
        <v>2.97</v>
      </c>
      <c r="D360" s="4">
        <f t="shared" si="25"/>
        <v>3.8433605838516849E-2</v>
      </c>
      <c r="E360" s="4">
        <f t="shared" si="26"/>
        <v>2.561379590978043</v>
      </c>
      <c r="F360" s="4">
        <f t="shared" si="27"/>
        <v>3.5002208198611156</v>
      </c>
      <c r="G360" s="4">
        <f t="shared" si="28"/>
        <v>3.087476215461848</v>
      </c>
      <c r="I360" s="4">
        <f t="shared" si="29"/>
        <v>1.0384336058385168</v>
      </c>
    </row>
    <row r="361" spans="1:9" x14ac:dyDescent="0.2">
      <c r="A361" s="4">
        <f>IF('True_Odds_Calculator_3-way'!A362="","",'True_Odds_Calculator_3-way'!A362)</f>
        <v>1.82</v>
      </c>
      <c r="B361" s="4">
        <f>IF('True_Odds_Calculator_3-way'!B362="","",'True_Odds_Calculator_3-way'!B362)</f>
        <v>3.52</v>
      </c>
      <c r="C361" s="4">
        <f>IF('True_Odds_Calculator_3-way'!C362="","",'True_Odds_Calculator_3-way'!C362)</f>
        <v>4.8099999999999996</v>
      </c>
      <c r="D361" s="4">
        <f t="shared" si="25"/>
        <v>4.1441666441666358E-2</v>
      </c>
      <c r="E361" s="4">
        <f t="shared" si="26"/>
        <v>1.8669371861354571</v>
      </c>
      <c r="F361" s="4">
        <f t="shared" si="27"/>
        <v>3.6999075947154165</v>
      </c>
      <c r="G361" s="4">
        <f t="shared" si="28"/>
        <v>5.1523466708400711</v>
      </c>
      <c r="I361" s="4">
        <f t="shared" si="29"/>
        <v>1.0414416664416664</v>
      </c>
    </row>
    <row r="362" spans="1:9" x14ac:dyDescent="0.2">
      <c r="A362" s="4">
        <f>IF('True_Odds_Calculator_3-way'!A363="","",'True_Odds_Calculator_3-way'!A363)</f>
        <v>2.02</v>
      </c>
      <c r="B362" s="4">
        <f>IF('True_Odds_Calculator_3-way'!B363="","",'True_Odds_Calculator_3-way'!B363)</f>
        <v>3.7</v>
      </c>
      <c r="C362" s="4">
        <f>IF('True_Odds_Calculator_3-way'!C363="","",'True_Odds_Calculator_3-way'!C363)</f>
        <v>3.72</v>
      </c>
      <c r="D362" s="4">
        <f t="shared" si="25"/>
        <v>3.4136979521840471E-2</v>
      </c>
      <c r="E362" s="4">
        <f t="shared" si="26"/>
        <v>2.067523191204991</v>
      </c>
      <c r="F362" s="4">
        <f t="shared" si="27"/>
        <v>3.862625312122582</v>
      </c>
      <c r="G362" s="4">
        <f t="shared" si="28"/>
        <v>3.8844272403142934</v>
      </c>
      <c r="I362" s="4">
        <f t="shared" si="29"/>
        <v>1.0341369795218405</v>
      </c>
    </row>
    <row r="363" spans="1:9" x14ac:dyDescent="0.2">
      <c r="A363" s="4">
        <f>IF('True_Odds_Calculator_3-way'!A364="","",'True_Odds_Calculator_3-way'!A364)</f>
        <v>2.89</v>
      </c>
      <c r="B363" s="4">
        <f>IF('True_Odds_Calculator_3-way'!B364="","",'True_Odds_Calculator_3-way'!B364)</f>
        <v>3.06</v>
      </c>
      <c r="C363" s="4">
        <f>IF('True_Odds_Calculator_3-way'!C364="","",'True_Odds_Calculator_3-way'!C364)</f>
        <v>2.89</v>
      </c>
      <c r="D363" s="4">
        <f t="shared" si="25"/>
        <v>1.8838908112264408E-2</v>
      </c>
      <c r="E363" s="4">
        <f t="shared" si="26"/>
        <v>2.9434175782723497</v>
      </c>
      <c r="F363" s="4">
        <f t="shared" si="27"/>
        <v>3.1199520191923225</v>
      </c>
      <c r="G363" s="4">
        <f t="shared" si="28"/>
        <v>2.9434175782723497</v>
      </c>
      <c r="I363" s="4">
        <f t="shared" si="29"/>
        <v>1.0188389081122644</v>
      </c>
    </row>
    <row r="364" spans="1:9" x14ac:dyDescent="0.2">
      <c r="A364" s="4">
        <f>IF('True_Odds_Calculator_3-way'!A365="","",'True_Odds_Calculator_3-way'!A365)</f>
        <v>2.34</v>
      </c>
      <c r="B364" s="4">
        <f>IF('True_Odds_Calculator_3-way'!B365="","",'True_Odds_Calculator_3-way'!B365)</f>
        <v>3.34</v>
      </c>
      <c r="C364" s="4">
        <f>IF('True_Odds_Calculator_3-way'!C365="","",'True_Odds_Calculator_3-way'!C365)</f>
        <v>3.41</v>
      </c>
      <c r="D364" s="4">
        <f t="shared" si="25"/>
        <v>2.0006756920027069E-2</v>
      </c>
      <c r="E364" s="4">
        <f t="shared" si="26"/>
        <v>2.3770952135686292</v>
      </c>
      <c r="F364" s="4">
        <f t="shared" si="27"/>
        <v>3.4160906500475363</v>
      </c>
      <c r="G364" s="4">
        <f t="shared" si="28"/>
        <v>3.4893513877088518</v>
      </c>
      <c r="I364" s="4">
        <f t="shared" si="29"/>
        <v>1.0200067569200271</v>
      </c>
    </row>
    <row r="365" spans="1:9" x14ac:dyDescent="0.2">
      <c r="A365" s="4">
        <f>IF('True_Odds_Calculator_3-way'!A366="","",'True_Odds_Calculator_3-way'!A366)</f>
        <v>2.27</v>
      </c>
      <c r="B365" s="4">
        <f>IF('True_Odds_Calculator_3-way'!B366="","",'True_Odds_Calculator_3-way'!B366)</f>
        <v>3.1</v>
      </c>
      <c r="C365" s="4">
        <f>IF('True_Odds_Calculator_3-way'!C366="","",'True_Odds_Calculator_3-way'!C366)</f>
        <v>3.63</v>
      </c>
      <c r="D365" s="4">
        <f t="shared" si="25"/>
        <v>3.8591373186435796E-2</v>
      </c>
      <c r="E365" s="4">
        <f t="shared" si="26"/>
        <v>2.3382796497505129</v>
      </c>
      <c r="F365" s="4">
        <f t="shared" si="27"/>
        <v>3.2287555125427074</v>
      </c>
      <c r="G365" s="4">
        <f t="shared" si="28"/>
        <v>3.8078077197703788</v>
      </c>
      <c r="I365" s="4">
        <f t="shared" si="29"/>
        <v>1.0385913731864358</v>
      </c>
    </row>
    <row r="366" spans="1:9" x14ac:dyDescent="0.2">
      <c r="A366" s="4">
        <f>IF('True_Odds_Calculator_3-way'!A367="","",'True_Odds_Calculator_3-way'!A367)</f>
        <v>2.42</v>
      </c>
      <c r="B366" s="4">
        <f>IF('True_Odds_Calculator_3-way'!B367="","",'True_Odds_Calculator_3-way'!B367)</f>
        <v>3.48</v>
      </c>
      <c r="C366" s="4">
        <f>IF('True_Odds_Calculator_3-way'!C367="","",'True_Odds_Calculator_3-way'!C367)</f>
        <v>3</v>
      </c>
      <c r="D366" s="4">
        <f t="shared" si="25"/>
        <v>3.3912795668281426E-2</v>
      </c>
      <c r="E366" s="4">
        <f t="shared" si="26"/>
        <v>2.488064287402505</v>
      </c>
      <c r="F366" s="4">
        <f t="shared" si="27"/>
        <v>3.6225051617343418</v>
      </c>
      <c r="G366" s="4">
        <f t="shared" si="28"/>
        <v>3.1053097345132739</v>
      </c>
      <c r="I366" s="4">
        <f t="shared" si="29"/>
        <v>1.0339127956682814</v>
      </c>
    </row>
    <row r="367" spans="1:9" x14ac:dyDescent="0.2">
      <c r="A367" s="4">
        <f>IF('True_Odds_Calculator_3-way'!A368="","",'True_Odds_Calculator_3-way'!A368)</f>
        <v>2.63</v>
      </c>
      <c r="B367" s="4">
        <f>IF('True_Odds_Calculator_3-way'!B368="","",'True_Odds_Calculator_3-way'!B368)</f>
        <v>2.84</v>
      </c>
      <c r="C367" s="4">
        <f>IF('True_Odds_Calculator_3-way'!C368="","",'True_Odds_Calculator_3-way'!C368)</f>
        <v>3.16</v>
      </c>
      <c r="D367" s="4">
        <f t="shared" si="25"/>
        <v>4.8796509140998978E-2</v>
      </c>
      <c r="E367" s="4">
        <f t="shared" si="26"/>
        <v>2.7475347935112127</v>
      </c>
      <c r="F367" s="4">
        <f t="shared" si="27"/>
        <v>2.9775447893146163</v>
      </c>
      <c r="G367" s="4">
        <f t="shared" si="28"/>
        <v>3.331221414957712</v>
      </c>
      <c r="I367" s="4">
        <f t="shared" si="29"/>
        <v>1.048796509140999</v>
      </c>
    </row>
    <row r="368" spans="1:9" x14ac:dyDescent="0.2">
      <c r="A368" s="4">
        <f>IF('True_Odds_Calculator_3-way'!A369="","",'True_Odds_Calculator_3-way'!A369)</f>
        <v>2.14</v>
      </c>
      <c r="B368" s="4">
        <f>IF('True_Odds_Calculator_3-way'!B369="","",'True_Odds_Calculator_3-way'!B369)</f>
        <v>3.3</v>
      </c>
      <c r="C368" s="4">
        <f>IF('True_Odds_Calculator_3-way'!C369="","",'True_Odds_Calculator_3-way'!C369)</f>
        <v>3.8</v>
      </c>
      <c r="D368" s="4">
        <f t="shared" si="25"/>
        <v>3.3477917393313295E-2</v>
      </c>
      <c r="E368" s="4">
        <f t="shared" si="26"/>
        <v>2.1923554529214413</v>
      </c>
      <c r="F368" s="4">
        <f t="shared" si="27"/>
        <v>3.4261711834400104</v>
      </c>
      <c r="G368" s="4">
        <f t="shared" si="28"/>
        <v>3.9682761884106537</v>
      </c>
      <c r="I368" s="4">
        <f t="shared" si="29"/>
        <v>1.0334779173933133</v>
      </c>
    </row>
    <row r="369" spans="1:9" x14ac:dyDescent="0.2">
      <c r="A369" s="4">
        <f>IF('True_Odds_Calculator_3-way'!A370="","",'True_Odds_Calculator_3-way'!A370)</f>
        <v>2.2200000000000002</v>
      </c>
      <c r="B369" s="4">
        <f>IF('True_Odds_Calculator_3-way'!B370="","",'True_Odds_Calculator_3-way'!B370)</f>
        <v>3.45</v>
      </c>
      <c r="C369" s="4">
        <f>IF('True_Odds_Calculator_3-way'!C370="","",'True_Odds_Calculator_3-way'!C370)</f>
        <v>3.55</v>
      </c>
      <c r="D369" s="4">
        <f t="shared" si="25"/>
        <v>2.1995663759289075E-2</v>
      </c>
      <c r="E369" s="4">
        <f t="shared" si="26"/>
        <v>2.2567323613998833</v>
      </c>
      <c r="F369" s="4">
        <f t="shared" si="27"/>
        <v>3.5395325223096608</v>
      </c>
      <c r="G369" s="4">
        <f t="shared" si="28"/>
        <v>3.6448693973577848</v>
      </c>
      <c r="I369" s="4">
        <f t="shared" si="29"/>
        <v>1.0219956637592891</v>
      </c>
    </row>
    <row r="370" spans="1:9" x14ac:dyDescent="0.2">
      <c r="A370" s="4">
        <f>IF('True_Odds_Calculator_3-way'!A371="","",'True_Odds_Calculator_3-way'!A371)</f>
        <v>3.08</v>
      </c>
      <c r="B370" s="4">
        <f>IF('True_Odds_Calculator_3-way'!B371="","",'True_Odds_Calculator_3-way'!B371)</f>
        <v>3.01</v>
      </c>
      <c r="C370" s="4">
        <f>IF('True_Odds_Calculator_3-way'!C371="","",'True_Odds_Calculator_3-way'!C371)</f>
        <v>2.66</v>
      </c>
      <c r="D370" s="4">
        <f t="shared" si="25"/>
        <v>3.2841087920647105E-2</v>
      </c>
      <c r="E370" s="4">
        <f t="shared" si="26"/>
        <v>3.1874714992653139</v>
      </c>
      <c r="F370" s="4">
        <f t="shared" si="27"/>
        <v>3.1125606095589924</v>
      </c>
      <c r="G370" s="4">
        <f t="shared" si="28"/>
        <v>2.7397799198652804</v>
      </c>
      <c r="I370" s="4">
        <f t="shared" si="29"/>
        <v>1.0328410879206471</v>
      </c>
    </row>
    <row r="371" spans="1:9" x14ac:dyDescent="0.2">
      <c r="A371" s="4">
        <f>IF('True_Odds_Calculator_3-way'!A372="","",'True_Odds_Calculator_3-way'!A372)</f>
        <v>1.45</v>
      </c>
      <c r="B371" s="4">
        <f>IF('True_Odds_Calculator_3-way'!B372="","",'True_Odds_Calculator_3-way'!B372)</f>
        <v>4.21</v>
      </c>
      <c r="C371" s="4">
        <f>IF('True_Odds_Calculator_3-way'!C372="","",'True_Odds_Calculator_3-way'!C372)</f>
        <v>5.39</v>
      </c>
      <c r="D371" s="4">
        <f t="shared" si="25"/>
        <v>0.11271362058252299</v>
      </c>
      <c r="E371" s="4">
        <f t="shared" si="26"/>
        <v>1.5335448390484854</v>
      </c>
      <c r="F371" s="4">
        <f t="shared" si="27"/>
        <v>5.001038106724363</v>
      </c>
      <c r="G371" s="4">
        <f t="shared" si="28"/>
        <v>6.7586953105662468</v>
      </c>
      <c r="I371" s="4">
        <f t="shared" si="29"/>
        <v>1.112713620582523</v>
      </c>
    </row>
    <row r="372" spans="1:9" x14ac:dyDescent="0.2">
      <c r="A372" s="4">
        <f>IF('True_Odds_Calculator_3-way'!A373="","",'True_Odds_Calculator_3-way'!A373)</f>
        <v>5.65</v>
      </c>
      <c r="B372" s="4">
        <f>IF('True_Odds_Calculator_3-way'!B373="","",'True_Odds_Calculator_3-way'!B373)</f>
        <v>4.5599999999999996</v>
      </c>
      <c r="C372" s="4">
        <f>IF('True_Odds_Calculator_3-way'!C373="","",'True_Odds_Calculator_3-way'!C373)</f>
        <v>1.57</v>
      </c>
      <c r="D372" s="4">
        <f t="shared" si="25"/>
        <v>3.323207121574856E-2</v>
      </c>
      <c r="E372" s="4">
        <f t="shared" si="26"/>
        <v>6.0272264269586131</v>
      </c>
      <c r="F372" s="4">
        <f t="shared" si="27"/>
        <v>4.8025921270512688</v>
      </c>
      <c r="G372" s="4">
        <f t="shared" si="28"/>
        <v>1.5977878484400727</v>
      </c>
      <c r="I372" s="4">
        <f t="shared" si="29"/>
        <v>1.0332320712157486</v>
      </c>
    </row>
    <row r="373" spans="1:9" x14ac:dyDescent="0.2">
      <c r="A373" s="4">
        <f>IF('True_Odds_Calculator_3-way'!A374="","",'True_Odds_Calculator_3-way'!A374)</f>
        <v>2.81</v>
      </c>
      <c r="B373" s="4">
        <f>IF('True_Odds_Calculator_3-way'!B374="","",'True_Odds_Calculator_3-way'!B374)</f>
        <v>3.11</v>
      </c>
      <c r="C373" s="4">
        <f>IF('True_Odds_Calculator_3-way'!C374="","",'True_Odds_Calculator_3-way'!C374)</f>
        <v>2.86</v>
      </c>
      <c r="D373" s="4">
        <f t="shared" si="25"/>
        <v>2.706564413147472E-2</v>
      </c>
      <c r="E373" s="4">
        <f t="shared" si="26"/>
        <v>2.8830906337698847</v>
      </c>
      <c r="F373" s="4">
        <f t="shared" si="27"/>
        <v>3.1997795788783892</v>
      </c>
      <c r="G373" s="4">
        <f t="shared" si="28"/>
        <v>2.9357499244542833</v>
      </c>
      <c r="I373" s="4">
        <f t="shared" si="29"/>
        <v>1.0270656441314747</v>
      </c>
    </row>
    <row r="374" spans="1:9" x14ac:dyDescent="0.2">
      <c r="A374" s="4">
        <f>IF('True_Odds_Calculator_3-way'!A375="","",'True_Odds_Calculator_3-way'!A375)</f>
        <v>2.12</v>
      </c>
      <c r="B374" s="4">
        <f>IF('True_Odds_Calculator_3-way'!B375="","",'True_Odds_Calculator_3-way'!B375)</f>
        <v>3.55</v>
      </c>
      <c r="C374" s="4">
        <f>IF('True_Odds_Calculator_3-way'!C375="","",'True_Odds_Calculator_3-way'!C375)</f>
        <v>3.64</v>
      </c>
      <c r="D374" s="4">
        <f t="shared" si="25"/>
        <v>2.8113528777892194E-2</v>
      </c>
      <c r="E374" s="4">
        <f t="shared" si="26"/>
        <v>2.1629715253038224</v>
      </c>
      <c r="F374" s="4">
        <f t="shared" si="27"/>
        <v>3.6721643735724001</v>
      </c>
      <c r="G374" s="4">
        <f t="shared" si="28"/>
        <v>3.7685492923645802</v>
      </c>
      <c r="I374" s="4">
        <f t="shared" si="29"/>
        <v>1.0281135287778922</v>
      </c>
    </row>
    <row r="375" spans="1:9" x14ac:dyDescent="0.2">
      <c r="A375" s="4">
        <f>IF('True_Odds_Calculator_3-way'!A376="","",'True_Odds_Calculator_3-way'!A376)</f>
        <v>3.2</v>
      </c>
      <c r="B375" s="4">
        <f>IF('True_Odds_Calculator_3-way'!B376="","",'True_Odds_Calculator_3-way'!B376)</f>
        <v>3.27</v>
      </c>
      <c r="C375" s="4">
        <f>IF('True_Odds_Calculator_3-way'!C376="","",'True_Odds_Calculator_3-way'!C376)</f>
        <v>2.4500000000000002</v>
      </c>
      <c r="D375" s="4">
        <f t="shared" si="25"/>
        <v>2.6473662859639147E-2</v>
      </c>
      <c r="E375" s="4">
        <f t="shared" si="26"/>
        <v>3.2929893217102393</v>
      </c>
      <c r="F375" s="4">
        <f t="shared" si="27"/>
        <v>3.3671638654542426</v>
      </c>
      <c r="G375" s="4">
        <f t="shared" si="28"/>
        <v>2.5041399003037772</v>
      </c>
      <c r="I375" s="4">
        <f t="shared" si="29"/>
        <v>1.0264736628596391</v>
      </c>
    </row>
    <row r="376" spans="1:9" x14ac:dyDescent="0.2">
      <c r="A376" s="4">
        <f>IF('True_Odds_Calculator_3-way'!A377="","",'True_Odds_Calculator_3-way'!A377)</f>
        <v>3.34</v>
      </c>
      <c r="B376" s="4">
        <f>IF('True_Odds_Calculator_3-way'!B377="","",'True_Odds_Calculator_3-way'!B377)</f>
        <v>3.47</v>
      </c>
      <c r="C376" s="4">
        <f>IF('True_Odds_Calculator_3-way'!C377="","",'True_Odds_Calculator_3-way'!C377)</f>
        <v>2.27</v>
      </c>
      <c r="D376" s="4">
        <f t="shared" si="25"/>
        <v>2.8114270006369679E-2</v>
      </c>
      <c r="E376" s="4">
        <f t="shared" si="26"/>
        <v>3.4479218642957599</v>
      </c>
      <c r="F376" s="4">
        <f t="shared" si="27"/>
        <v>3.5866331457247576</v>
      </c>
      <c r="G376" s="4">
        <f t="shared" si="28"/>
        <v>2.3193396154058865</v>
      </c>
      <c r="I376" s="4">
        <f t="shared" si="29"/>
        <v>1.0281142700063697</v>
      </c>
    </row>
    <row r="377" spans="1:9" x14ac:dyDescent="0.2">
      <c r="A377" s="4">
        <f>IF('True_Odds_Calculator_3-way'!A378="","",'True_Odds_Calculator_3-way'!A378)</f>
        <v>3.63</v>
      </c>
      <c r="B377" s="4">
        <f>IF('True_Odds_Calculator_3-way'!B378="","",'True_Odds_Calculator_3-way'!B378)</f>
        <v>3.38</v>
      </c>
      <c r="C377" s="4">
        <f>IF('True_Odds_Calculator_3-way'!C378="","",'True_Odds_Calculator_3-way'!C378)</f>
        <v>2.19</v>
      </c>
      <c r="D377" s="4">
        <f t="shared" si="25"/>
        <v>2.7961086395802415E-2</v>
      </c>
      <c r="E377" s="4">
        <f t="shared" si="26"/>
        <v>3.7571141209676724</v>
      </c>
      <c r="F377" s="4">
        <f t="shared" si="27"/>
        <v>3.4899430620753007</v>
      </c>
      <c r="G377" s="4">
        <f t="shared" si="28"/>
        <v>2.2356328275270361</v>
      </c>
      <c r="I377" s="4">
        <f t="shared" si="29"/>
        <v>1.0279610863958024</v>
      </c>
    </row>
    <row r="378" spans="1:9" x14ac:dyDescent="0.2">
      <c r="A378" s="4">
        <f>IF('True_Odds_Calculator_3-way'!A379="","",'True_Odds_Calculator_3-way'!A379)</f>
        <v>2.74</v>
      </c>
      <c r="B378" s="4">
        <f>IF('True_Odds_Calculator_3-way'!B379="","",'True_Odds_Calculator_3-way'!B379)</f>
        <v>3.3</v>
      </c>
      <c r="C378" s="4">
        <f>IF('True_Odds_Calculator_3-way'!C379="","",'True_Odds_Calculator_3-way'!C379)</f>
        <v>2.79</v>
      </c>
      <c r="D378" s="4">
        <f t="shared" si="25"/>
        <v>2.6416745748038428E-2</v>
      </c>
      <c r="E378" s="4">
        <f t="shared" si="26"/>
        <v>2.8077432480862257</v>
      </c>
      <c r="F378" s="4">
        <f t="shared" si="27"/>
        <v>3.3987626743694137</v>
      </c>
      <c r="G378" s="4">
        <f t="shared" si="28"/>
        <v>2.8602698909052982</v>
      </c>
      <c r="I378" s="4">
        <f t="shared" si="29"/>
        <v>1.0264167457480384</v>
      </c>
    </row>
    <row r="379" spans="1:9" x14ac:dyDescent="0.2">
      <c r="A379" s="4">
        <f>IF('True_Odds_Calculator_3-way'!A380="","",'True_Odds_Calculator_3-way'!A380)</f>
        <v>1.66</v>
      </c>
      <c r="B379" s="4">
        <f>IF('True_Odds_Calculator_3-way'!B380="","",'True_Odds_Calculator_3-way'!B380)</f>
        <v>3.98</v>
      </c>
      <c r="C379" s="4">
        <f>IF('True_Odds_Calculator_3-way'!C380="","",'True_Odds_Calculator_3-way'!C380)</f>
        <v>5.59</v>
      </c>
      <c r="D379" s="4">
        <f t="shared" si="25"/>
        <v>3.2556796526547194E-2</v>
      </c>
      <c r="E379" s="4">
        <f t="shared" si="26"/>
        <v>1.6904531082960701</v>
      </c>
      <c r="F379" s="4">
        <f t="shared" si="27"/>
        <v>4.1596642895662423</v>
      </c>
      <c r="G379" s="4">
        <f t="shared" si="28"/>
        <v>5.9510132445934607</v>
      </c>
      <c r="I379" s="4">
        <f t="shared" si="29"/>
        <v>1.0325567965265472</v>
      </c>
    </row>
    <row r="380" spans="1:9" x14ac:dyDescent="0.2">
      <c r="A380" s="4">
        <f>IF('True_Odds_Calculator_3-way'!A381="","",'True_Odds_Calculator_3-way'!A381)</f>
        <v>2.68</v>
      </c>
      <c r="B380" s="4">
        <f>IF('True_Odds_Calculator_3-way'!B381="","",'True_Odds_Calculator_3-way'!B381)</f>
        <v>3.28</v>
      </c>
      <c r="C380" s="4">
        <f>IF('True_Odds_Calculator_3-way'!C381="","",'True_Odds_Calculator_3-way'!C381)</f>
        <v>2.85</v>
      </c>
      <c r="D380" s="4">
        <f t="shared" si="25"/>
        <v>2.8889570121152897E-2</v>
      </c>
      <c r="E380" s="4">
        <f t="shared" si="26"/>
        <v>2.7509977950413322</v>
      </c>
      <c r="F380" s="4">
        <f t="shared" si="27"/>
        <v>3.386980942973127</v>
      </c>
      <c r="G380" s="4">
        <f t="shared" si="28"/>
        <v>2.9304258046807012</v>
      </c>
      <c r="I380" s="4">
        <f t="shared" si="29"/>
        <v>1.0288895701211529</v>
      </c>
    </row>
    <row r="381" spans="1:9" x14ac:dyDescent="0.2">
      <c r="A381" s="4">
        <f>IF('True_Odds_Calculator_3-way'!A382="","",'True_Odds_Calculator_3-way'!A382)</f>
        <v>3.19</v>
      </c>
      <c r="B381" s="4">
        <f>IF('True_Odds_Calculator_3-way'!B382="","",'True_Odds_Calculator_3-way'!B382)</f>
        <v>3.51</v>
      </c>
      <c r="C381" s="4">
        <f>IF('True_Odds_Calculator_3-way'!C382="","",'True_Odds_Calculator_3-way'!C382)</f>
        <v>2.33</v>
      </c>
      <c r="D381" s="4">
        <f t="shared" si="25"/>
        <v>2.7564458080959531E-2</v>
      </c>
      <c r="E381" s="4">
        <f t="shared" si="26"/>
        <v>3.2863228018972466</v>
      </c>
      <c r="F381" s="4">
        <f t="shared" si="27"/>
        <v>3.6269713341832657</v>
      </c>
      <c r="G381" s="4">
        <f t="shared" si="28"/>
        <v>2.3809728082105708</v>
      </c>
      <c r="I381" s="4">
        <f t="shared" si="29"/>
        <v>1.0275644580809595</v>
      </c>
    </row>
    <row r="382" spans="1:9" x14ac:dyDescent="0.2">
      <c r="A382" s="4">
        <f>IF('True_Odds_Calculator_3-way'!A383="","",'True_Odds_Calculator_3-way'!A383)</f>
        <v>3.71</v>
      </c>
      <c r="B382" s="4">
        <f>IF('True_Odds_Calculator_3-way'!B383="","",'True_Odds_Calculator_3-way'!B383)</f>
        <v>3.55</v>
      </c>
      <c r="C382" s="4">
        <f>IF('True_Odds_Calculator_3-way'!C383="","",'True_Odds_Calculator_3-way'!C383)</f>
        <v>2.1</v>
      </c>
      <c r="D382" s="4">
        <f t="shared" si="25"/>
        <v>2.742239601128782E-2</v>
      </c>
      <c r="E382" s="4">
        <f t="shared" si="26"/>
        <v>3.8402313187436214</v>
      </c>
      <c r="F382" s="4">
        <f t="shared" si="27"/>
        <v>3.6690604058006899</v>
      </c>
      <c r="G382" s="4">
        <f t="shared" si="28"/>
        <v>2.1410998618173283</v>
      </c>
      <c r="I382" s="4">
        <f t="shared" si="29"/>
        <v>1.0274223960112878</v>
      </c>
    </row>
    <row r="383" spans="1:9" x14ac:dyDescent="0.2">
      <c r="A383" s="4">
        <f>IF('True_Odds_Calculator_3-way'!A384="","",'True_Odds_Calculator_3-way'!A384)</f>
        <v>2.41</v>
      </c>
      <c r="B383" s="4">
        <f>IF('True_Odds_Calculator_3-way'!B384="","",'True_Odds_Calculator_3-way'!B384)</f>
        <v>3.32</v>
      </c>
      <c r="C383" s="4">
        <f>IF('True_Odds_Calculator_3-way'!C384="","",'True_Odds_Calculator_3-way'!C384)</f>
        <v>3.21</v>
      </c>
      <c r="D383" s="4">
        <f t="shared" si="25"/>
        <v>2.766905836398692E-2</v>
      </c>
      <c r="E383" s="4">
        <f t="shared" si="26"/>
        <v>2.4647859732486719</v>
      </c>
      <c r="F383" s="4">
        <f t="shared" si="27"/>
        <v>3.4248710043163615</v>
      </c>
      <c r="G383" s="4">
        <f t="shared" si="28"/>
        <v>3.3079343485531587</v>
      </c>
      <c r="I383" s="4">
        <f t="shared" si="29"/>
        <v>1.0276690583639869</v>
      </c>
    </row>
    <row r="384" spans="1:9" x14ac:dyDescent="0.2">
      <c r="A384" s="4">
        <f>IF('True_Odds_Calculator_3-way'!A385="","",'True_Odds_Calculator_3-way'!A385)</f>
        <v>3.22</v>
      </c>
      <c r="B384" s="4">
        <f>IF('True_Odds_Calculator_3-way'!B385="","",'True_Odds_Calculator_3-way'!B385)</f>
        <v>3.38</v>
      </c>
      <c r="C384" s="4">
        <f>IF('True_Odds_Calculator_3-way'!C385="","",'True_Odds_Calculator_3-way'!C385)</f>
        <v>2.37</v>
      </c>
      <c r="D384" s="4">
        <f t="shared" si="25"/>
        <v>2.8357922646902622E-2</v>
      </c>
      <c r="E384" s="4">
        <f t="shared" si="26"/>
        <v>3.3210855536307373</v>
      </c>
      <c r="F384" s="4">
        <f t="shared" si="27"/>
        <v>3.491554922019541</v>
      </c>
      <c r="G384" s="4">
        <f t="shared" si="28"/>
        <v>2.4243112606491888</v>
      </c>
      <c r="I384" s="4">
        <f t="shared" si="29"/>
        <v>1.0283579226469026</v>
      </c>
    </row>
    <row r="385" spans="1:9" x14ac:dyDescent="0.2">
      <c r="A385" s="4">
        <f>IF('True_Odds_Calculator_3-way'!A386="","",'True_Odds_Calculator_3-way'!A386)</f>
        <v>2.02</v>
      </c>
      <c r="B385" s="4">
        <f>IF('True_Odds_Calculator_3-way'!B386="","",'True_Odds_Calculator_3-way'!B386)</f>
        <v>3.5</v>
      </c>
      <c r="C385" s="4">
        <f>IF('True_Odds_Calculator_3-way'!C386="","",'True_Odds_Calculator_3-way'!C386)</f>
        <v>4.03</v>
      </c>
      <c r="D385" s="4">
        <f t="shared" si="25"/>
        <v>2.8902748481157925E-2</v>
      </c>
      <c r="E385" s="4">
        <f t="shared" si="26"/>
        <v>2.0600918260366581</v>
      </c>
      <c r="F385" s="4">
        <f t="shared" si="27"/>
        <v>3.6221380353669539</v>
      </c>
      <c r="G385" s="4">
        <f t="shared" si="28"/>
        <v>4.1927893458906631</v>
      </c>
      <c r="I385" s="4">
        <f t="shared" si="29"/>
        <v>1.0289027484811579</v>
      </c>
    </row>
    <row r="386" spans="1:9" x14ac:dyDescent="0.2">
      <c r="A386" s="4">
        <f>IF('True_Odds_Calculator_3-way'!A387="","",'True_Odds_Calculator_3-way'!A387)</f>
        <v>1.91</v>
      </c>
      <c r="B386" s="4">
        <f>IF('True_Odds_Calculator_3-way'!B387="","",'True_Odds_Calculator_3-way'!B387)</f>
        <v>3.98</v>
      </c>
      <c r="C386" s="4">
        <f>IF('True_Odds_Calculator_3-way'!C387="","",'True_Odds_Calculator_3-way'!C387)</f>
        <v>3.92</v>
      </c>
      <c r="D386" s="4">
        <f t="shared" si="25"/>
        <v>2.9918531647445512E-2</v>
      </c>
      <c r="E386" s="4">
        <f t="shared" si="26"/>
        <v>1.9470883964317407</v>
      </c>
      <c r="F386" s="4">
        <f t="shared" si="27"/>
        <v>4.1445032873349978</v>
      </c>
      <c r="G386" s="4">
        <f t="shared" si="28"/>
        <v>4.079481402086425</v>
      </c>
      <c r="I386" s="4">
        <f t="shared" si="29"/>
        <v>1.0299185316474455</v>
      </c>
    </row>
    <row r="387" spans="1:9" x14ac:dyDescent="0.2">
      <c r="A387" s="4">
        <f>IF('True_Odds_Calculator_3-way'!A388="","",'True_Odds_Calculator_3-way'!A388)</f>
        <v>1.99</v>
      </c>
      <c r="B387" s="4">
        <f>IF('True_Odds_Calculator_3-way'!B388="","",'True_Odds_Calculator_3-way'!B388)</f>
        <v>3.73</v>
      </c>
      <c r="C387" s="4">
        <f>IF('True_Odds_Calculator_3-way'!C388="","",'True_Odds_Calculator_3-way'!C388)</f>
        <v>3.88</v>
      </c>
      <c r="D387" s="4">
        <f t="shared" ref="D387:D450" si="30">IF(A387="","",((1/A387)+(1/B387)+(1/C387))-1)</f>
        <v>2.8341036322265145E-2</v>
      </c>
      <c r="E387" s="4">
        <f t="shared" ref="E387:E450" si="31">IF(A387="","",(3*A387)/(3-($D387*A387)))</f>
        <v>2.0281279001682964</v>
      </c>
      <c r="F387" s="4">
        <f t="shared" ref="F387:F450" si="32">IF(B387="","",(3*B387)/(3-($D387*B387)))</f>
        <v>3.8662359285492842</v>
      </c>
      <c r="G387" s="4">
        <f t="shared" ref="G387:G450" si="33">IF(C387="","",(3*C387)/(3-($D387*C387)))</f>
        <v>4.027630403979586</v>
      </c>
      <c r="I387" s="4">
        <f t="shared" ref="I387:I450" si="34">IF(A387="","",D387+1)</f>
        <v>1.0283410363222651</v>
      </c>
    </row>
    <row r="388" spans="1:9" x14ac:dyDescent="0.2">
      <c r="A388" s="4">
        <f>IF('True_Odds_Calculator_3-way'!A389="","",'True_Odds_Calculator_3-way'!A389)</f>
        <v>2.38</v>
      </c>
      <c r="B388" s="4">
        <f>IF('True_Odds_Calculator_3-way'!B389="","",'True_Odds_Calculator_3-way'!B389)</f>
        <v>3.54</v>
      </c>
      <c r="C388" s="4">
        <f>IF('True_Odds_Calculator_3-way'!C389="","",'True_Odds_Calculator_3-way'!C389)</f>
        <v>3.08</v>
      </c>
      <c r="D388" s="4">
        <f t="shared" si="30"/>
        <v>2.7329267608430019E-2</v>
      </c>
      <c r="E388" s="4">
        <f t="shared" si="31"/>
        <v>2.4327448743166333</v>
      </c>
      <c r="F388" s="4">
        <f t="shared" si="32"/>
        <v>3.6579639823595658</v>
      </c>
      <c r="G388" s="4">
        <f t="shared" si="33"/>
        <v>3.1689135281271792</v>
      </c>
      <c r="I388" s="4">
        <f t="shared" si="34"/>
        <v>1.02732926760843</v>
      </c>
    </row>
    <row r="389" spans="1:9" x14ac:dyDescent="0.2">
      <c r="A389" s="4">
        <f>IF('True_Odds_Calculator_3-way'!A390="","",'True_Odds_Calculator_3-way'!A390)</f>
        <v>3.89</v>
      </c>
      <c r="B389" s="4">
        <f>IF('True_Odds_Calculator_3-way'!B390="","",'True_Odds_Calculator_3-way'!B390)</f>
        <v>3.57</v>
      </c>
      <c r="C389" s="4">
        <f>IF('True_Odds_Calculator_3-way'!C390="","",'True_Odds_Calculator_3-way'!C390)</f>
        <v>2.0299999999999998</v>
      </c>
      <c r="D389" s="4">
        <f t="shared" si="30"/>
        <v>2.9792290996710769E-2</v>
      </c>
      <c r="E389" s="4">
        <f t="shared" si="31"/>
        <v>4.0463117360596428</v>
      </c>
      <c r="F389" s="4">
        <f t="shared" si="32"/>
        <v>3.7012186622806542</v>
      </c>
      <c r="G389" s="4">
        <f t="shared" si="33"/>
        <v>2.0717656566668099</v>
      </c>
      <c r="I389" s="4">
        <f t="shared" si="34"/>
        <v>1.0297922909967108</v>
      </c>
    </row>
    <row r="390" spans="1:9" x14ac:dyDescent="0.2">
      <c r="A390" s="4">
        <f>IF('True_Odds_Calculator_3-way'!A391="","",'True_Odds_Calculator_3-way'!A391)</f>
        <v>2.93</v>
      </c>
      <c r="B390" s="4">
        <f>IF('True_Odds_Calculator_3-way'!B391="","",'True_Odds_Calculator_3-way'!B391)</f>
        <v>3.37</v>
      </c>
      <c r="C390" s="4">
        <f>IF('True_Odds_Calculator_3-way'!C391="","",'True_Odds_Calculator_3-way'!C391)</f>
        <v>2.57</v>
      </c>
      <c r="D390" s="4">
        <f t="shared" si="30"/>
        <v>2.7137891737914144E-2</v>
      </c>
      <c r="E390" s="4">
        <f t="shared" si="31"/>
        <v>3.0097730544159478</v>
      </c>
      <c r="F390" s="4">
        <f t="shared" si="32"/>
        <v>3.4759644222027783</v>
      </c>
      <c r="G390" s="4">
        <f t="shared" si="33"/>
        <v>2.6311697696352514</v>
      </c>
      <c r="I390" s="4">
        <f t="shared" si="34"/>
        <v>1.0271378917379141</v>
      </c>
    </row>
    <row r="391" spans="1:9" x14ac:dyDescent="0.2">
      <c r="A391" s="4">
        <f>IF('True_Odds_Calculator_3-way'!A392="","",'True_Odds_Calculator_3-way'!A392)</f>
        <v>2.1</v>
      </c>
      <c r="B391" s="4">
        <f>IF('True_Odds_Calculator_3-way'!B392="","",'True_Odds_Calculator_3-way'!B392)</f>
        <v>3.6</v>
      </c>
      <c r="C391" s="4">
        <f>IF('True_Odds_Calculator_3-way'!C392="","",'True_Odds_Calculator_3-way'!C392)</f>
        <v>3.64</v>
      </c>
      <c r="D391" s="4">
        <f t="shared" si="30"/>
        <v>2.8693528693528592E-2</v>
      </c>
      <c r="E391" s="4">
        <f t="shared" si="31"/>
        <v>2.1430440470998691</v>
      </c>
      <c r="F391" s="4">
        <f t="shared" si="32"/>
        <v>3.7283763277693471</v>
      </c>
      <c r="G391" s="4">
        <f t="shared" si="33"/>
        <v>3.7712970069071368</v>
      </c>
      <c r="I391" s="4">
        <f t="shared" si="34"/>
        <v>1.0286935286935286</v>
      </c>
    </row>
    <row r="392" spans="1:9" x14ac:dyDescent="0.2">
      <c r="A392" s="4">
        <f>IF('True_Odds_Calculator_3-way'!A393="","",'True_Odds_Calculator_3-way'!A393)</f>
        <v>2.23</v>
      </c>
      <c r="B392" s="4">
        <f>IF('True_Odds_Calculator_3-way'!B393="","",'True_Odds_Calculator_3-way'!B393)</f>
        <v>3.39</v>
      </c>
      <c r="C392" s="4">
        <f>IF('True_Odds_Calculator_3-way'!C393="","",'True_Odds_Calculator_3-way'!C393)</f>
        <v>3.5</v>
      </c>
      <c r="D392" s="4">
        <f t="shared" si="30"/>
        <v>2.913002972529144E-2</v>
      </c>
      <c r="E392" s="4">
        <f t="shared" si="31"/>
        <v>2.2793556214419546</v>
      </c>
      <c r="F392" s="4">
        <f t="shared" si="32"/>
        <v>3.5053865771663886</v>
      </c>
      <c r="G392" s="4">
        <f t="shared" si="33"/>
        <v>3.6231322760499993</v>
      </c>
      <c r="I392" s="4">
        <f t="shared" si="34"/>
        <v>1.0291300297252914</v>
      </c>
    </row>
    <row r="393" spans="1:9" x14ac:dyDescent="0.2">
      <c r="A393" s="4">
        <f>IF('True_Odds_Calculator_3-way'!A394="","",'True_Odds_Calculator_3-way'!A394)</f>
        <v>2.08</v>
      </c>
      <c r="B393" s="4">
        <f>IF('True_Odds_Calculator_3-way'!B394="","",'True_Odds_Calculator_3-way'!B394)</f>
        <v>3.5</v>
      </c>
      <c r="C393" s="4">
        <f>IF('True_Odds_Calculator_3-way'!C394="","",'True_Odds_Calculator_3-way'!C394)</f>
        <v>3.81</v>
      </c>
      <c r="D393" s="4">
        <f t="shared" si="30"/>
        <v>2.8950708084566346E-2</v>
      </c>
      <c r="E393" s="4">
        <f t="shared" si="31"/>
        <v>2.1226059894903324</v>
      </c>
      <c r="F393" s="4">
        <f t="shared" si="32"/>
        <v>3.6223477889897873</v>
      </c>
      <c r="G393" s="4">
        <f t="shared" si="33"/>
        <v>3.9554309074487803</v>
      </c>
      <c r="I393" s="4">
        <f t="shared" si="34"/>
        <v>1.0289507080845663</v>
      </c>
    </row>
    <row r="394" spans="1:9" x14ac:dyDescent="0.2">
      <c r="A394" s="4">
        <f>IF('True_Odds_Calculator_3-way'!A395="","",'True_Odds_Calculator_3-way'!A395)</f>
        <v>2.0299999999999998</v>
      </c>
      <c r="B394" s="4">
        <f>IF('True_Odds_Calculator_3-way'!B395="","",'True_Odds_Calculator_3-way'!B395)</f>
        <v>3.53</v>
      </c>
      <c r="C394" s="4">
        <f>IF('True_Odds_Calculator_3-way'!C395="","",'True_Odds_Calculator_3-way'!C395)</f>
        <v>3.96</v>
      </c>
      <c r="D394" s="4">
        <f t="shared" si="30"/>
        <v>2.8422208943846172E-2</v>
      </c>
      <c r="E394" s="4">
        <f t="shared" si="31"/>
        <v>2.0698072816384707</v>
      </c>
      <c r="F394" s="4">
        <f t="shared" si="32"/>
        <v>3.6521402269871674</v>
      </c>
      <c r="G394" s="4">
        <f t="shared" si="33"/>
        <v>4.1143597334591711</v>
      </c>
      <c r="I394" s="4">
        <f t="shared" si="34"/>
        <v>1.0284222089438462</v>
      </c>
    </row>
    <row r="395" spans="1:9" x14ac:dyDescent="0.2">
      <c r="A395" s="4">
        <f>IF('True_Odds_Calculator_3-way'!A396="","",'True_Odds_Calculator_3-way'!A396)</f>
        <v>2.41</v>
      </c>
      <c r="B395" s="4">
        <f>IF('True_Odds_Calculator_3-way'!B396="","",'True_Odds_Calculator_3-way'!B396)</f>
        <v>3.61</v>
      </c>
      <c r="C395" s="4">
        <f>IF('True_Odds_Calculator_3-way'!C396="","",'True_Odds_Calculator_3-way'!C396)</f>
        <v>2.99</v>
      </c>
      <c r="D395" s="4">
        <f t="shared" si="30"/>
        <v>2.639423012052422E-2</v>
      </c>
      <c r="E395" s="4">
        <f t="shared" si="31"/>
        <v>2.4622070749802676</v>
      </c>
      <c r="F395" s="4">
        <f t="shared" si="32"/>
        <v>3.7284185125683087</v>
      </c>
      <c r="G395" s="4">
        <f t="shared" si="33"/>
        <v>3.0707807234200741</v>
      </c>
      <c r="I395" s="4">
        <f t="shared" si="34"/>
        <v>1.0263942301205242</v>
      </c>
    </row>
    <row r="396" spans="1:9" x14ac:dyDescent="0.2">
      <c r="A396" s="4">
        <f>IF('True_Odds_Calculator_3-way'!A397="","",'True_Odds_Calculator_3-way'!A397)</f>
        <v>2.37</v>
      </c>
      <c r="B396" s="4">
        <f>IF('True_Odds_Calculator_3-way'!B397="","",'True_Odds_Calculator_3-way'!B397)</f>
        <v>3.4</v>
      </c>
      <c r="C396" s="4">
        <f>IF('True_Odds_Calculator_3-way'!C397="","",'True_Odds_Calculator_3-way'!C397)</f>
        <v>3.2</v>
      </c>
      <c r="D396" s="4">
        <f t="shared" si="30"/>
        <v>2.8558575328865743E-2</v>
      </c>
      <c r="E396" s="4">
        <f t="shared" si="31"/>
        <v>2.4247044220714904</v>
      </c>
      <c r="F396" s="4">
        <f t="shared" si="32"/>
        <v>3.5137266302076706</v>
      </c>
      <c r="G396" s="4">
        <f t="shared" si="33"/>
        <v>3.3005427176844049</v>
      </c>
      <c r="I396" s="4">
        <f t="shared" si="34"/>
        <v>1.0285585753288657</v>
      </c>
    </row>
    <row r="397" spans="1:9" x14ac:dyDescent="0.2">
      <c r="A397" s="4">
        <f>IF('True_Odds_Calculator_3-way'!A398="","",'True_Odds_Calculator_3-way'!A398)</f>
        <v>1.8</v>
      </c>
      <c r="B397" s="4">
        <f>IF('True_Odds_Calculator_3-way'!B398="","",'True_Odds_Calculator_3-way'!B398)</f>
        <v>3.82</v>
      </c>
      <c r="C397" s="4">
        <f>IF('True_Odds_Calculator_3-way'!C398="","",'True_Odds_Calculator_3-way'!C398)</f>
        <v>4.7300000000000004</v>
      </c>
      <c r="D397" s="4">
        <f t="shared" si="30"/>
        <v>2.8752150753855288E-2</v>
      </c>
      <c r="E397" s="4">
        <f t="shared" si="31"/>
        <v>1.8315974190680504</v>
      </c>
      <c r="F397" s="4">
        <f t="shared" si="32"/>
        <v>3.9651690909209121</v>
      </c>
      <c r="G397" s="4">
        <f t="shared" si="33"/>
        <v>4.9546049130447143</v>
      </c>
      <c r="I397" s="4">
        <f t="shared" si="34"/>
        <v>1.0287521507538553</v>
      </c>
    </row>
    <row r="398" spans="1:9" x14ac:dyDescent="0.2">
      <c r="A398" s="4">
        <f>IF('True_Odds_Calculator_3-way'!A399="","",'True_Odds_Calculator_3-way'!A399)</f>
        <v>1.82</v>
      </c>
      <c r="B398" s="4">
        <f>IF('True_Odds_Calculator_3-way'!B399="","",'True_Odds_Calculator_3-way'!B399)</f>
        <v>3.78</v>
      </c>
      <c r="C398" s="4">
        <f>IF('True_Odds_Calculator_3-way'!C399="","",'True_Odds_Calculator_3-way'!C399)</f>
        <v>4.63</v>
      </c>
      <c r="D398" s="4">
        <f t="shared" si="30"/>
        <v>2.9983535383103277E-2</v>
      </c>
      <c r="E398" s="4">
        <f t="shared" si="31"/>
        <v>1.853719173011356</v>
      </c>
      <c r="F398" s="4">
        <f t="shared" si="32"/>
        <v>3.9284124957841282</v>
      </c>
      <c r="G398" s="4">
        <f t="shared" si="33"/>
        <v>4.854646787796713</v>
      </c>
      <c r="I398" s="4">
        <f t="shared" si="34"/>
        <v>1.0299835353831033</v>
      </c>
    </row>
    <row r="399" spans="1:9" x14ac:dyDescent="0.2">
      <c r="A399" s="4">
        <f>IF('True_Odds_Calculator_3-way'!A400="","",'True_Odds_Calculator_3-way'!A400)</f>
        <v>3.24</v>
      </c>
      <c r="B399" s="4">
        <f>IF('True_Odds_Calculator_3-way'!B400="","",'True_Odds_Calculator_3-way'!B400)</f>
        <v>3.29</v>
      </c>
      <c r="C399" s="4">
        <f>IF('True_Odds_Calculator_3-way'!C400="","",'True_Odds_Calculator_3-way'!C400)</f>
        <v>2.41</v>
      </c>
      <c r="D399" s="4">
        <f t="shared" si="30"/>
        <v>2.7531102425896403E-2</v>
      </c>
      <c r="E399" s="4">
        <f t="shared" si="31"/>
        <v>3.3392890536839803</v>
      </c>
      <c r="F399" s="4">
        <f t="shared" si="32"/>
        <v>3.3924256147213372</v>
      </c>
      <c r="G399" s="4">
        <f t="shared" si="33"/>
        <v>2.4645066363225649</v>
      </c>
      <c r="I399" s="4">
        <f t="shared" si="34"/>
        <v>1.0275311024258964</v>
      </c>
    </row>
    <row r="400" spans="1:9" x14ac:dyDescent="0.2">
      <c r="A400" s="4">
        <f>IF('True_Odds_Calculator_3-way'!A401="","",'True_Odds_Calculator_3-way'!A401)</f>
        <v>7.79</v>
      </c>
      <c r="B400" s="4">
        <f>IF('True_Odds_Calculator_3-way'!B401="","",'True_Odds_Calculator_3-way'!B401)</f>
        <v>4.3899999999999997</v>
      </c>
      <c r="C400" s="4">
        <f>IF('True_Odds_Calculator_3-way'!C401="","",'True_Odds_Calculator_3-way'!C401)</f>
        <v>1.48</v>
      </c>
      <c r="D400" s="4">
        <f t="shared" si="30"/>
        <v>3.1835813227177212E-2</v>
      </c>
      <c r="E400" s="4">
        <f t="shared" si="31"/>
        <v>8.492008853548672</v>
      </c>
      <c r="F400" s="4">
        <f t="shared" si="32"/>
        <v>4.6045074569945541</v>
      </c>
      <c r="G400" s="4">
        <f t="shared" si="33"/>
        <v>1.5036152822097122</v>
      </c>
      <c r="I400" s="4">
        <f t="shared" si="34"/>
        <v>1.0318358132271772</v>
      </c>
    </row>
    <row r="401" spans="1:9" x14ac:dyDescent="0.2">
      <c r="A401" s="4">
        <f>IF('True_Odds_Calculator_3-way'!A402="","",'True_Odds_Calculator_3-way'!A402)</f>
        <v>3.53</v>
      </c>
      <c r="B401" s="4">
        <f>IF('True_Odds_Calculator_3-way'!B402="","",'True_Odds_Calculator_3-way'!B402)</f>
        <v>3.2</v>
      </c>
      <c r="C401" s="4">
        <f>IF('True_Odds_Calculator_3-way'!C402="","",'True_Odds_Calculator_3-way'!C402)</f>
        <v>2.31</v>
      </c>
      <c r="D401" s="4">
        <f t="shared" si="30"/>
        <v>2.8686551880602984E-2</v>
      </c>
      <c r="E401" s="4">
        <f t="shared" si="31"/>
        <v>3.653315885317252</v>
      </c>
      <c r="F401" s="4">
        <f t="shared" si="32"/>
        <v>3.3010074908199094</v>
      </c>
      <c r="G401" s="4">
        <f t="shared" si="33"/>
        <v>2.3621772955865907</v>
      </c>
      <c r="I401" s="4">
        <f t="shared" si="34"/>
        <v>1.028686551880603</v>
      </c>
    </row>
    <row r="402" spans="1:9" x14ac:dyDescent="0.2">
      <c r="A402" s="4">
        <f>IF('True_Odds_Calculator_3-way'!A403="","",'True_Odds_Calculator_3-way'!A403)</f>
        <v>3.13</v>
      </c>
      <c r="B402" s="4">
        <f>IF('True_Odds_Calculator_3-way'!B403="","",'True_Odds_Calculator_3-way'!B403)</f>
        <v>3.28</v>
      </c>
      <c r="C402" s="4">
        <f>IF('True_Odds_Calculator_3-way'!C403="","",'True_Odds_Calculator_3-way'!C403)</f>
        <v>2.48</v>
      </c>
      <c r="D402" s="4">
        <f t="shared" si="30"/>
        <v>2.7592673123474576E-2</v>
      </c>
      <c r="E402" s="4">
        <f t="shared" si="31"/>
        <v>3.2227784933693022</v>
      </c>
      <c r="F402" s="4">
        <f t="shared" si="32"/>
        <v>3.3820290150771286</v>
      </c>
      <c r="G402" s="4">
        <f t="shared" si="33"/>
        <v>2.5378891061443607</v>
      </c>
      <c r="I402" s="4">
        <f t="shared" si="34"/>
        <v>1.0275926731234746</v>
      </c>
    </row>
    <row r="403" spans="1:9" x14ac:dyDescent="0.2">
      <c r="A403" s="4">
        <f>IF('True_Odds_Calculator_3-way'!A404="","",'True_Odds_Calculator_3-way'!A404)</f>
        <v>3.19</v>
      </c>
      <c r="B403" s="4">
        <f>IF('True_Odds_Calculator_3-way'!B404="","",'True_Odds_Calculator_3-way'!B404)</f>
        <v>3.56</v>
      </c>
      <c r="C403" s="4">
        <f>IF('True_Odds_Calculator_3-way'!C404="","",'True_Odds_Calculator_3-way'!C404)</f>
        <v>2.2799999999999998</v>
      </c>
      <c r="D403" s="4">
        <f t="shared" si="30"/>
        <v>3.2974991457016101E-2</v>
      </c>
      <c r="E403" s="4">
        <f t="shared" si="31"/>
        <v>3.3059167048566027</v>
      </c>
      <c r="F403" s="4">
        <f t="shared" si="32"/>
        <v>3.7049769453021382</v>
      </c>
      <c r="G403" s="4">
        <f t="shared" si="33"/>
        <v>2.3386078357889022</v>
      </c>
      <c r="I403" s="4">
        <f t="shared" si="34"/>
        <v>1.0329749914570161</v>
      </c>
    </row>
    <row r="404" spans="1:9" x14ac:dyDescent="0.2">
      <c r="A404" s="4">
        <f>IF('True_Odds_Calculator_3-way'!A405="","",'True_Odds_Calculator_3-way'!A405)</f>
        <v>3.78</v>
      </c>
      <c r="B404" s="4">
        <f>IF('True_Odds_Calculator_3-way'!B405="","",'True_Odds_Calculator_3-way'!B405)</f>
        <v>3.84</v>
      </c>
      <c r="C404" s="4">
        <f>IF('True_Odds_Calculator_3-way'!C405="","",'True_Odds_Calculator_3-way'!C405)</f>
        <v>1.96</v>
      </c>
      <c r="D404" s="4">
        <f t="shared" si="30"/>
        <v>3.5171012849584349E-2</v>
      </c>
      <c r="E404" s="4">
        <f t="shared" si="31"/>
        <v>3.9552801220765477</v>
      </c>
      <c r="F404" s="4">
        <f t="shared" si="32"/>
        <v>4.0210219717596409</v>
      </c>
      <c r="G404" s="4">
        <f t="shared" si="33"/>
        <v>2.0060968867969229</v>
      </c>
      <c r="I404" s="4">
        <f t="shared" si="34"/>
        <v>1.0351710128495843</v>
      </c>
    </row>
    <row r="405" spans="1:9" x14ac:dyDescent="0.2">
      <c r="A405" s="4">
        <f>IF('True_Odds_Calculator_3-way'!A406="","",'True_Odds_Calculator_3-way'!A406)</f>
        <v>2.84</v>
      </c>
      <c r="B405" s="4">
        <f>IF('True_Odds_Calculator_3-way'!B406="","",'True_Odds_Calculator_3-way'!B406)</f>
        <v>3.32</v>
      </c>
      <c r="C405" s="4">
        <f>IF('True_Odds_Calculator_3-way'!C406="","",'True_Odds_Calculator_3-way'!C406)</f>
        <v>2.63</v>
      </c>
      <c r="D405" s="4">
        <f t="shared" si="30"/>
        <v>3.3545632215575827E-2</v>
      </c>
      <c r="E405" s="4">
        <f t="shared" si="31"/>
        <v>2.9331465621656538</v>
      </c>
      <c r="F405" s="4">
        <f t="shared" si="32"/>
        <v>3.4480030908783492</v>
      </c>
      <c r="G405" s="4">
        <f t="shared" si="33"/>
        <v>2.7096874018377433</v>
      </c>
      <c r="I405" s="4">
        <f t="shared" si="34"/>
        <v>1.0335456322155758</v>
      </c>
    </row>
    <row r="406" spans="1:9" x14ac:dyDescent="0.2">
      <c r="A406" s="4">
        <f>IF('True_Odds_Calculator_3-way'!A407="","",'True_Odds_Calculator_3-way'!A407)</f>
        <v>2.0499999999999998</v>
      </c>
      <c r="B406" s="4">
        <f>IF('True_Odds_Calculator_3-way'!B407="","",'True_Odds_Calculator_3-way'!B407)</f>
        <v>3.18</v>
      </c>
      <c r="C406" s="4">
        <f>IF('True_Odds_Calculator_3-way'!C407="","",'True_Odds_Calculator_3-way'!C407)</f>
        <v>4.29</v>
      </c>
      <c r="D406" s="4">
        <f t="shared" si="30"/>
        <v>3.5370519954045054E-2</v>
      </c>
      <c r="E406" s="4">
        <f t="shared" si="31"/>
        <v>2.1007754383671848</v>
      </c>
      <c r="F406" s="4">
        <f t="shared" si="32"/>
        <v>3.303871221545299</v>
      </c>
      <c r="G406" s="4">
        <f t="shared" si="33"/>
        <v>4.5185474215860681</v>
      </c>
      <c r="I406" s="4">
        <f t="shared" si="34"/>
        <v>1.0353705199540451</v>
      </c>
    </row>
    <row r="407" spans="1:9" x14ac:dyDescent="0.2">
      <c r="A407" s="4">
        <f>IF('True_Odds_Calculator_3-way'!A408="","",'True_Odds_Calculator_3-way'!A408)</f>
        <v>2.31</v>
      </c>
      <c r="B407" s="4">
        <f>IF('True_Odds_Calculator_3-way'!B408="","",'True_Odds_Calculator_3-way'!B408)</f>
        <v>3.34</v>
      </c>
      <c r="C407" s="4">
        <f>IF('True_Odds_Calculator_3-way'!C408="","",'True_Odds_Calculator_3-way'!C408)</f>
        <v>3.37</v>
      </c>
      <c r="D407" s="4">
        <f t="shared" si="30"/>
        <v>2.9037535549733651E-2</v>
      </c>
      <c r="E407" s="4">
        <f t="shared" si="31"/>
        <v>2.362830291819455</v>
      </c>
      <c r="F407" s="4">
        <f t="shared" si="32"/>
        <v>3.4515843950939984</v>
      </c>
      <c r="G407" s="4">
        <f t="shared" si="33"/>
        <v>3.4836320057551182</v>
      </c>
      <c r="I407" s="4">
        <f t="shared" si="34"/>
        <v>1.0290375355497337</v>
      </c>
    </row>
    <row r="408" spans="1:9" x14ac:dyDescent="0.2">
      <c r="A408" s="4">
        <f>IF('True_Odds_Calculator_3-way'!A409="","",'True_Odds_Calculator_3-way'!A409)</f>
        <v>1.17</v>
      </c>
      <c r="B408" s="4">
        <f>IF('True_Odds_Calculator_3-way'!B409="","",'True_Odds_Calculator_3-way'!B409)</f>
        <v>7.61</v>
      </c>
      <c r="C408" s="4">
        <f>IF('True_Odds_Calculator_3-way'!C409="","",'True_Odds_Calculator_3-way'!C409)</f>
        <v>19.27</v>
      </c>
      <c r="D408" s="4">
        <f t="shared" si="30"/>
        <v>3.8001035341546086E-2</v>
      </c>
      <c r="E408" s="4">
        <f t="shared" si="31"/>
        <v>1.1876007222367724</v>
      </c>
      <c r="F408" s="4">
        <f t="shared" si="32"/>
        <v>8.4218304259131216</v>
      </c>
      <c r="G408" s="4">
        <f t="shared" si="33"/>
        <v>25.492564669213891</v>
      </c>
      <c r="I408" s="4">
        <f t="shared" si="34"/>
        <v>1.0380010353415461</v>
      </c>
    </row>
    <row r="409" spans="1:9" x14ac:dyDescent="0.2">
      <c r="A409" s="4">
        <f>IF('True_Odds_Calculator_3-way'!A410="","",'True_Odds_Calculator_3-way'!A410)</f>
        <v>7.08</v>
      </c>
      <c r="B409" s="4">
        <f>IF('True_Odds_Calculator_3-way'!B410="","",'True_Odds_Calculator_3-way'!B410)</f>
        <v>4.6500000000000004</v>
      </c>
      <c r="C409" s="4">
        <f>IF('True_Odds_Calculator_3-way'!C410="","",'True_Odds_Calculator_3-way'!C410)</f>
        <v>1.44</v>
      </c>
      <c r="D409" s="4">
        <f t="shared" si="30"/>
        <v>5.074114573841193E-2</v>
      </c>
      <c r="E409" s="4">
        <f t="shared" si="31"/>
        <v>8.0431613665051511</v>
      </c>
      <c r="F409" s="4">
        <f t="shared" si="32"/>
        <v>5.0469352819438411</v>
      </c>
      <c r="G409" s="4">
        <f t="shared" si="33"/>
        <v>1.4759478159511037</v>
      </c>
      <c r="I409" s="4">
        <f t="shared" si="34"/>
        <v>1.0507411457384119</v>
      </c>
    </row>
    <row r="410" spans="1:9" x14ac:dyDescent="0.2">
      <c r="A410" s="4">
        <f>IF('True_Odds_Calculator_3-way'!A411="","",'True_Odds_Calculator_3-way'!A411)</f>
        <v>2.52</v>
      </c>
      <c r="B410" s="4">
        <f>IF('True_Odds_Calculator_3-way'!B411="","",'True_Odds_Calculator_3-way'!B411)</f>
        <v>2.8</v>
      </c>
      <c r="C410" s="4">
        <f>IF('True_Odds_Calculator_3-way'!C411="","",'True_Odds_Calculator_3-way'!C411)</f>
        <v>3.65</v>
      </c>
      <c r="D410" s="4">
        <f t="shared" si="30"/>
        <v>2.7940856707979966E-2</v>
      </c>
      <c r="E410" s="4">
        <f t="shared" si="31"/>
        <v>2.5805667258954457</v>
      </c>
      <c r="F410" s="4">
        <f t="shared" si="32"/>
        <v>2.874973952906855</v>
      </c>
      <c r="G410" s="4">
        <f t="shared" si="33"/>
        <v>3.7784472134739149</v>
      </c>
      <c r="I410" s="4">
        <f t="shared" si="34"/>
        <v>1.02794085670798</v>
      </c>
    </row>
    <row r="411" spans="1:9" x14ac:dyDescent="0.2">
      <c r="A411" s="4">
        <f>IF('True_Odds_Calculator_3-way'!A412="","",'True_Odds_Calculator_3-way'!A412)</f>
        <v>2.11</v>
      </c>
      <c r="B411" s="4">
        <f>IF('True_Odds_Calculator_3-way'!B412="","",'True_Odds_Calculator_3-way'!B412)</f>
        <v>3.06</v>
      </c>
      <c r="C411" s="4">
        <f>IF('True_Odds_Calculator_3-way'!C412="","",'True_Odds_Calculator_3-way'!C412)</f>
        <v>4.38</v>
      </c>
      <c r="D411" s="4">
        <f t="shared" si="30"/>
        <v>2.9041537193119638E-2</v>
      </c>
      <c r="E411" s="4">
        <f t="shared" si="31"/>
        <v>2.1539972927182163</v>
      </c>
      <c r="F411" s="4">
        <f t="shared" si="32"/>
        <v>3.1534115161892751</v>
      </c>
      <c r="G411" s="4">
        <f t="shared" si="33"/>
        <v>4.573937914575124</v>
      </c>
      <c r="I411" s="4">
        <f t="shared" si="34"/>
        <v>1.0290415371931196</v>
      </c>
    </row>
    <row r="412" spans="1:9" x14ac:dyDescent="0.2">
      <c r="A412" s="4">
        <f>IF('True_Odds_Calculator_3-way'!A413="","",'True_Odds_Calculator_3-way'!A413)</f>
        <v>3.36</v>
      </c>
      <c r="B412" s="4">
        <f>IF('True_Odds_Calculator_3-way'!B413="","",'True_Odds_Calculator_3-way'!B413)</f>
        <v>2.8</v>
      </c>
      <c r="C412" s="4">
        <f>IF('True_Odds_Calculator_3-way'!C413="","",'True_Odds_Calculator_3-way'!C413)</f>
        <v>2.68</v>
      </c>
      <c r="D412" s="4">
        <f t="shared" si="30"/>
        <v>2.7896233120113578E-2</v>
      </c>
      <c r="E412" s="4">
        <f t="shared" si="31"/>
        <v>3.4683648315529987</v>
      </c>
      <c r="F412" s="4">
        <f t="shared" si="32"/>
        <v>2.8748510131108453</v>
      </c>
      <c r="G412" s="4">
        <f t="shared" si="33"/>
        <v>2.7484942210646266</v>
      </c>
      <c r="I412" s="4">
        <f t="shared" si="34"/>
        <v>1.0278962331201136</v>
      </c>
    </row>
    <row r="413" spans="1:9" x14ac:dyDescent="0.2">
      <c r="A413" s="4">
        <f>IF('True_Odds_Calculator_3-way'!A414="","",'True_Odds_Calculator_3-way'!A414)</f>
        <v>1.72</v>
      </c>
      <c r="B413" s="4">
        <f>IF('True_Odds_Calculator_3-way'!B414="","",'True_Odds_Calculator_3-way'!B414)</f>
        <v>4.0199999999999996</v>
      </c>
      <c r="C413" s="4">
        <f>IF('True_Odds_Calculator_3-way'!C414="","",'True_Odds_Calculator_3-way'!C414)</f>
        <v>5.01</v>
      </c>
      <c r="D413" s="4">
        <f t="shared" si="30"/>
        <v>2.9752366145875619E-2</v>
      </c>
      <c r="E413" s="4">
        <f t="shared" si="31"/>
        <v>1.7498489643297188</v>
      </c>
      <c r="F413" s="4">
        <f t="shared" si="32"/>
        <v>4.1869250420129065</v>
      </c>
      <c r="G413" s="4">
        <f t="shared" si="33"/>
        <v>5.2719441995918945</v>
      </c>
      <c r="I413" s="4">
        <f t="shared" si="34"/>
        <v>1.0297523661458756</v>
      </c>
    </row>
    <row r="414" spans="1:9" x14ac:dyDescent="0.2">
      <c r="A414" s="4">
        <f>IF('True_Odds_Calculator_3-way'!A415="","",'True_Odds_Calculator_3-way'!A415)</f>
        <v>1.96</v>
      </c>
      <c r="B414" s="4">
        <f>IF('True_Odds_Calculator_3-way'!B415="","",'True_Odds_Calculator_3-way'!B415)</f>
        <v>3.31</v>
      </c>
      <c r="C414" s="4">
        <f>IF('True_Odds_Calculator_3-way'!C415="","",'True_Odds_Calculator_3-way'!C415)</f>
        <v>4.6100000000000003</v>
      </c>
      <c r="D414" s="4">
        <f t="shared" si="30"/>
        <v>2.923862495434304E-2</v>
      </c>
      <c r="E414" s="4">
        <f t="shared" si="31"/>
        <v>1.9981701823911522</v>
      </c>
      <c r="F414" s="4">
        <f t="shared" si="32"/>
        <v>3.4203399956450693</v>
      </c>
      <c r="G414" s="4">
        <f t="shared" si="33"/>
        <v>4.8268714316332568</v>
      </c>
      <c r="I414" s="4">
        <f t="shared" si="34"/>
        <v>1.029238624954343</v>
      </c>
    </row>
    <row r="415" spans="1:9" x14ac:dyDescent="0.2">
      <c r="A415" s="4">
        <f>IF('True_Odds_Calculator_3-way'!A416="","",'True_Odds_Calculator_3-way'!A416)</f>
        <v>2.34</v>
      </c>
      <c r="B415" s="4">
        <f>IF('True_Odds_Calculator_3-way'!B416="","",'True_Odds_Calculator_3-way'!B416)</f>
        <v>3.28</v>
      </c>
      <c r="C415" s="4">
        <f>IF('True_Odds_Calculator_3-way'!C416="","",'True_Odds_Calculator_3-way'!C416)</f>
        <v>3.39</v>
      </c>
      <c r="D415" s="4">
        <f t="shared" si="30"/>
        <v>2.7213726868378307E-2</v>
      </c>
      <c r="E415" s="4">
        <f t="shared" si="31"/>
        <v>2.3907477008549707</v>
      </c>
      <c r="F415" s="4">
        <f t="shared" si="32"/>
        <v>3.3805848210944709</v>
      </c>
      <c r="G415" s="4">
        <f t="shared" si="33"/>
        <v>3.4975551055654552</v>
      </c>
      <c r="I415" s="4">
        <f t="shared" si="34"/>
        <v>1.0272137268683783</v>
      </c>
    </row>
    <row r="416" spans="1:9" x14ac:dyDescent="0.2">
      <c r="A416" s="4">
        <f>IF('True_Odds_Calculator_3-way'!A417="","",'True_Odds_Calculator_3-way'!A417)</f>
        <v>3.6</v>
      </c>
      <c r="B416" s="4">
        <f>IF('True_Odds_Calculator_3-way'!B417="","",'True_Odds_Calculator_3-way'!B417)</f>
        <v>3.28</v>
      </c>
      <c r="C416" s="4">
        <f>IF('True_Odds_Calculator_3-way'!C417="","",'True_Odds_Calculator_3-way'!C417)</f>
        <v>2.2400000000000002</v>
      </c>
      <c r="D416" s="4">
        <f t="shared" si="30"/>
        <v>2.908439798683693E-2</v>
      </c>
      <c r="E416" s="4">
        <f t="shared" si="31"/>
        <v>3.7301883386485346</v>
      </c>
      <c r="F416" s="4">
        <f t="shared" si="32"/>
        <v>3.387726105251653</v>
      </c>
      <c r="G416" s="4">
        <f t="shared" si="33"/>
        <v>2.2897244588904484</v>
      </c>
      <c r="I416" s="4">
        <f t="shared" si="34"/>
        <v>1.0290843979868369</v>
      </c>
    </row>
    <row r="417" spans="1:9" x14ac:dyDescent="0.2">
      <c r="A417" s="4">
        <f>IF('True_Odds_Calculator_3-way'!A418="","",'True_Odds_Calculator_3-way'!A418)</f>
        <v>3.54</v>
      </c>
      <c r="B417" s="4">
        <f>IF('True_Odds_Calculator_3-way'!B418="","",'True_Odds_Calculator_3-way'!B418)</f>
        <v>3.52</v>
      </c>
      <c r="C417" s="4">
        <f>IF('True_Odds_Calculator_3-way'!C418="","",'True_Odds_Calculator_3-way'!C418)</f>
        <v>2.17</v>
      </c>
      <c r="D417" s="4">
        <f t="shared" si="30"/>
        <v>2.7406277884681529E-2</v>
      </c>
      <c r="E417" s="4">
        <f t="shared" si="31"/>
        <v>3.658307498429703</v>
      </c>
      <c r="F417" s="4">
        <f t="shared" si="32"/>
        <v>3.6369523845049692</v>
      </c>
      <c r="G417" s="4">
        <f t="shared" si="33"/>
        <v>2.2138878342208921</v>
      </c>
      <c r="I417" s="4">
        <f t="shared" si="34"/>
        <v>1.0274062778846815</v>
      </c>
    </row>
    <row r="418" spans="1:9" x14ac:dyDescent="0.2">
      <c r="A418" s="4">
        <f>IF('True_Odds_Calculator_3-way'!A419="","",'True_Odds_Calculator_3-way'!A419)</f>
        <v>1.99</v>
      </c>
      <c r="B418" s="4">
        <f>IF('True_Odds_Calculator_3-way'!B419="","",'True_Odds_Calculator_3-way'!B419)</f>
        <v>3.43</v>
      </c>
      <c r="C418" s="4">
        <f>IF('True_Odds_Calculator_3-way'!C419="","",'True_Odds_Calculator_3-way'!C419)</f>
        <v>4.28</v>
      </c>
      <c r="D418" s="4">
        <f t="shared" si="30"/>
        <v>2.7702612131527582E-2</v>
      </c>
      <c r="E418" s="4">
        <f t="shared" si="31"/>
        <v>2.0272529338060949</v>
      </c>
      <c r="F418" s="4">
        <f t="shared" si="32"/>
        <v>3.5421930123218961</v>
      </c>
      <c r="G418" s="4">
        <f t="shared" si="33"/>
        <v>4.4561163843676228</v>
      </c>
      <c r="I418" s="4">
        <f t="shared" si="34"/>
        <v>1.0277026121315276</v>
      </c>
    </row>
    <row r="419" spans="1:9" x14ac:dyDescent="0.2">
      <c r="A419" s="4">
        <f>IF('True_Odds_Calculator_3-way'!A420="","",'True_Odds_Calculator_3-way'!A420)</f>
        <v>2.0099999999999998</v>
      </c>
      <c r="B419" s="4">
        <f>IF('True_Odds_Calculator_3-way'!B420="","",'True_Odds_Calculator_3-way'!B420)</f>
        <v>3.62</v>
      </c>
      <c r="C419" s="4">
        <f>IF('True_Odds_Calculator_3-way'!C420="","",'True_Odds_Calculator_3-way'!C420)</f>
        <v>3.99</v>
      </c>
      <c r="D419" s="4">
        <f t="shared" si="30"/>
        <v>2.4382098149637432E-2</v>
      </c>
      <c r="E419" s="4">
        <f t="shared" si="31"/>
        <v>2.0433806785349446</v>
      </c>
      <c r="F419" s="4">
        <f t="shared" si="32"/>
        <v>3.7297327088343115</v>
      </c>
      <c r="G419" s="4">
        <f t="shared" si="33"/>
        <v>4.1237249380206329</v>
      </c>
      <c r="I419" s="4">
        <f t="shared" si="34"/>
        <v>1.0243820981496374</v>
      </c>
    </row>
    <row r="420" spans="1:9" x14ac:dyDescent="0.2">
      <c r="A420" s="4">
        <f>IF('True_Odds_Calculator_3-way'!A421="","",'True_Odds_Calculator_3-way'!A421)</f>
        <v>1.52</v>
      </c>
      <c r="B420" s="4">
        <f>IF('True_Odds_Calculator_3-way'!B421="","",'True_Odds_Calculator_3-way'!B421)</f>
        <v>4.0999999999999996</v>
      </c>
      <c r="C420" s="4">
        <f>IF('True_Odds_Calculator_3-way'!C421="","",'True_Odds_Calculator_3-way'!C421)</f>
        <v>6.51</v>
      </c>
      <c r="D420" s="4">
        <f t="shared" si="30"/>
        <v>5.5407006895681343E-2</v>
      </c>
      <c r="E420" s="4">
        <f t="shared" si="31"/>
        <v>1.5639032744183372</v>
      </c>
      <c r="F420" s="4">
        <f t="shared" si="32"/>
        <v>4.4358991927900711</v>
      </c>
      <c r="G420" s="4">
        <f t="shared" si="33"/>
        <v>7.3996882318465573</v>
      </c>
      <c r="I420" s="4">
        <f t="shared" si="34"/>
        <v>1.0554070068956813</v>
      </c>
    </row>
    <row r="421" spans="1:9" x14ac:dyDescent="0.2">
      <c r="A421" s="4">
        <f>IF('True_Odds_Calculator_3-way'!A422="","",'True_Odds_Calculator_3-way'!A422)</f>
        <v>6.01</v>
      </c>
      <c r="B421" s="4">
        <f>IF('True_Odds_Calculator_3-way'!B422="","",'True_Odds_Calculator_3-way'!B422)</f>
        <v>4.2300000000000004</v>
      </c>
      <c r="C421" s="4">
        <f>IF('True_Odds_Calculator_3-way'!C422="","",'True_Odds_Calculator_3-way'!C422)</f>
        <v>1.59</v>
      </c>
      <c r="D421" s="4">
        <f t="shared" si="30"/>
        <v>3.1726788076936518E-2</v>
      </c>
      <c r="E421" s="4">
        <f t="shared" si="31"/>
        <v>6.4179186211213057</v>
      </c>
      <c r="F421" s="4">
        <f t="shared" si="32"/>
        <v>4.4280895738900687</v>
      </c>
      <c r="G421" s="4">
        <f t="shared" si="33"/>
        <v>1.6171934271658459</v>
      </c>
      <c r="I421" s="4">
        <f t="shared" si="34"/>
        <v>1.0317267880769365</v>
      </c>
    </row>
    <row r="422" spans="1:9" x14ac:dyDescent="0.2">
      <c r="A422" s="4">
        <f>IF('True_Odds_Calculator_3-way'!A423="","",'True_Odds_Calculator_3-way'!A423)</f>
        <v>2.2000000000000002</v>
      </c>
      <c r="B422" s="4">
        <f>IF('True_Odds_Calculator_3-way'!B423="","",'True_Odds_Calculator_3-way'!B423)</f>
        <v>3.01</v>
      </c>
      <c r="C422" s="4">
        <f>IF('True_Odds_Calculator_3-way'!C423="","",'True_Odds_Calculator_3-way'!C423)</f>
        <v>4.04</v>
      </c>
      <c r="D422" s="4">
        <f t="shared" si="30"/>
        <v>3.4296120641964523E-2</v>
      </c>
      <c r="E422" s="4">
        <f t="shared" si="31"/>
        <v>2.2567585806643184</v>
      </c>
      <c r="F422" s="4">
        <f t="shared" si="32"/>
        <v>3.1172665156557318</v>
      </c>
      <c r="G422" s="4">
        <f t="shared" si="33"/>
        <v>4.2356241767149667</v>
      </c>
      <c r="I422" s="4">
        <f t="shared" si="34"/>
        <v>1.0342961206419645</v>
      </c>
    </row>
    <row r="423" spans="1:9" x14ac:dyDescent="0.2">
      <c r="A423" s="4">
        <f>IF('True_Odds_Calculator_3-way'!A424="","",'True_Odds_Calculator_3-way'!A424)</f>
        <v>1.79</v>
      </c>
      <c r="B423" s="4">
        <f>IF('True_Odds_Calculator_3-way'!B424="","",'True_Odds_Calculator_3-way'!B424)</f>
        <v>3.28</v>
      </c>
      <c r="C423" s="4">
        <f>IF('True_Odds_Calculator_3-way'!C424="","",'True_Odds_Calculator_3-way'!C424)</f>
        <v>5.82</v>
      </c>
      <c r="D423" s="4">
        <f t="shared" si="30"/>
        <v>3.5358572499507135E-2</v>
      </c>
      <c r="E423" s="4">
        <f t="shared" si="31"/>
        <v>1.8285780255161095</v>
      </c>
      <c r="F423" s="4">
        <f t="shared" si="32"/>
        <v>3.4118996242459354</v>
      </c>
      <c r="G423" s="4">
        <f t="shared" si="33"/>
        <v>6.248628620945416</v>
      </c>
      <c r="I423" s="4">
        <f t="shared" si="34"/>
        <v>1.0353585724995071</v>
      </c>
    </row>
    <row r="424" spans="1:9" x14ac:dyDescent="0.2">
      <c r="A424" s="4">
        <f>IF('True_Odds_Calculator_3-way'!A425="","",'True_Odds_Calculator_3-way'!A425)</f>
        <v>3.36</v>
      </c>
      <c r="B424" s="4">
        <f>IF('True_Odds_Calculator_3-way'!B425="","",'True_Odds_Calculator_3-way'!B425)</f>
        <v>3.09</v>
      </c>
      <c r="C424" s="4">
        <f>IF('True_Odds_Calculator_3-way'!C425="","",'True_Odds_Calculator_3-way'!C425)</f>
        <v>2.4300000000000002</v>
      </c>
      <c r="D424" s="4">
        <f t="shared" si="30"/>
        <v>3.2766276833159136E-2</v>
      </c>
      <c r="E424" s="4">
        <f t="shared" si="31"/>
        <v>3.488003556959463</v>
      </c>
      <c r="F424" s="4">
        <f t="shared" si="32"/>
        <v>3.1979277101836368</v>
      </c>
      <c r="G424" s="4">
        <f t="shared" si="33"/>
        <v>2.4962522425398079</v>
      </c>
      <c r="I424" s="4">
        <f t="shared" si="34"/>
        <v>1.0327662768331591</v>
      </c>
    </row>
    <row r="425" spans="1:9" x14ac:dyDescent="0.2">
      <c r="A425" s="4">
        <f>IF('True_Odds_Calculator_3-way'!A426="","",'True_Odds_Calculator_3-way'!A426)</f>
        <v>3.04</v>
      </c>
      <c r="B425" s="4">
        <f>IF('True_Odds_Calculator_3-way'!B426="","",'True_Odds_Calculator_3-way'!B426)</f>
        <v>2.99</v>
      </c>
      <c r="C425" s="4">
        <f>IF('True_Odds_Calculator_3-way'!C426="","",'True_Odds_Calculator_3-way'!C426)</f>
        <v>2.7</v>
      </c>
      <c r="D425" s="4">
        <f t="shared" si="30"/>
        <v>3.3765899326540172E-2</v>
      </c>
      <c r="E425" s="4">
        <f t="shared" si="31"/>
        <v>3.1477021263497047</v>
      </c>
      <c r="F425" s="4">
        <f t="shared" si="32"/>
        <v>3.0941277528522422</v>
      </c>
      <c r="G425" s="4">
        <f t="shared" si="33"/>
        <v>2.7846227626803519</v>
      </c>
      <c r="I425" s="4">
        <f t="shared" si="34"/>
        <v>1.0337658993265402</v>
      </c>
    </row>
    <row r="426" spans="1:9" x14ac:dyDescent="0.2">
      <c r="A426" s="4">
        <f>IF('True_Odds_Calculator_3-way'!A427="","",'True_Odds_Calculator_3-way'!A427)</f>
        <v>2.13</v>
      </c>
      <c r="B426" s="4">
        <f>IF('True_Odds_Calculator_3-way'!B427="","",'True_Odds_Calculator_3-way'!B427)</f>
        <v>2.98</v>
      </c>
      <c r="C426" s="4">
        <f>IF('True_Odds_Calculator_3-way'!C427="","",'True_Odds_Calculator_3-way'!C427)</f>
        <v>4.37</v>
      </c>
      <c r="D426" s="4">
        <f t="shared" si="30"/>
        <v>3.3886989818855184E-2</v>
      </c>
      <c r="E426" s="4">
        <f t="shared" si="31"/>
        <v>2.1825106894337938</v>
      </c>
      <c r="F426" s="4">
        <f t="shared" si="32"/>
        <v>3.0838041681808166</v>
      </c>
      <c r="G426" s="4">
        <f t="shared" si="33"/>
        <v>4.5969130446743653</v>
      </c>
      <c r="I426" s="4">
        <f t="shared" si="34"/>
        <v>1.0338869898188552</v>
      </c>
    </row>
    <row r="427" spans="1:9" x14ac:dyDescent="0.2">
      <c r="A427" s="4">
        <f>IF('True_Odds_Calculator_3-way'!A428="","",'True_Odds_Calculator_3-way'!A428)</f>
        <v>3.18</v>
      </c>
      <c r="B427" s="4">
        <f>IF('True_Odds_Calculator_3-way'!B428="","",'True_Odds_Calculator_3-way'!B428)</f>
        <v>2.93</v>
      </c>
      <c r="C427" s="4">
        <f>IF('True_Odds_Calculator_3-way'!C428="","",'True_Odds_Calculator_3-way'!C428)</f>
        <v>2.65</v>
      </c>
      <c r="D427" s="4">
        <f t="shared" si="30"/>
        <v>3.3120827698714272E-2</v>
      </c>
      <c r="E427" s="4">
        <f t="shared" si="31"/>
        <v>3.2957058976112439</v>
      </c>
      <c r="F427" s="4">
        <f t="shared" si="32"/>
        <v>3.0279480902138358</v>
      </c>
      <c r="G427" s="4">
        <f t="shared" si="33"/>
        <v>2.7298669843936167</v>
      </c>
      <c r="I427" s="4">
        <f t="shared" si="34"/>
        <v>1.0331208276987143</v>
      </c>
    </row>
    <row r="428" spans="1:9" x14ac:dyDescent="0.2">
      <c r="A428" s="4">
        <f>IF('True_Odds_Calculator_3-way'!A429="","",'True_Odds_Calculator_3-way'!A429)</f>
        <v>2.0699999999999998</v>
      </c>
      <c r="B428" s="4">
        <f>IF('True_Odds_Calculator_3-way'!B429="","",'True_Odds_Calculator_3-way'!B429)</f>
        <v>3.13</v>
      </c>
      <c r="C428" s="4">
        <f>IF('True_Odds_Calculator_3-way'!C429="","",'True_Odds_Calculator_3-way'!C429)</f>
        <v>4.04</v>
      </c>
      <c r="D428" s="4">
        <f t="shared" si="30"/>
        <v>5.0105357806234929E-2</v>
      </c>
      <c r="E428" s="4">
        <f t="shared" si="31"/>
        <v>2.1441282977225029</v>
      </c>
      <c r="F428" s="4">
        <f t="shared" si="32"/>
        <v>3.3026513504892829</v>
      </c>
      <c r="G428" s="4">
        <f t="shared" si="33"/>
        <v>4.3323245298791271</v>
      </c>
      <c r="I428" s="4">
        <f t="shared" si="34"/>
        <v>1.0501053578062349</v>
      </c>
    </row>
    <row r="429" spans="1:9" x14ac:dyDescent="0.2">
      <c r="A429" s="4">
        <f>IF('True_Odds_Calculator_3-way'!A430="","",'True_Odds_Calculator_3-way'!A430)</f>
        <v>2.0099999999999998</v>
      </c>
      <c r="B429" s="4">
        <f>IF('True_Odds_Calculator_3-way'!B430="","",'True_Odds_Calculator_3-way'!B430)</f>
        <v>3.22</v>
      </c>
      <c r="C429" s="4">
        <f>IF('True_Odds_Calculator_3-way'!C430="","",'True_Odds_Calculator_3-way'!C430)</f>
        <v>4.42</v>
      </c>
      <c r="D429" s="4">
        <f t="shared" si="30"/>
        <v>3.4315787913528295E-2</v>
      </c>
      <c r="E429" s="4">
        <f t="shared" si="31"/>
        <v>2.0573005867072411</v>
      </c>
      <c r="F429" s="4">
        <f t="shared" si="32"/>
        <v>3.3431352918967789</v>
      </c>
      <c r="G429" s="4">
        <f t="shared" si="33"/>
        <v>4.6553689074064</v>
      </c>
      <c r="I429" s="4">
        <f t="shared" si="34"/>
        <v>1.0343157879135283</v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2.21</v>
      </c>
      <c r="B2" s="4">
        <f>IF('True_Odds_Calculator_2-way'!B3="","",'True_Odds_Calculator_2-way'!B3)</f>
        <v>1.72</v>
      </c>
      <c r="C2" s="4">
        <f>1/A2</f>
        <v>0.45248868778280543</v>
      </c>
      <c r="D2">
        <f>1/B2</f>
        <v>0.58139534883720934</v>
      </c>
      <c r="E2">
        <f>C2+D2-1</f>
        <v>3.3884036620014824E-2</v>
      </c>
      <c r="F2">
        <f>C2+D2-(C2*D2)-1</f>
        <v>-0.2291907818583605</v>
      </c>
      <c r="G2">
        <v>0</v>
      </c>
      <c r="H2">
        <f>C2*D2</f>
        <v>0.26307481847837527</v>
      </c>
      <c r="I2">
        <f>((-4*F2*H2)^0.5)/(2*F2)</f>
        <v>-1.0713739108887084</v>
      </c>
      <c r="J2">
        <f>(-((-4*F2*H2)^0.5))/(2*F2)</f>
        <v>1.0713739108887084</v>
      </c>
      <c r="K2">
        <f>IF(A2="","",(C2/($J2+C2-($J2*C2))))</f>
        <v>0.43547132891069945</v>
      </c>
      <c r="L2">
        <f>IF(B2="","",(D2/($J2+D2-($J2*D2))))</f>
        <v>0.56452867108930049</v>
      </c>
      <c r="M2">
        <f>IF(A2="","",1/K2)</f>
        <v>2.2963624321753371</v>
      </c>
      <c r="N2">
        <f>IF(B2="","",1/L2)</f>
        <v>1.7713892158398703</v>
      </c>
    </row>
    <row r="3" spans="1:14" x14ac:dyDescent="0.25">
      <c r="A3" s="4">
        <f>IF('True_Odds_Calculator_2-way'!A4="","",'True_Odds_Calculator_2-way'!A4)</f>
        <v>1.95</v>
      </c>
      <c r="B3" s="4">
        <f>IF('True_Odds_Calculator_2-way'!B4="","",'True_Odds_Calculator_2-way'!B4)</f>
        <v>1.93</v>
      </c>
      <c r="C3" s="4">
        <f t="shared" ref="C3:C66" si="0">1/A3</f>
        <v>0.51282051282051289</v>
      </c>
      <c r="D3">
        <f t="shared" ref="D3:D66" si="1">1/B3</f>
        <v>0.5181347150259068</v>
      </c>
      <c r="E3">
        <f t="shared" ref="E3:E66" si="2">C3+D3-1</f>
        <v>3.0955227846419575E-2</v>
      </c>
      <c r="F3">
        <f t="shared" ref="F3:F66" si="3">C3+D3-(C3*D3)-1</f>
        <v>-0.23475488242327625</v>
      </c>
      <c r="G3">
        <v>0</v>
      </c>
      <c r="H3">
        <f t="shared" ref="H3:H66" si="4">C3*D3</f>
        <v>0.26571011026969582</v>
      </c>
      <c r="I3">
        <f t="shared" ref="I3:I66" si="5">((-4*F3*H3)^0.5)/(2*F3)</f>
        <v>-1.0638899909514294</v>
      </c>
      <c r="J3">
        <f t="shared" ref="J3:J66" si="6">(-((-4*F3*H3)^0.5))/(2*F3)</f>
        <v>1.0638899909514294</v>
      </c>
      <c r="K3">
        <f t="shared" ref="K3:K66" si="7">IF(A3="","",(C3/($J3+C3-($J3*C3))))</f>
        <v>0.49734035027939766</v>
      </c>
      <c r="L3">
        <f t="shared" ref="L3:L66" si="8">IF(B3="","",(D3/($J3+D3-($J3*D3))))</f>
        <v>0.50265964972060251</v>
      </c>
      <c r="M3">
        <f t="shared" ref="M3:M66" si="9">IF(A3="","",1/K3)</f>
        <v>2.0106954914038573</v>
      </c>
      <c r="N3">
        <f t="shared" ref="N3:N66" si="10">IF(B3="","",1/L3)</f>
        <v>1.9894176915848294</v>
      </c>
    </row>
    <row r="4" spans="1:14" x14ac:dyDescent="0.25">
      <c r="A4" s="4">
        <f>IF('True_Odds_Calculator_2-way'!A5="","",'True_Odds_Calculator_2-way'!A5)</f>
        <v>1.38</v>
      </c>
      <c r="B4" s="4">
        <f>IF('True_Odds_Calculator_2-way'!B5="","",'True_Odds_Calculator_2-way'!B5)</f>
        <v>3.23</v>
      </c>
      <c r="C4" s="4">
        <f t="shared" si="0"/>
        <v>0.7246376811594204</v>
      </c>
      <c r="D4">
        <f t="shared" si="1"/>
        <v>0.30959752321981426</v>
      </c>
      <c r="E4">
        <f t="shared" si="2"/>
        <v>3.4235204379234663E-2</v>
      </c>
      <c r="F4">
        <f t="shared" si="3"/>
        <v>-0.19011082693947134</v>
      </c>
      <c r="G4">
        <v>0</v>
      </c>
      <c r="H4">
        <f t="shared" si="4"/>
        <v>0.22434603131870604</v>
      </c>
      <c r="I4">
        <f t="shared" si="5"/>
        <v>-1.0863149844574049</v>
      </c>
      <c r="J4">
        <f t="shared" si="6"/>
        <v>1.0863149844574049</v>
      </c>
      <c r="K4">
        <f t="shared" si="7"/>
        <v>0.70781442279502449</v>
      </c>
      <c r="L4">
        <f t="shared" si="8"/>
        <v>0.2921855772049754</v>
      </c>
      <c r="M4">
        <f t="shared" si="9"/>
        <v>1.4127996940938139</v>
      </c>
      <c r="N4">
        <f t="shared" si="10"/>
        <v>3.4224824153400126</v>
      </c>
    </row>
    <row r="5" spans="1:14" x14ac:dyDescent="0.25">
      <c r="A5" s="4">
        <f>IF('True_Odds_Calculator_2-way'!A6="","",'True_Odds_Calculator_2-way'!A6)</f>
        <v>2.2799999999999998</v>
      </c>
      <c r="B5" s="4">
        <f>IF('True_Odds_Calculator_2-way'!B6="","",'True_Odds_Calculator_2-way'!B6)</f>
        <v>1.69</v>
      </c>
      <c r="C5" s="4">
        <f t="shared" si="0"/>
        <v>0.43859649122807021</v>
      </c>
      <c r="D5">
        <f t="shared" si="1"/>
        <v>0.59171597633136097</v>
      </c>
      <c r="E5">
        <f t="shared" si="2"/>
        <v>3.0312467559431067E-2</v>
      </c>
      <c r="F5">
        <f t="shared" si="3"/>
        <v>-0.22921208346309574</v>
      </c>
      <c r="G5">
        <v>0</v>
      </c>
      <c r="H5">
        <f t="shared" si="4"/>
        <v>0.25952455102252675</v>
      </c>
      <c r="I5">
        <f t="shared" si="5"/>
        <v>-1.0640706634484354</v>
      </c>
      <c r="J5">
        <f t="shared" si="6"/>
        <v>1.0640706634484354</v>
      </c>
      <c r="K5">
        <f t="shared" si="7"/>
        <v>0.42336815247060766</v>
      </c>
      <c r="L5">
        <f t="shared" si="8"/>
        <v>0.57663184752939267</v>
      </c>
      <c r="M5">
        <f t="shared" si="9"/>
        <v>2.3620104492139973</v>
      </c>
      <c r="N5">
        <f t="shared" si="10"/>
        <v>1.7342087577794201</v>
      </c>
    </row>
    <row r="6" spans="1:14" x14ac:dyDescent="0.25">
      <c r="A6" s="4">
        <f>IF('True_Odds_Calculator_2-way'!A7="","",'True_Odds_Calculator_2-way'!A7)</f>
        <v>2</v>
      </c>
      <c r="B6" s="4">
        <f>IF('True_Odds_Calculator_2-way'!B7="","",'True_Odds_Calculator_2-way'!B7)</f>
        <v>1.88</v>
      </c>
      <c r="C6" s="4">
        <f t="shared" si="0"/>
        <v>0.5</v>
      </c>
      <c r="D6">
        <f t="shared" si="1"/>
        <v>0.53191489361702127</v>
      </c>
      <c r="E6">
        <f t="shared" si="2"/>
        <v>3.1914893617021267E-2</v>
      </c>
      <c r="F6">
        <f t="shared" si="3"/>
        <v>-0.23404255319148937</v>
      </c>
      <c r="G6">
        <v>0</v>
      </c>
      <c r="H6">
        <f t="shared" si="4"/>
        <v>0.26595744680851063</v>
      </c>
      <c r="I6">
        <f t="shared" si="5"/>
        <v>-1.0660035817780522</v>
      </c>
      <c r="J6">
        <f t="shared" si="6"/>
        <v>1.0660035817780522</v>
      </c>
      <c r="K6">
        <f t="shared" si="7"/>
        <v>0.48402626637238261</v>
      </c>
      <c r="L6">
        <f t="shared" si="8"/>
        <v>0.51597373362761745</v>
      </c>
      <c r="M6">
        <f t="shared" si="9"/>
        <v>2.0660035817780522</v>
      </c>
      <c r="N6">
        <f t="shared" si="10"/>
        <v>1.9380831519646857</v>
      </c>
    </row>
    <row r="7" spans="1:14" x14ac:dyDescent="0.25">
      <c r="A7" s="4">
        <f>IF('True_Odds_Calculator_2-way'!A8="","",'True_Odds_Calculator_2-way'!A8)</f>
        <v>1.78</v>
      </c>
      <c r="B7" s="4">
        <f>IF('True_Odds_Calculator_2-way'!B8="","",'True_Odds_Calculator_2-way'!B8)</f>
        <v>2.09</v>
      </c>
      <c r="C7" s="4">
        <f t="shared" si="0"/>
        <v>0.5617977528089888</v>
      </c>
      <c r="D7">
        <f t="shared" si="1"/>
        <v>0.47846889952153115</v>
      </c>
      <c r="E7">
        <f t="shared" si="2"/>
        <v>4.0266652330519959E-2</v>
      </c>
      <c r="F7">
        <f t="shared" si="3"/>
        <v>-0.22853610020966608</v>
      </c>
      <c r="G7">
        <v>0</v>
      </c>
      <c r="H7">
        <f t="shared" si="4"/>
        <v>0.26880275254018604</v>
      </c>
      <c r="I7">
        <f t="shared" si="5"/>
        <v>-1.084524705455941</v>
      </c>
      <c r="J7">
        <f t="shared" si="6"/>
        <v>1.084524705455941</v>
      </c>
      <c r="K7">
        <f t="shared" si="7"/>
        <v>0.54173256587535168</v>
      </c>
      <c r="L7">
        <f t="shared" si="8"/>
        <v>0.45826743412464838</v>
      </c>
      <c r="M7">
        <f t="shared" si="9"/>
        <v>1.8459292702556338</v>
      </c>
      <c r="N7">
        <f t="shared" si="10"/>
        <v>2.1821319289469754</v>
      </c>
    </row>
    <row r="8" spans="1:14" x14ac:dyDescent="0.25">
      <c r="A8" s="4">
        <f>IF('True_Odds_Calculator_2-way'!A9="","",'True_Odds_Calculator_2-way'!A9)</f>
        <v>2.4500000000000002</v>
      </c>
      <c r="B8" s="4">
        <f>IF('True_Odds_Calculator_2-way'!B9="","",'True_Odds_Calculator_2-way'!B9)</f>
        <v>1.61</v>
      </c>
      <c r="C8" s="4">
        <f t="shared" si="0"/>
        <v>0.4081632653061224</v>
      </c>
      <c r="D8">
        <f t="shared" si="1"/>
        <v>0.6211180124223602</v>
      </c>
      <c r="E8">
        <f t="shared" si="2"/>
        <v>2.9281277728482547E-2</v>
      </c>
      <c r="F8">
        <f t="shared" si="3"/>
        <v>-0.22423627836227666</v>
      </c>
      <c r="G8">
        <v>0</v>
      </c>
      <c r="H8">
        <f t="shared" si="4"/>
        <v>0.25351755609075921</v>
      </c>
      <c r="I8">
        <f t="shared" si="5"/>
        <v>-1.0632884133003033</v>
      </c>
      <c r="J8">
        <f t="shared" si="6"/>
        <v>1.0632884133003033</v>
      </c>
      <c r="K8">
        <f t="shared" si="7"/>
        <v>0.39342690662395058</v>
      </c>
      <c r="L8">
        <f t="shared" si="8"/>
        <v>0.60657309337604948</v>
      </c>
      <c r="M8">
        <f t="shared" si="9"/>
        <v>2.5417681992854404</v>
      </c>
      <c r="N8">
        <f t="shared" si="10"/>
        <v>1.648605932113185</v>
      </c>
    </row>
    <row r="9" spans="1:14" x14ac:dyDescent="0.25">
      <c r="A9" s="4">
        <f>IF('True_Odds_Calculator_2-way'!A10="","",'True_Odds_Calculator_2-way'!A10)</f>
        <v>3.19</v>
      </c>
      <c r="B9" s="4">
        <f>IF('True_Odds_Calculator_2-way'!B10="","",'True_Odds_Calculator_2-way'!B10)</f>
        <v>1.38</v>
      </c>
      <c r="C9" s="4">
        <f t="shared" si="0"/>
        <v>0.31347962382445144</v>
      </c>
      <c r="D9">
        <f t="shared" si="1"/>
        <v>0.7246376811594204</v>
      </c>
      <c r="E9">
        <f t="shared" si="2"/>
        <v>3.8117304983871891E-2</v>
      </c>
      <c r="F9">
        <f t="shared" si="3"/>
        <v>-0.18904184271500601</v>
      </c>
      <c r="G9">
        <v>0</v>
      </c>
      <c r="H9">
        <f t="shared" si="4"/>
        <v>0.22715914769887788</v>
      </c>
      <c r="I9">
        <f t="shared" si="5"/>
        <v>-1.0961907783514049</v>
      </c>
      <c r="J9">
        <f t="shared" si="6"/>
        <v>1.0961907783514049</v>
      </c>
      <c r="K9">
        <f t="shared" si="7"/>
        <v>0.29406075455471753</v>
      </c>
      <c r="L9">
        <f t="shared" si="8"/>
        <v>0.70593924544528242</v>
      </c>
      <c r="M9">
        <f t="shared" si="9"/>
        <v>3.4006578045895766</v>
      </c>
      <c r="N9">
        <f t="shared" si="10"/>
        <v>1.4165524957735338</v>
      </c>
    </row>
    <row r="10" spans="1:14" x14ac:dyDescent="0.25">
      <c r="A10" s="4">
        <f>IF('True_Odds_Calculator_2-way'!A11="","",'True_Odds_Calculator_2-way'!A11)</f>
        <v>2.4</v>
      </c>
      <c r="B10" s="4">
        <f>IF('True_Odds_Calculator_2-way'!B11="","",'True_Odds_Calculator_2-way'!B11)</f>
        <v>1.62</v>
      </c>
      <c r="C10" s="4">
        <f t="shared" si="0"/>
        <v>0.41666666666666669</v>
      </c>
      <c r="D10">
        <f t="shared" si="1"/>
        <v>0.61728395061728392</v>
      </c>
      <c r="E10">
        <f t="shared" si="2"/>
        <v>3.3950617283950546E-2</v>
      </c>
      <c r="F10">
        <f t="shared" si="3"/>
        <v>-0.22325102880658443</v>
      </c>
      <c r="G10">
        <v>0</v>
      </c>
      <c r="H10">
        <f t="shared" si="4"/>
        <v>0.25720164609053497</v>
      </c>
      <c r="I10">
        <f t="shared" si="5"/>
        <v>-1.0733469768527295</v>
      </c>
      <c r="J10">
        <f t="shared" si="6"/>
        <v>1.0733469768527295</v>
      </c>
      <c r="K10">
        <f t="shared" si="7"/>
        <v>0.3995707383438068</v>
      </c>
      <c r="L10">
        <f t="shared" si="8"/>
        <v>0.60042926165619326</v>
      </c>
      <c r="M10">
        <f t="shared" si="9"/>
        <v>2.502685767593821</v>
      </c>
      <c r="N10">
        <f t="shared" si="10"/>
        <v>1.6654751256486924</v>
      </c>
    </row>
    <row r="11" spans="1:14" x14ac:dyDescent="0.25">
      <c r="A11" s="4">
        <f>IF('True_Odds_Calculator_2-way'!A12="","",'True_Odds_Calculator_2-way'!A12)</f>
        <v>1.49</v>
      </c>
      <c r="B11" s="4">
        <f>IF('True_Odds_Calculator_2-way'!B12="","",'True_Odds_Calculator_2-way'!B12)</f>
        <v>2.74</v>
      </c>
      <c r="C11" s="4">
        <f t="shared" si="0"/>
        <v>0.67114093959731547</v>
      </c>
      <c r="D11">
        <f t="shared" si="1"/>
        <v>0.36496350364963503</v>
      </c>
      <c r="E11">
        <f t="shared" si="2"/>
        <v>3.6104443246950613E-2</v>
      </c>
      <c r="F11">
        <f t="shared" si="3"/>
        <v>-0.20883750551119373</v>
      </c>
      <c r="G11">
        <v>0</v>
      </c>
      <c r="H11">
        <f t="shared" si="4"/>
        <v>0.24494194875814432</v>
      </c>
      <c r="I11">
        <f t="shared" si="5"/>
        <v>-1.0829972051127195</v>
      </c>
      <c r="J11">
        <f t="shared" si="6"/>
        <v>1.0829972051127195</v>
      </c>
      <c r="K11">
        <f t="shared" si="7"/>
        <v>0.6533092663367166</v>
      </c>
      <c r="L11">
        <f t="shared" si="8"/>
        <v>0.34669073366328335</v>
      </c>
      <c r="M11">
        <f t="shared" si="9"/>
        <v>1.5306686305052322</v>
      </c>
      <c r="N11">
        <f t="shared" si="10"/>
        <v>2.8844151368961324</v>
      </c>
    </row>
    <row r="12" spans="1:14" x14ac:dyDescent="0.25">
      <c r="A12" s="4">
        <f>IF('True_Odds_Calculator_2-way'!A13="","",'True_Odds_Calculator_2-way'!A13)</f>
        <v>1.7</v>
      </c>
      <c r="B12" s="4">
        <f>IF('True_Odds_Calculator_2-way'!B13="","",'True_Odds_Calculator_2-way'!B13)</f>
        <v>2.2400000000000002</v>
      </c>
      <c r="C12" s="4">
        <f t="shared" si="0"/>
        <v>0.58823529411764708</v>
      </c>
      <c r="D12">
        <f t="shared" si="1"/>
        <v>0.4464285714285714</v>
      </c>
      <c r="E12">
        <f t="shared" si="2"/>
        <v>3.4663865546218364E-2</v>
      </c>
      <c r="F12">
        <f t="shared" si="3"/>
        <v>-0.22794117647058831</v>
      </c>
      <c r="G12">
        <v>0</v>
      </c>
      <c r="H12">
        <f t="shared" si="4"/>
        <v>0.26260504201680673</v>
      </c>
      <c r="I12">
        <f t="shared" si="5"/>
        <v>-1.0733469768527293</v>
      </c>
      <c r="J12">
        <f t="shared" si="6"/>
        <v>1.0733469768527293</v>
      </c>
      <c r="K12">
        <f t="shared" si="7"/>
        <v>0.5709904149848718</v>
      </c>
      <c r="L12">
        <f t="shared" si="8"/>
        <v>0.42900958501512831</v>
      </c>
      <c r="M12">
        <f t="shared" si="9"/>
        <v>1.7513428837969105</v>
      </c>
      <c r="N12">
        <f t="shared" si="10"/>
        <v>2.3309502512973848</v>
      </c>
    </row>
    <row r="13" spans="1:14" x14ac:dyDescent="0.25">
      <c r="A13" s="4">
        <f>IF('True_Odds_Calculator_2-way'!A14="","",'True_Odds_Calculator_2-way'!A14)</f>
        <v>1.89</v>
      </c>
      <c r="B13" s="4">
        <f>IF('True_Odds_Calculator_2-way'!B14="","",'True_Odds_Calculator_2-way'!B14)</f>
        <v>2</v>
      </c>
      <c r="C13" s="4">
        <f t="shared" si="0"/>
        <v>0.52910052910052918</v>
      </c>
      <c r="D13">
        <f t="shared" si="1"/>
        <v>0.5</v>
      </c>
      <c r="E13">
        <f t="shared" si="2"/>
        <v>2.9100529100529293E-2</v>
      </c>
      <c r="F13">
        <f t="shared" si="3"/>
        <v>-0.23544973544973535</v>
      </c>
      <c r="G13">
        <v>0</v>
      </c>
      <c r="H13">
        <f t="shared" si="4"/>
        <v>0.26455026455026459</v>
      </c>
      <c r="I13">
        <f t="shared" si="5"/>
        <v>-1.0599978800063603</v>
      </c>
      <c r="J13">
        <f t="shared" si="6"/>
        <v>1.0599978800063603</v>
      </c>
      <c r="K13">
        <f t="shared" si="7"/>
        <v>0.51456260722126923</v>
      </c>
      <c r="L13">
        <f t="shared" si="8"/>
        <v>0.48543739277873066</v>
      </c>
      <c r="M13">
        <f t="shared" si="9"/>
        <v>1.9433981132056606</v>
      </c>
      <c r="N13">
        <f t="shared" si="10"/>
        <v>2.0599978800063603</v>
      </c>
    </row>
    <row r="14" spans="1:14" x14ac:dyDescent="0.25">
      <c r="A14" s="4">
        <f>IF('True_Odds_Calculator_2-way'!A15="","",'True_Odds_Calculator_2-way'!A15)</f>
        <v>1.56</v>
      </c>
      <c r="B14" s="4">
        <f>IF('True_Odds_Calculator_2-way'!B15="","",'True_Odds_Calculator_2-way'!B15)</f>
        <v>2.5499999999999998</v>
      </c>
      <c r="C14" s="4">
        <f t="shared" si="0"/>
        <v>0.64102564102564097</v>
      </c>
      <c r="D14">
        <f t="shared" si="1"/>
        <v>0.39215686274509809</v>
      </c>
      <c r="E14">
        <f t="shared" si="2"/>
        <v>3.3182503770738947E-2</v>
      </c>
      <c r="F14">
        <f t="shared" si="3"/>
        <v>-0.21820010055304184</v>
      </c>
      <c r="G14">
        <v>0</v>
      </c>
      <c r="H14">
        <f t="shared" si="4"/>
        <v>0.25138260432378079</v>
      </c>
      <c r="I14">
        <f t="shared" si="5"/>
        <v>-1.0733469768527293</v>
      </c>
      <c r="J14">
        <f t="shared" si="6"/>
        <v>1.0733469768527293</v>
      </c>
      <c r="K14">
        <f t="shared" si="7"/>
        <v>0.62458063039578859</v>
      </c>
      <c r="L14">
        <f t="shared" si="8"/>
        <v>0.37541936960421152</v>
      </c>
      <c r="M14">
        <f t="shared" si="9"/>
        <v>1.6010743070375286</v>
      </c>
      <c r="N14">
        <f t="shared" si="10"/>
        <v>2.6636878141217299</v>
      </c>
    </row>
    <row r="15" spans="1:14" x14ac:dyDescent="0.25">
      <c r="A15" s="4">
        <f>IF('True_Odds_Calculator_2-way'!A16="","",'True_Odds_Calculator_2-way'!A16)</f>
        <v>2.27</v>
      </c>
      <c r="B15" s="4">
        <f>IF('True_Odds_Calculator_2-way'!B16="","",'True_Odds_Calculator_2-way'!B16)</f>
        <v>1.68</v>
      </c>
      <c r="C15" s="4">
        <f t="shared" si="0"/>
        <v>0.44052863436123346</v>
      </c>
      <c r="D15">
        <f t="shared" si="1"/>
        <v>0.59523809523809523</v>
      </c>
      <c r="E15">
        <f t="shared" si="2"/>
        <v>3.5766729599328695E-2</v>
      </c>
      <c r="F15">
        <f t="shared" si="3"/>
        <v>-0.22645269561569115</v>
      </c>
      <c r="G15">
        <v>0</v>
      </c>
      <c r="H15">
        <f t="shared" si="4"/>
        <v>0.2622194252150199</v>
      </c>
      <c r="I15">
        <f t="shared" si="5"/>
        <v>-1.0760778282064791</v>
      </c>
      <c r="J15">
        <f t="shared" si="6"/>
        <v>1.0760778282064791</v>
      </c>
      <c r="K15">
        <f t="shared" si="7"/>
        <v>0.42254374989680582</v>
      </c>
      <c r="L15">
        <f t="shared" si="8"/>
        <v>0.57745625010319412</v>
      </c>
      <c r="M15">
        <f t="shared" si="9"/>
        <v>2.3666188418222287</v>
      </c>
      <c r="N15">
        <f t="shared" si="10"/>
        <v>1.7317329231804059</v>
      </c>
    </row>
    <row r="16" spans="1:14" x14ac:dyDescent="0.25">
      <c r="A16" s="4">
        <f>IF('True_Odds_Calculator_2-way'!A17="","",'True_Odds_Calculator_2-way'!A17)</f>
        <v>2.0499999999999998</v>
      </c>
      <c r="B16" s="4">
        <f>IF('True_Odds_Calculator_2-way'!B17="","",'True_Odds_Calculator_2-way'!B17)</f>
        <v>1.85</v>
      </c>
      <c r="C16" s="4">
        <f t="shared" si="0"/>
        <v>0.48780487804878053</v>
      </c>
      <c r="D16">
        <f t="shared" si="1"/>
        <v>0.54054054054054046</v>
      </c>
      <c r="E16">
        <f t="shared" si="2"/>
        <v>2.8345418589321048E-2</v>
      </c>
      <c r="F16">
        <f t="shared" si="3"/>
        <v>-0.2353328938694792</v>
      </c>
      <c r="G16">
        <v>0</v>
      </c>
      <c r="H16">
        <f t="shared" si="4"/>
        <v>0.26367831245880025</v>
      </c>
      <c r="I16">
        <f t="shared" si="5"/>
        <v>-1.0585122480499263</v>
      </c>
      <c r="J16">
        <f t="shared" si="6"/>
        <v>1.0585122480499263</v>
      </c>
      <c r="K16">
        <f t="shared" si="7"/>
        <v>0.47361090692279612</v>
      </c>
      <c r="L16">
        <f t="shared" si="8"/>
        <v>0.52638909307720383</v>
      </c>
      <c r="M16">
        <f t="shared" si="9"/>
        <v>2.1114378604524222</v>
      </c>
      <c r="N16">
        <f t="shared" si="10"/>
        <v>1.8997354108424378</v>
      </c>
    </row>
    <row r="17" spans="1:14" x14ac:dyDescent="0.25">
      <c r="A17" s="4">
        <f>IF('True_Odds_Calculator_2-way'!A18="","",'True_Odds_Calculator_2-way'!A18)</f>
        <v>2.0699999999999998</v>
      </c>
      <c r="B17" s="4">
        <f>IF('True_Odds_Calculator_2-way'!B18="","",'True_Odds_Calculator_2-way'!B18)</f>
        <v>1.83</v>
      </c>
      <c r="C17" s="4">
        <f t="shared" si="0"/>
        <v>0.48309178743961356</v>
      </c>
      <c r="D17">
        <f t="shared" si="1"/>
        <v>0.54644808743169393</v>
      </c>
      <c r="E17">
        <f t="shared" si="2"/>
        <v>2.9539874871307603E-2</v>
      </c>
      <c r="F17">
        <f t="shared" si="3"/>
        <v>-0.23444470842902765</v>
      </c>
      <c r="G17">
        <v>0</v>
      </c>
      <c r="H17">
        <f t="shared" si="4"/>
        <v>0.26398458330033525</v>
      </c>
      <c r="I17">
        <f t="shared" si="5"/>
        <v>-1.0611311532512866</v>
      </c>
      <c r="J17">
        <f t="shared" si="6"/>
        <v>1.0611311532512866</v>
      </c>
      <c r="K17">
        <f t="shared" si="7"/>
        <v>0.46829407167694814</v>
      </c>
      <c r="L17">
        <f t="shared" si="8"/>
        <v>0.53170592832305175</v>
      </c>
      <c r="M17">
        <f t="shared" si="9"/>
        <v>2.1354103339788768</v>
      </c>
      <c r="N17">
        <f t="shared" si="10"/>
        <v>1.8807388571985679</v>
      </c>
    </row>
    <row r="18" spans="1:14" x14ac:dyDescent="0.25">
      <c r="A18" s="4">
        <f>IF('True_Odds_Calculator_2-way'!A19="","",'True_Odds_Calculator_2-way'!A19)</f>
        <v>1.85</v>
      </c>
      <c r="B18" s="4">
        <f>IF('True_Odds_Calculator_2-way'!B19="","",'True_Odds_Calculator_2-way'!B19)</f>
        <v>2.0499999999999998</v>
      </c>
      <c r="C18" s="4">
        <f t="shared" si="0"/>
        <v>0.54054054054054046</v>
      </c>
      <c r="D18">
        <f t="shared" si="1"/>
        <v>0.48780487804878053</v>
      </c>
      <c r="E18">
        <f t="shared" si="2"/>
        <v>2.8345418589321048E-2</v>
      </c>
      <c r="F18">
        <f t="shared" si="3"/>
        <v>-0.2353328938694792</v>
      </c>
      <c r="G18">
        <v>0</v>
      </c>
      <c r="H18">
        <f t="shared" si="4"/>
        <v>0.26367831245880025</v>
      </c>
      <c r="I18">
        <f t="shared" si="5"/>
        <v>-1.0585122480499263</v>
      </c>
      <c r="J18">
        <f t="shared" si="6"/>
        <v>1.0585122480499263</v>
      </c>
      <c r="K18">
        <f t="shared" si="7"/>
        <v>0.52638909307720383</v>
      </c>
      <c r="L18">
        <f t="shared" si="8"/>
        <v>0.47361090692279612</v>
      </c>
      <c r="M18">
        <f t="shared" si="9"/>
        <v>1.8997354108424378</v>
      </c>
      <c r="N18">
        <f t="shared" si="10"/>
        <v>2.1114378604524222</v>
      </c>
    </row>
    <row r="19" spans="1:14" x14ac:dyDescent="0.25">
      <c r="A19" s="4">
        <f>IF('True_Odds_Calculator_2-way'!A20="","",'True_Odds_Calculator_2-way'!A20)</f>
        <v>2.4</v>
      </c>
      <c r="B19" s="4">
        <f>IF('True_Odds_Calculator_2-way'!B20="","",'True_Odds_Calculator_2-way'!B20)</f>
        <v>1.62</v>
      </c>
      <c r="C19" s="4">
        <f t="shared" si="0"/>
        <v>0.41666666666666669</v>
      </c>
      <c r="D19">
        <f t="shared" si="1"/>
        <v>0.61728395061728392</v>
      </c>
      <c r="E19">
        <f t="shared" si="2"/>
        <v>3.3950617283950546E-2</v>
      </c>
      <c r="F19">
        <f t="shared" si="3"/>
        <v>-0.22325102880658443</v>
      </c>
      <c r="G19">
        <v>0</v>
      </c>
      <c r="H19">
        <f t="shared" si="4"/>
        <v>0.25720164609053497</v>
      </c>
      <c r="I19">
        <f t="shared" si="5"/>
        <v>-1.0733469768527295</v>
      </c>
      <c r="J19">
        <f t="shared" si="6"/>
        <v>1.0733469768527295</v>
      </c>
      <c r="K19">
        <f t="shared" si="7"/>
        <v>0.3995707383438068</v>
      </c>
      <c r="L19">
        <f t="shared" si="8"/>
        <v>0.60042926165619326</v>
      </c>
      <c r="M19">
        <f t="shared" si="9"/>
        <v>2.502685767593821</v>
      </c>
      <c r="N19">
        <f t="shared" si="10"/>
        <v>1.6654751256486924</v>
      </c>
    </row>
    <row r="20" spans="1:14" x14ac:dyDescent="0.25">
      <c r="A20" s="4">
        <f>IF('True_Odds_Calculator_2-way'!A21="","",'True_Odds_Calculator_2-way'!A21)</f>
        <v>2.5</v>
      </c>
      <c r="B20" s="4">
        <f>IF('True_Odds_Calculator_2-way'!B21="","",'True_Odds_Calculator_2-way'!B21)</f>
        <v>1.57</v>
      </c>
      <c r="C20" s="4">
        <f t="shared" si="0"/>
        <v>0.4</v>
      </c>
      <c r="D20">
        <f t="shared" si="1"/>
        <v>0.63694267515923564</v>
      </c>
      <c r="E20">
        <f t="shared" si="2"/>
        <v>3.6942675159235661E-2</v>
      </c>
      <c r="F20">
        <f t="shared" si="3"/>
        <v>-0.21783439490445855</v>
      </c>
      <c r="G20">
        <v>0</v>
      </c>
      <c r="H20">
        <f t="shared" si="4"/>
        <v>0.25477707006369427</v>
      </c>
      <c r="I20">
        <f t="shared" si="5"/>
        <v>-1.0814761408717504</v>
      </c>
      <c r="J20">
        <f t="shared" si="6"/>
        <v>1.0814761408717504</v>
      </c>
      <c r="K20">
        <f t="shared" si="7"/>
        <v>0.38135709725306066</v>
      </c>
      <c r="L20">
        <f t="shared" si="8"/>
        <v>0.61864290274693912</v>
      </c>
      <c r="M20">
        <f t="shared" si="9"/>
        <v>2.6222142113076257</v>
      </c>
      <c r="N20">
        <f t="shared" si="10"/>
        <v>1.6164414002968981</v>
      </c>
    </row>
    <row r="21" spans="1:14" x14ac:dyDescent="0.25">
      <c r="A21" s="4">
        <f>IF('True_Odds_Calculator_2-way'!A22="","",'True_Odds_Calculator_2-way'!A22)</f>
        <v>2.33</v>
      </c>
      <c r="B21" s="4">
        <f>IF('True_Odds_Calculator_2-way'!B22="","",'True_Odds_Calculator_2-way'!B22)</f>
        <v>1.65</v>
      </c>
      <c r="C21" s="4">
        <f t="shared" si="0"/>
        <v>0.42918454935622319</v>
      </c>
      <c r="D21">
        <f t="shared" si="1"/>
        <v>0.60606060606060608</v>
      </c>
      <c r="E21">
        <f t="shared" si="2"/>
        <v>3.5245155416829377E-2</v>
      </c>
      <c r="F21">
        <f t="shared" si="3"/>
        <v>-0.22486669267785131</v>
      </c>
      <c r="G21">
        <v>0</v>
      </c>
      <c r="H21">
        <f t="shared" si="4"/>
        <v>0.26011184809468074</v>
      </c>
      <c r="I21">
        <f t="shared" si="5"/>
        <v>-1.0755175492958089</v>
      </c>
      <c r="J21">
        <f t="shared" si="6"/>
        <v>1.0755175492958089</v>
      </c>
      <c r="K21">
        <f t="shared" si="7"/>
        <v>0.41144841377386249</v>
      </c>
      <c r="L21">
        <f t="shared" si="8"/>
        <v>0.58855158622613757</v>
      </c>
      <c r="M21">
        <f t="shared" si="9"/>
        <v>2.4304383405634256</v>
      </c>
      <c r="N21">
        <f t="shared" si="10"/>
        <v>1.6990864070422753</v>
      </c>
    </row>
    <row r="22" spans="1:14" x14ac:dyDescent="0.25">
      <c r="A22" s="4">
        <f>IF('True_Odds_Calculator_2-way'!A23="","",'True_Odds_Calculator_2-way'!A23)</f>
        <v>2.13</v>
      </c>
      <c r="B22" s="4">
        <f>IF('True_Odds_Calculator_2-way'!B23="","",'True_Odds_Calculator_2-way'!B23)</f>
        <v>1.78</v>
      </c>
      <c r="C22" s="4">
        <f t="shared" si="0"/>
        <v>0.46948356807511737</v>
      </c>
      <c r="D22">
        <f t="shared" si="1"/>
        <v>0.5617977528089888</v>
      </c>
      <c r="E22">
        <f t="shared" si="2"/>
        <v>3.128132088410629E-2</v>
      </c>
      <c r="F22">
        <f t="shared" si="3"/>
        <v>-0.23247349264124062</v>
      </c>
      <c r="G22">
        <v>0</v>
      </c>
      <c r="H22">
        <f t="shared" si="4"/>
        <v>0.26375481352534685</v>
      </c>
      <c r="I22">
        <f t="shared" si="5"/>
        <v>-1.0651566348113084</v>
      </c>
      <c r="J22">
        <f t="shared" si="6"/>
        <v>1.0651566348113084</v>
      </c>
      <c r="K22">
        <f t="shared" si="7"/>
        <v>0.45379730835053417</v>
      </c>
      <c r="L22">
        <f t="shared" si="8"/>
        <v>0.54620269164946567</v>
      </c>
      <c r="M22">
        <f t="shared" si="9"/>
        <v>2.2036269973367788</v>
      </c>
      <c r="N22">
        <f t="shared" si="10"/>
        <v>1.8308221751528204</v>
      </c>
    </row>
    <row r="23" spans="1:14" x14ac:dyDescent="0.25">
      <c r="A23" s="4">
        <f>IF('True_Odds_Calculator_2-way'!A24="","",'True_Odds_Calculator_2-way'!A24)</f>
        <v>2.27</v>
      </c>
      <c r="B23" s="4">
        <f>IF('True_Odds_Calculator_2-way'!B24="","",'True_Odds_Calculator_2-way'!B24)</f>
        <v>1.68</v>
      </c>
      <c r="C23" s="4">
        <f t="shared" si="0"/>
        <v>0.44052863436123346</v>
      </c>
      <c r="D23">
        <f t="shared" si="1"/>
        <v>0.59523809523809523</v>
      </c>
      <c r="E23">
        <f t="shared" si="2"/>
        <v>3.5766729599328695E-2</v>
      </c>
      <c r="F23">
        <f t="shared" si="3"/>
        <v>-0.22645269561569115</v>
      </c>
      <c r="G23">
        <v>0</v>
      </c>
      <c r="H23">
        <f t="shared" si="4"/>
        <v>0.2622194252150199</v>
      </c>
      <c r="I23">
        <f t="shared" si="5"/>
        <v>-1.0760778282064791</v>
      </c>
      <c r="J23">
        <f t="shared" si="6"/>
        <v>1.0760778282064791</v>
      </c>
      <c r="K23">
        <f t="shared" si="7"/>
        <v>0.42254374989680582</v>
      </c>
      <c r="L23">
        <f t="shared" si="8"/>
        <v>0.57745625010319412</v>
      </c>
      <c r="M23">
        <f t="shared" si="9"/>
        <v>2.3666188418222287</v>
      </c>
      <c r="N23">
        <f t="shared" si="10"/>
        <v>1.7317329231804059</v>
      </c>
    </row>
    <row r="24" spans="1:14" x14ac:dyDescent="0.25">
      <c r="A24" s="4">
        <f>IF('True_Odds_Calculator_2-way'!A25="","",'True_Odds_Calculator_2-way'!A25)</f>
        <v>2.11</v>
      </c>
      <c r="B24" s="4">
        <f>IF('True_Odds_Calculator_2-way'!B25="","",'True_Odds_Calculator_2-way'!B25)</f>
        <v>1.78</v>
      </c>
      <c r="C24" s="4">
        <f t="shared" si="0"/>
        <v>0.47393364928909953</v>
      </c>
      <c r="D24">
        <f t="shared" si="1"/>
        <v>0.5617977528089888</v>
      </c>
      <c r="E24">
        <f t="shared" si="2"/>
        <v>3.5731402098088338E-2</v>
      </c>
      <c r="F24">
        <f t="shared" si="3"/>
        <v>-0.23052345705309119</v>
      </c>
      <c r="G24">
        <v>0</v>
      </c>
      <c r="H24">
        <f t="shared" si="4"/>
        <v>0.26625485915117952</v>
      </c>
      <c r="I24">
        <f t="shared" si="5"/>
        <v>-1.0747098003652684</v>
      </c>
      <c r="J24">
        <f t="shared" si="6"/>
        <v>1.0747098003652684</v>
      </c>
      <c r="K24">
        <f t="shared" si="7"/>
        <v>0.45601134895833134</v>
      </c>
      <c r="L24">
        <f t="shared" si="8"/>
        <v>0.54398865104166871</v>
      </c>
      <c r="M24">
        <f t="shared" si="9"/>
        <v>2.192927878405448</v>
      </c>
      <c r="N24">
        <f t="shared" si="10"/>
        <v>1.838273644284909</v>
      </c>
    </row>
    <row r="25" spans="1:14" x14ac:dyDescent="0.25">
      <c r="A25" s="4">
        <f>IF('True_Odds_Calculator_2-way'!A26="","",'True_Odds_Calculator_2-way'!A26)</f>
        <v>1.81</v>
      </c>
      <c r="B25" s="4">
        <f>IF('True_Odds_Calculator_2-way'!B26="","",'True_Odds_Calculator_2-way'!B26)</f>
        <v>2.0699999999999998</v>
      </c>
      <c r="C25" s="4">
        <f t="shared" si="0"/>
        <v>0.5524861878453039</v>
      </c>
      <c r="D25">
        <f t="shared" si="1"/>
        <v>0.48309178743961356</v>
      </c>
      <c r="E25">
        <f t="shared" si="2"/>
        <v>3.5577975284917462E-2</v>
      </c>
      <c r="F25">
        <f t="shared" si="3"/>
        <v>-0.23132356473696847</v>
      </c>
      <c r="G25">
        <v>0</v>
      </c>
      <c r="H25">
        <f t="shared" si="4"/>
        <v>0.26690154002188599</v>
      </c>
      <c r="I25">
        <f t="shared" si="5"/>
        <v>-1.0741516544951821</v>
      </c>
      <c r="J25">
        <f t="shared" si="6"/>
        <v>1.0741516544951821</v>
      </c>
      <c r="K25">
        <f t="shared" si="7"/>
        <v>0.53474138865009979</v>
      </c>
      <c r="L25">
        <f t="shared" si="8"/>
        <v>0.46525861134990021</v>
      </c>
      <c r="M25">
        <f t="shared" si="9"/>
        <v>1.8700628401410975</v>
      </c>
      <c r="N25">
        <f t="shared" si="10"/>
        <v>2.1493422703098441</v>
      </c>
    </row>
    <row r="26" spans="1:14" x14ac:dyDescent="0.25">
      <c r="A26" s="4">
        <f>IF('True_Odds_Calculator_2-way'!A27="","",'True_Odds_Calculator_2-way'!A27)</f>
        <v>1.91</v>
      </c>
      <c r="B26" s="4">
        <f>IF('True_Odds_Calculator_2-way'!B27="","",'True_Odds_Calculator_2-way'!B27)</f>
        <v>1.96</v>
      </c>
      <c r="C26" s="4">
        <f t="shared" si="0"/>
        <v>0.52356020942408377</v>
      </c>
      <c r="D26">
        <f t="shared" si="1"/>
        <v>0.51020408163265307</v>
      </c>
      <c r="E26">
        <f t="shared" si="2"/>
        <v>3.3764291056736839E-2</v>
      </c>
      <c r="F26">
        <f t="shared" si="3"/>
        <v>-0.23335826477187727</v>
      </c>
      <c r="G26">
        <v>0</v>
      </c>
      <c r="H26">
        <f t="shared" si="4"/>
        <v>0.26712255582861416</v>
      </c>
      <c r="I26">
        <f t="shared" si="5"/>
        <v>-1.0699012312772824</v>
      </c>
      <c r="J26">
        <f t="shared" si="6"/>
        <v>1.0699012312772824</v>
      </c>
      <c r="K26">
        <f t="shared" si="7"/>
        <v>0.50668568712332396</v>
      </c>
      <c r="L26">
        <f t="shared" si="8"/>
        <v>0.49331431287667615</v>
      </c>
      <c r="M26">
        <f t="shared" si="9"/>
        <v>1.9736101204623264</v>
      </c>
      <c r="N26">
        <f t="shared" si="10"/>
        <v>2.0271051820261912</v>
      </c>
    </row>
    <row r="27" spans="1:14" x14ac:dyDescent="0.25">
      <c r="A27" s="4">
        <f>IF('True_Odds_Calculator_2-way'!A28="","",'True_Odds_Calculator_2-way'!A28)</f>
        <v>1.95</v>
      </c>
      <c r="B27" s="4">
        <f>IF('True_Odds_Calculator_2-way'!B28="","",'True_Odds_Calculator_2-way'!B28)</f>
        <v>1.92</v>
      </c>
      <c r="C27" s="4">
        <f t="shared" si="0"/>
        <v>0.51282051282051289</v>
      </c>
      <c r="D27">
        <f t="shared" si="1"/>
        <v>0.52083333333333337</v>
      </c>
      <c r="E27">
        <f t="shared" si="2"/>
        <v>3.3653846153846256E-2</v>
      </c>
      <c r="F27">
        <f t="shared" si="3"/>
        <v>-0.23344017094017089</v>
      </c>
      <c r="G27">
        <v>0</v>
      </c>
      <c r="H27">
        <f t="shared" si="4"/>
        <v>0.26709401709401714</v>
      </c>
      <c r="I27">
        <f t="shared" si="5"/>
        <v>-1.0696563746013956</v>
      </c>
      <c r="J27">
        <f t="shared" si="6"/>
        <v>1.0696563746013956</v>
      </c>
      <c r="K27">
        <f t="shared" si="7"/>
        <v>0.49598904672064897</v>
      </c>
      <c r="L27">
        <f t="shared" si="8"/>
        <v>0.50401095327935097</v>
      </c>
      <c r="M27">
        <f t="shared" si="9"/>
        <v>2.0161735558713256</v>
      </c>
      <c r="N27">
        <f t="shared" si="10"/>
        <v>1.9840838646332837</v>
      </c>
    </row>
    <row r="28" spans="1:14" x14ac:dyDescent="0.25">
      <c r="A28" s="4">
        <f>IF('True_Odds_Calculator_2-way'!A29="","",'True_Odds_Calculator_2-way'!A29)</f>
        <v>2.12</v>
      </c>
      <c r="B28" s="4">
        <f>IF('True_Odds_Calculator_2-way'!B29="","",'True_Odds_Calculator_2-way'!B29)</f>
        <v>1.76</v>
      </c>
      <c r="C28" s="4">
        <f t="shared" si="0"/>
        <v>0.47169811320754712</v>
      </c>
      <c r="D28">
        <f t="shared" si="1"/>
        <v>0.56818181818181823</v>
      </c>
      <c r="E28">
        <f t="shared" si="2"/>
        <v>3.9879931389365408E-2</v>
      </c>
      <c r="F28">
        <f t="shared" si="3"/>
        <v>-0.22813036020583177</v>
      </c>
      <c r="G28">
        <v>0</v>
      </c>
      <c r="H28">
        <f t="shared" si="4"/>
        <v>0.26801029159519724</v>
      </c>
      <c r="I28">
        <f t="shared" si="5"/>
        <v>-1.0838874619051502</v>
      </c>
      <c r="J28">
        <f t="shared" si="6"/>
        <v>1.0838874619051502</v>
      </c>
      <c r="K28">
        <f t="shared" si="7"/>
        <v>0.45168057659351019</v>
      </c>
      <c r="L28">
        <f t="shared" si="8"/>
        <v>0.54831942340648987</v>
      </c>
      <c r="M28">
        <f t="shared" si="9"/>
        <v>2.2139539573337679</v>
      </c>
      <c r="N28">
        <f t="shared" si="10"/>
        <v>1.8237544710479137</v>
      </c>
    </row>
    <row r="29" spans="1:14" x14ac:dyDescent="0.25">
      <c r="A29" s="4">
        <f>IF('True_Odds_Calculator_2-way'!A30="","",'True_Odds_Calculator_2-way'!A30)</f>
        <v>1.93</v>
      </c>
      <c r="B29" s="4">
        <f>IF('True_Odds_Calculator_2-way'!B30="","",'True_Odds_Calculator_2-way'!B30)</f>
        <v>1.93</v>
      </c>
      <c r="C29" s="4">
        <f t="shared" si="0"/>
        <v>0.5181347150259068</v>
      </c>
      <c r="D29">
        <f t="shared" si="1"/>
        <v>0.5181347150259068</v>
      </c>
      <c r="E29">
        <f t="shared" si="2"/>
        <v>3.62694300518136E-2</v>
      </c>
      <c r="F29">
        <f t="shared" si="3"/>
        <v>-0.23219415286316403</v>
      </c>
      <c r="G29">
        <v>0</v>
      </c>
      <c r="H29">
        <f t="shared" si="4"/>
        <v>0.26846358291497763</v>
      </c>
      <c r="I29">
        <f t="shared" si="5"/>
        <v>-1.0752688172043015</v>
      </c>
      <c r="J29">
        <f t="shared" si="6"/>
        <v>1.0752688172043015</v>
      </c>
      <c r="K29">
        <f t="shared" si="7"/>
        <v>0.5</v>
      </c>
      <c r="L29">
        <f t="shared" si="8"/>
        <v>0.5</v>
      </c>
      <c r="M29">
        <f t="shared" si="9"/>
        <v>2</v>
      </c>
      <c r="N29">
        <f t="shared" si="10"/>
        <v>2</v>
      </c>
    </row>
    <row r="30" spans="1:14" x14ac:dyDescent="0.25">
      <c r="A30" s="4">
        <f>IF('True_Odds_Calculator_2-way'!A31="","",'True_Odds_Calculator_2-way'!A31)</f>
        <v>2.13</v>
      </c>
      <c r="B30" s="4">
        <f>IF('True_Odds_Calculator_2-way'!B31="","",'True_Odds_Calculator_2-way'!B31)</f>
        <v>1.76</v>
      </c>
      <c r="C30" s="4">
        <f t="shared" si="0"/>
        <v>0.46948356807511737</v>
      </c>
      <c r="D30">
        <f t="shared" si="1"/>
        <v>0.56818181818181823</v>
      </c>
      <c r="E30">
        <f t="shared" si="2"/>
        <v>3.7665386256935607E-2</v>
      </c>
      <c r="F30">
        <f t="shared" si="3"/>
        <v>-0.22908664105847198</v>
      </c>
      <c r="G30">
        <v>0</v>
      </c>
      <c r="H30">
        <f t="shared" si="4"/>
        <v>0.26675202731540765</v>
      </c>
      <c r="I30">
        <f t="shared" si="5"/>
        <v>-1.0790808419378759</v>
      </c>
      <c r="J30">
        <f t="shared" si="6"/>
        <v>1.0790808419378759</v>
      </c>
      <c r="K30">
        <f t="shared" si="7"/>
        <v>0.45058007312499337</v>
      </c>
      <c r="L30">
        <f t="shared" si="8"/>
        <v>0.54941992687500663</v>
      </c>
      <c r="M30">
        <f t="shared" si="9"/>
        <v>2.2193613513897996</v>
      </c>
      <c r="N30">
        <f t="shared" si="10"/>
        <v>1.8201014398727853</v>
      </c>
    </row>
    <row r="31" spans="1:14" x14ac:dyDescent="0.25">
      <c r="A31" s="4">
        <f>IF('True_Odds_Calculator_2-way'!A32="","",'True_Odds_Calculator_2-way'!A32)</f>
        <v>2.09</v>
      </c>
      <c r="B31" s="4">
        <f>IF('True_Odds_Calculator_2-way'!B32="","",'True_Odds_Calculator_2-way'!B32)</f>
        <v>1.79</v>
      </c>
      <c r="C31" s="4">
        <f t="shared" si="0"/>
        <v>0.47846889952153115</v>
      </c>
      <c r="D31">
        <f t="shared" si="1"/>
        <v>0.55865921787709494</v>
      </c>
      <c r="E31">
        <f t="shared" si="2"/>
        <v>3.7128117398625982E-2</v>
      </c>
      <c r="F31">
        <f t="shared" si="3"/>
        <v>-0.23017294378658693</v>
      </c>
      <c r="G31">
        <v>0</v>
      </c>
      <c r="H31">
        <f t="shared" si="4"/>
        <v>0.26730106118521291</v>
      </c>
      <c r="I31">
        <f t="shared" si="5"/>
        <v>-1.077638764691236</v>
      </c>
      <c r="J31">
        <f t="shared" si="6"/>
        <v>1.077638764691236</v>
      </c>
      <c r="K31">
        <f t="shared" si="7"/>
        <v>0.45984913425207868</v>
      </c>
      <c r="L31">
        <f t="shared" si="8"/>
        <v>0.54015086574792148</v>
      </c>
      <c r="M31">
        <f t="shared" si="9"/>
        <v>2.1746262535134471</v>
      </c>
      <c r="N31">
        <f t="shared" si="10"/>
        <v>1.8513346241060764</v>
      </c>
    </row>
    <row r="32" spans="1:14" x14ac:dyDescent="0.25">
      <c r="A32" s="4">
        <f>IF('True_Odds_Calculator_2-way'!A33="","",'True_Odds_Calculator_2-way'!A33)</f>
        <v>2.09</v>
      </c>
      <c r="B32" s="4">
        <f>IF('True_Odds_Calculator_2-way'!B33="","",'True_Odds_Calculator_2-way'!B33)</f>
        <v>1.78</v>
      </c>
      <c r="C32" s="4">
        <f t="shared" si="0"/>
        <v>0.47846889952153115</v>
      </c>
      <c r="D32">
        <f t="shared" si="1"/>
        <v>0.5617977528089888</v>
      </c>
      <c r="E32">
        <f t="shared" si="2"/>
        <v>4.0266652330519959E-2</v>
      </c>
      <c r="F32">
        <f t="shared" si="3"/>
        <v>-0.22853610020966608</v>
      </c>
      <c r="G32">
        <v>0</v>
      </c>
      <c r="H32">
        <f t="shared" si="4"/>
        <v>0.26880275254018604</v>
      </c>
      <c r="I32">
        <f t="shared" si="5"/>
        <v>-1.084524705455941</v>
      </c>
      <c r="J32">
        <f t="shared" si="6"/>
        <v>1.084524705455941</v>
      </c>
      <c r="K32">
        <f t="shared" si="7"/>
        <v>0.45826743412464838</v>
      </c>
      <c r="L32">
        <f t="shared" si="8"/>
        <v>0.54173256587535168</v>
      </c>
      <c r="M32">
        <f t="shared" si="9"/>
        <v>2.1821319289469754</v>
      </c>
      <c r="N32">
        <f t="shared" si="10"/>
        <v>1.8459292702556338</v>
      </c>
    </row>
    <row r="33" spans="1:14" x14ac:dyDescent="0.25">
      <c r="A33" s="4">
        <f>IF('True_Odds_Calculator_2-way'!A34="","",'True_Odds_Calculator_2-way'!A34)</f>
        <v>1.9</v>
      </c>
      <c r="B33" s="4">
        <f>IF('True_Odds_Calculator_2-way'!B34="","",'True_Odds_Calculator_2-way'!B34)</f>
        <v>1.97</v>
      </c>
      <c r="C33" s="4">
        <f t="shared" si="0"/>
        <v>0.52631578947368418</v>
      </c>
      <c r="D33">
        <f t="shared" si="1"/>
        <v>0.50761421319796951</v>
      </c>
      <c r="E33">
        <f t="shared" si="2"/>
        <v>3.3930002671653803E-2</v>
      </c>
      <c r="F33">
        <f t="shared" si="3"/>
        <v>-0.23323537269569861</v>
      </c>
      <c r="G33">
        <v>0</v>
      </c>
      <c r="H33">
        <f t="shared" si="4"/>
        <v>0.26716537536735235</v>
      </c>
      <c r="I33">
        <f t="shared" si="5"/>
        <v>-1.0702688317798925</v>
      </c>
      <c r="J33">
        <f t="shared" si="6"/>
        <v>1.0702688317798925</v>
      </c>
      <c r="K33">
        <f t="shared" si="7"/>
        <v>0.50936156937362553</v>
      </c>
      <c r="L33">
        <f t="shared" si="8"/>
        <v>0.49063843062637452</v>
      </c>
      <c r="M33">
        <f t="shared" si="9"/>
        <v>1.963241948601903</v>
      </c>
      <c r="N33">
        <f t="shared" si="10"/>
        <v>2.0381607668264961</v>
      </c>
    </row>
    <row r="34" spans="1:14" x14ac:dyDescent="0.25">
      <c r="A34" s="4">
        <f>IF('True_Odds_Calculator_2-way'!A35="","",'True_Odds_Calculator_2-way'!A35)</f>
        <v>2.0699999999999998</v>
      </c>
      <c r="B34" s="4">
        <f>IF('True_Odds_Calculator_2-way'!B35="","",'True_Odds_Calculator_2-way'!B35)</f>
        <v>1.81</v>
      </c>
      <c r="C34" s="4">
        <f t="shared" si="0"/>
        <v>0.48309178743961356</v>
      </c>
      <c r="D34">
        <f t="shared" si="1"/>
        <v>0.5524861878453039</v>
      </c>
      <c r="E34">
        <f t="shared" si="2"/>
        <v>3.5577975284917462E-2</v>
      </c>
      <c r="F34">
        <f t="shared" si="3"/>
        <v>-0.23132356473696847</v>
      </c>
      <c r="G34">
        <v>0</v>
      </c>
      <c r="H34">
        <f t="shared" si="4"/>
        <v>0.26690154002188599</v>
      </c>
      <c r="I34">
        <f t="shared" si="5"/>
        <v>-1.0741516544951821</v>
      </c>
      <c r="J34">
        <f t="shared" si="6"/>
        <v>1.0741516544951821</v>
      </c>
      <c r="K34">
        <f t="shared" si="7"/>
        <v>0.46525861134990021</v>
      </c>
      <c r="L34">
        <f t="shared" si="8"/>
        <v>0.53474138865009979</v>
      </c>
      <c r="M34">
        <f t="shared" si="9"/>
        <v>2.1493422703098441</v>
      </c>
      <c r="N34">
        <f t="shared" si="10"/>
        <v>1.8700628401410975</v>
      </c>
    </row>
    <row r="35" spans="1:14" x14ac:dyDescent="0.25">
      <c r="A35" s="4">
        <f>IF('True_Odds_Calculator_2-way'!A36="","",'True_Odds_Calculator_2-way'!A36)</f>
        <v>1.93</v>
      </c>
      <c r="B35" s="4">
        <f>IF('True_Odds_Calculator_2-way'!B36="","",'True_Odds_Calculator_2-way'!B36)</f>
        <v>1.94</v>
      </c>
      <c r="C35" s="4">
        <f t="shared" si="0"/>
        <v>0.5181347150259068</v>
      </c>
      <c r="D35">
        <f t="shared" si="1"/>
        <v>0.51546391752577325</v>
      </c>
      <c r="E35">
        <f t="shared" si="2"/>
        <v>3.3598632551679941E-2</v>
      </c>
      <c r="F35">
        <f t="shared" si="3"/>
        <v>-0.2334811174616741</v>
      </c>
      <c r="G35">
        <v>0</v>
      </c>
      <c r="H35">
        <f t="shared" si="4"/>
        <v>0.26707975001335404</v>
      </c>
      <c r="I35">
        <f t="shared" si="5"/>
        <v>-1.0695340092890231</v>
      </c>
      <c r="J35">
        <f t="shared" si="6"/>
        <v>1.0695340092890231</v>
      </c>
      <c r="K35">
        <f t="shared" si="7"/>
        <v>0.50133690795359842</v>
      </c>
      <c r="L35">
        <f t="shared" si="8"/>
        <v>0.49866309204640175</v>
      </c>
      <c r="M35">
        <f t="shared" si="9"/>
        <v>1.9946666286387909</v>
      </c>
      <c r="N35">
        <f t="shared" si="10"/>
        <v>2.0053619687316817</v>
      </c>
    </row>
    <row r="36" spans="1:14" x14ac:dyDescent="0.25">
      <c r="A36" s="4">
        <f>IF('True_Odds_Calculator_2-way'!A37="","",'True_Odds_Calculator_2-way'!A37)</f>
        <v>2.1</v>
      </c>
      <c r="B36" s="4">
        <f>IF('True_Odds_Calculator_2-way'!B37="","",'True_Odds_Calculator_2-way'!B37)</f>
        <v>1.78</v>
      </c>
      <c r="C36" s="4">
        <f t="shared" si="0"/>
        <v>0.47619047619047616</v>
      </c>
      <c r="D36">
        <f t="shared" si="1"/>
        <v>0.5617977528089888</v>
      </c>
      <c r="E36">
        <f t="shared" si="2"/>
        <v>3.7988228999465079E-2</v>
      </c>
      <c r="F36">
        <f t="shared" si="3"/>
        <v>-0.2295345104333868</v>
      </c>
      <c r="G36">
        <v>0</v>
      </c>
      <c r="H36">
        <f t="shared" si="4"/>
        <v>0.26752273943285182</v>
      </c>
      <c r="I36">
        <f t="shared" si="5"/>
        <v>-1.0795837927188263</v>
      </c>
      <c r="J36">
        <f t="shared" si="6"/>
        <v>1.0795837927188263</v>
      </c>
      <c r="K36">
        <f t="shared" si="7"/>
        <v>0.45713404422735271</v>
      </c>
      <c r="L36">
        <f t="shared" si="8"/>
        <v>0.54286595577264729</v>
      </c>
      <c r="M36">
        <f t="shared" si="9"/>
        <v>2.1875421719907089</v>
      </c>
      <c r="N36">
        <f t="shared" si="10"/>
        <v>1.8420753583206844</v>
      </c>
    </row>
    <row r="37" spans="1:14" x14ac:dyDescent="0.25">
      <c r="A37" s="4">
        <f>IF('True_Odds_Calculator_2-way'!A38="","",'True_Odds_Calculator_2-way'!A38)</f>
        <v>1.93</v>
      </c>
      <c r="B37" s="4">
        <f>IF('True_Odds_Calculator_2-way'!B38="","",'True_Odds_Calculator_2-way'!B38)</f>
        <v>1.94</v>
      </c>
      <c r="C37" s="4">
        <f t="shared" si="0"/>
        <v>0.5181347150259068</v>
      </c>
      <c r="D37">
        <f t="shared" si="1"/>
        <v>0.51546391752577325</v>
      </c>
      <c r="E37">
        <f t="shared" si="2"/>
        <v>3.3598632551679941E-2</v>
      </c>
      <c r="F37">
        <f t="shared" si="3"/>
        <v>-0.2334811174616741</v>
      </c>
      <c r="G37">
        <v>0</v>
      </c>
      <c r="H37">
        <f t="shared" si="4"/>
        <v>0.26707975001335404</v>
      </c>
      <c r="I37">
        <f t="shared" si="5"/>
        <v>-1.0695340092890231</v>
      </c>
      <c r="J37">
        <f t="shared" si="6"/>
        <v>1.0695340092890231</v>
      </c>
      <c r="K37">
        <f t="shared" si="7"/>
        <v>0.50133690795359842</v>
      </c>
      <c r="L37">
        <f t="shared" si="8"/>
        <v>0.49866309204640175</v>
      </c>
      <c r="M37">
        <f t="shared" si="9"/>
        <v>1.9946666286387909</v>
      </c>
      <c r="N37">
        <f t="shared" si="10"/>
        <v>2.0053619687316817</v>
      </c>
    </row>
    <row r="38" spans="1:14" x14ac:dyDescent="0.25">
      <c r="A38" s="4">
        <f>IF('True_Odds_Calculator_2-way'!A39="","",'True_Odds_Calculator_2-way'!A39)</f>
        <v>2.0699999999999998</v>
      </c>
      <c r="B38" s="4">
        <f>IF('True_Odds_Calculator_2-way'!B39="","",'True_Odds_Calculator_2-way'!B39)</f>
        <v>1.81</v>
      </c>
      <c r="C38" s="4">
        <f t="shared" si="0"/>
        <v>0.48309178743961356</v>
      </c>
      <c r="D38">
        <f t="shared" si="1"/>
        <v>0.5524861878453039</v>
      </c>
      <c r="E38">
        <f t="shared" si="2"/>
        <v>3.5577975284917462E-2</v>
      </c>
      <c r="F38">
        <f t="shared" si="3"/>
        <v>-0.23132356473696847</v>
      </c>
      <c r="G38">
        <v>0</v>
      </c>
      <c r="H38">
        <f t="shared" si="4"/>
        <v>0.26690154002188599</v>
      </c>
      <c r="I38">
        <f t="shared" si="5"/>
        <v>-1.0741516544951821</v>
      </c>
      <c r="J38">
        <f t="shared" si="6"/>
        <v>1.0741516544951821</v>
      </c>
      <c r="K38">
        <f t="shared" si="7"/>
        <v>0.46525861134990021</v>
      </c>
      <c r="L38">
        <f t="shared" si="8"/>
        <v>0.53474138865009979</v>
      </c>
      <c r="M38">
        <f t="shared" si="9"/>
        <v>2.1493422703098441</v>
      </c>
      <c r="N38">
        <f t="shared" si="10"/>
        <v>1.8700628401410975</v>
      </c>
    </row>
    <row r="39" spans="1:14" x14ac:dyDescent="0.25">
      <c r="A39" s="4">
        <f>IF('True_Odds_Calculator_2-way'!A40="","",'True_Odds_Calculator_2-way'!A40)</f>
        <v>2.09</v>
      </c>
      <c r="B39" s="4">
        <f>IF('True_Odds_Calculator_2-way'!B40="","",'True_Odds_Calculator_2-way'!B40)</f>
        <v>1.79</v>
      </c>
      <c r="C39" s="4">
        <f t="shared" si="0"/>
        <v>0.47846889952153115</v>
      </c>
      <c r="D39">
        <f t="shared" si="1"/>
        <v>0.55865921787709494</v>
      </c>
      <c r="E39">
        <f t="shared" si="2"/>
        <v>3.7128117398625982E-2</v>
      </c>
      <c r="F39">
        <f t="shared" si="3"/>
        <v>-0.23017294378658693</v>
      </c>
      <c r="G39">
        <v>0</v>
      </c>
      <c r="H39">
        <f t="shared" si="4"/>
        <v>0.26730106118521291</v>
      </c>
      <c r="I39">
        <f t="shared" si="5"/>
        <v>-1.077638764691236</v>
      </c>
      <c r="J39">
        <f t="shared" si="6"/>
        <v>1.077638764691236</v>
      </c>
      <c r="K39">
        <f t="shared" si="7"/>
        <v>0.45984913425207868</v>
      </c>
      <c r="L39">
        <f t="shared" si="8"/>
        <v>0.54015086574792148</v>
      </c>
      <c r="M39">
        <f t="shared" si="9"/>
        <v>2.1746262535134471</v>
      </c>
      <c r="N39">
        <f t="shared" si="10"/>
        <v>1.8513346241060764</v>
      </c>
    </row>
    <row r="40" spans="1:14" x14ac:dyDescent="0.25">
      <c r="A40" s="4">
        <f>IF('True_Odds_Calculator_2-way'!A41="","",'True_Odds_Calculator_2-way'!A41)</f>
        <v>2.04</v>
      </c>
      <c r="B40" s="4">
        <f>IF('True_Odds_Calculator_2-way'!B41="","",'True_Odds_Calculator_2-way'!B41)</f>
        <v>1.84</v>
      </c>
      <c r="C40" s="4">
        <f t="shared" si="0"/>
        <v>0.49019607843137253</v>
      </c>
      <c r="D40">
        <f t="shared" si="1"/>
        <v>0.54347826086956519</v>
      </c>
      <c r="E40">
        <f t="shared" si="2"/>
        <v>3.3674339300937772E-2</v>
      </c>
      <c r="F40">
        <f t="shared" si="3"/>
        <v>-0.23273657289002547</v>
      </c>
      <c r="G40">
        <v>0</v>
      </c>
      <c r="H40">
        <f t="shared" si="4"/>
        <v>0.2664109121909633</v>
      </c>
      <c r="I40">
        <f t="shared" si="5"/>
        <v>-1.0699012312772824</v>
      </c>
      <c r="J40">
        <f t="shared" si="6"/>
        <v>1.0699012312772824</v>
      </c>
      <c r="K40">
        <f t="shared" si="7"/>
        <v>0.47332857821916891</v>
      </c>
      <c r="L40">
        <f t="shared" si="8"/>
        <v>0.52667142178083093</v>
      </c>
      <c r="M40">
        <f t="shared" si="9"/>
        <v>2.1126972805283741</v>
      </c>
      <c r="N40">
        <f t="shared" si="10"/>
        <v>1.8987170342729172</v>
      </c>
    </row>
    <row r="41" spans="1:14" x14ac:dyDescent="0.25">
      <c r="A41" s="4">
        <f>IF('True_Odds_Calculator_2-way'!A42="","",'True_Odds_Calculator_2-way'!A42)</f>
        <v>1.67</v>
      </c>
      <c r="B41" s="4">
        <f>IF('True_Odds_Calculator_2-way'!B42="","",'True_Odds_Calculator_2-way'!B42)</f>
        <v>2.2799999999999998</v>
      </c>
      <c r="C41" s="4">
        <f t="shared" si="0"/>
        <v>0.5988023952095809</v>
      </c>
      <c r="D41">
        <f t="shared" si="1"/>
        <v>0.43859649122807021</v>
      </c>
      <c r="E41">
        <f t="shared" si="2"/>
        <v>3.7398886437651102E-2</v>
      </c>
      <c r="F41">
        <f t="shared" si="3"/>
        <v>-0.22523374304023536</v>
      </c>
      <c r="G41">
        <v>0</v>
      </c>
      <c r="H41">
        <f t="shared" si="4"/>
        <v>0.2626326294778864</v>
      </c>
      <c r="I41">
        <f t="shared" si="5"/>
        <v>-1.0798355319767001</v>
      </c>
      <c r="J41">
        <f t="shared" si="6"/>
        <v>1.0798355319767001</v>
      </c>
      <c r="K41">
        <f t="shared" si="7"/>
        <v>0.58021811110947863</v>
      </c>
      <c r="L41">
        <f t="shared" si="8"/>
        <v>0.41978188889052137</v>
      </c>
      <c r="M41">
        <f t="shared" si="9"/>
        <v>1.7234898064243891</v>
      </c>
      <c r="N41">
        <f t="shared" si="10"/>
        <v>2.382189480930176</v>
      </c>
    </row>
    <row r="42" spans="1:14" x14ac:dyDescent="0.25">
      <c r="A42" s="4">
        <f>IF('True_Odds_Calculator_2-way'!A43="","",'True_Odds_Calculator_2-way'!A43)</f>
        <v>2.13</v>
      </c>
      <c r="B42" s="4">
        <f>IF('True_Odds_Calculator_2-way'!B43="","",'True_Odds_Calculator_2-way'!B43)</f>
        <v>1.76</v>
      </c>
      <c r="C42" s="4">
        <f t="shared" si="0"/>
        <v>0.46948356807511737</v>
      </c>
      <c r="D42">
        <f t="shared" si="1"/>
        <v>0.56818181818181823</v>
      </c>
      <c r="E42">
        <f t="shared" si="2"/>
        <v>3.7665386256935607E-2</v>
      </c>
      <c r="F42">
        <f t="shared" si="3"/>
        <v>-0.22908664105847198</v>
      </c>
      <c r="G42">
        <v>0</v>
      </c>
      <c r="H42">
        <f t="shared" si="4"/>
        <v>0.26675202731540765</v>
      </c>
      <c r="I42">
        <f t="shared" si="5"/>
        <v>-1.0790808419378759</v>
      </c>
      <c r="J42">
        <f t="shared" si="6"/>
        <v>1.0790808419378759</v>
      </c>
      <c r="K42">
        <f t="shared" si="7"/>
        <v>0.45058007312499337</v>
      </c>
      <c r="L42">
        <f t="shared" si="8"/>
        <v>0.54941992687500663</v>
      </c>
      <c r="M42">
        <f t="shared" si="9"/>
        <v>2.2193613513897996</v>
      </c>
      <c r="N42">
        <f t="shared" si="10"/>
        <v>1.8201014398727853</v>
      </c>
    </row>
    <row r="43" spans="1:14" x14ac:dyDescent="0.25">
      <c r="A43" s="4">
        <f>IF('True_Odds_Calculator_2-way'!A44="","",'True_Odds_Calculator_2-way'!A44)</f>
        <v>2.2799999999999998</v>
      </c>
      <c r="B43" s="4">
        <f>IF('True_Odds_Calculator_2-way'!B44="","",'True_Odds_Calculator_2-way'!B44)</f>
        <v>1.67</v>
      </c>
      <c r="C43" s="4">
        <f t="shared" si="0"/>
        <v>0.43859649122807021</v>
      </c>
      <c r="D43">
        <f t="shared" si="1"/>
        <v>0.5988023952095809</v>
      </c>
      <c r="E43">
        <f t="shared" si="2"/>
        <v>3.7398886437651102E-2</v>
      </c>
      <c r="F43">
        <f t="shared" si="3"/>
        <v>-0.22523374304023536</v>
      </c>
      <c r="G43">
        <v>0</v>
      </c>
      <c r="H43">
        <f t="shared" si="4"/>
        <v>0.2626326294778864</v>
      </c>
      <c r="I43">
        <f t="shared" si="5"/>
        <v>-1.0798355319767001</v>
      </c>
      <c r="J43">
        <f t="shared" si="6"/>
        <v>1.0798355319767001</v>
      </c>
      <c r="K43">
        <f t="shared" si="7"/>
        <v>0.41978188889052137</v>
      </c>
      <c r="L43">
        <f t="shared" si="8"/>
        <v>0.58021811110947863</v>
      </c>
      <c r="M43">
        <f t="shared" si="9"/>
        <v>2.382189480930176</v>
      </c>
      <c r="N43">
        <f t="shared" si="10"/>
        <v>1.7234898064243891</v>
      </c>
    </row>
    <row r="44" spans="1:14" x14ac:dyDescent="0.25">
      <c r="A44" s="4">
        <f>IF('True_Odds_Calculator_2-way'!A45="","",'True_Odds_Calculator_2-way'!A45)</f>
        <v>2.02</v>
      </c>
      <c r="B44" s="4">
        <f>IF('True_Odds_Calculator_2-way'!B45="","",'True_Odds_Calculator_2-way'!B45)</f>
        <v>1.85</v>
      </c>
      <c r="C44" s="4">
        <f t="shared" si="0"/>
        <v>0.49504950495049505</v>
      </c>
      <c r="D44">
        <f t="shared" si="1"/>
        <v>0.54054054054054046</v>
      </c>
      <c r="E44">
        <f t="shared" si="2"/>
        <v>3.5590045491035394E-2</v>
      </c>
      <c r="F44">
        <f t="shared" si="3"/>
        <v>-0.23200428150923214</v>
      </c>
      <c r="G44">
        <v>0</v>
      </c>
      <c r="H44">
        <f t="shared" si="4"/>
        <v>0.26759432700026753</v>
      </c>
      <c r="I44">
        <f t="shared" si="5"/>
        <v>-1.0739657990297369</v>
      </c>
      <c r="J44">
        <f t="shared" si="6"/>
        <v>1.0739657990297369</v>
      </c>
      <c r="K44">
        <f t="shared" si="7"/>
        <v>0.4772255750516613</v>
      </c>
      <c r="L44">
        <f t="shared" si="8"/>
        <v>0.52277442494833892</v>
      </c>
      <c r="M44">
        <f t="shared" si="9"/>
        <v>2.0954451150103317</v>
      </c>
      <c r="N44">
        <f t="shared" si="10"/>
        <v>1.9128709291752766</v>
      </c>
    </row>
    <row r="45" spans="1:14" x14ac:dyDescent="0.25">
      <c r="A45" s="4">
        <f>IF('True_Odds_Calculator_2-way'!A46="","",'True_Odds_Calculator_2-way'!A46)</f>
        <v>2.04</v>
      </c>
      <c r="B45" s="4">
        <f>IF('True_Odds_Calculator_2-way'!B46="","",'True_Odds_Calculator_2-way'!B46)</f>
        <v>1.84</v>
      </c>
      <c r="C45" s="4">
        <f t="shared" si="0"/>
        <v>0.49019607843137253</v>
      </c>
      <c r="D45">
        <f t="shared" si="1"/>
        <v>0.54347826086956519</v>
      </c>
      <c r="E45">
        <f t="shared" si="2"/>
        <v>3.3674339300937772E-2</v>
      </c>
      <c r="F45">
        <f t="shared" si="3"/>
        <v>-0.23273657289002547</v>
      </c>
      <c r="G45">
        <v>0</v>
      </c>
      <c r="H45">
        <f t="shared" si="4"/>
        <v>0.2664109121909633</v>
      </c>
      <c r="I45">
        <f t="shared" si="5"/>
        <v>-1.0699012312772824</v>
      </c>
      <c r="J45">
        <f t="shared" si="6"/>
        <v>1.0699012312772824</v>
      </c>
      <c r="K45">
        <f t="shared" si="7"/>
        <v>0.47332857821916891</v>
      </c>
      <c r="L45">
        <f t="shared" si="8"/>
        <v>0.52667142178083093</v>
      </c>
      <c r="M45">
        <f t="shared" si="9"/>
        <v>2.1126972805283741</v>
      </c>
      <c r="N45">
        <f t="shared" si="10"/>
        <v>1.8987170342729172</v>
      </c>
    </row>
    <row r="46" spans="1:14" x14ac:dyDescent="0.25">
      <c r="A46" s="4">
        <f>IF('True_Odds_Calculator_2-way'!A47="","",'True_Odds_Calculator_2-way'!A47)</f>
        <v>1.87</v>
      </c>
      <c r="B46" s="4">
        <f>IF('True_Odds_Calculator_2-way'!B47="","",'True_Odds_Calculator_2-way'!B47)</f>
        <v>2</v>
      </c>
      <c r="C46" s="4">
        <f t="shared" si="0"/>
        <v>0.53475935828876997</v>
      </c>
      <c r="D46">
        <f t="shared" si="1"/>
        <v>0.5</v>
      </c>
      <c r="E46">
        <f t="shared" si="2"/>
        <v>3.475935828876997E-2</v>
      </c>
      <c r="F46">
        <f t="shared" si="3"/>
        <v>-0.23262032085561501</v>
      </c>
      <c r="G46">
        <v>0</v>
      </c>
      <c r="H46">
        <f t="shared" si="4"/>
        <v>0.26737967914438499</v>
      </c>
      <c r="I46">
        <f t="shared" si="5"/>
        <v>-1.0721125348377947</v>
      </c>
      <c r="J46">
        <f t="shared" si="6"/>
        <v>1.0721125348377947</v>
      </c>
      <c r="K46">
        <f t="shared" si="7"/>
        <v>0.51740072839321916</v>
      </c>
      <c r="L46">
        <f t="shared" si="8"/>
        <v>0.48259927160678084</v>
      </c>
      <c r="M46">
        <f t="shared" si="9"/>
        <v>1.9327379053088816</v>
      </c>
      <c r="N46">
        <f t="shared" si="10"/>
        <v>2.0721125348377947</v>
      </c>
    </row>
    <row r="47" spans="1:14" x14ac:dyDescent="0.25">
      <c r="A47" s="4">
        <f>IF('True_Odds_Calculator_2-way'!A48="","",'True_Odds_Calculator_2-way'!A48)</f>
        <v>2.29</v>
      </c>
      <c r="B47" s="4">
        <f>IF('True_Odds_Calculator_2-way'!B48="","",'True_Odds_Calculator_2-way'!B48)</f>
        <v>1.66</v>
      </c>
      <c r="C47" s="4">
        <f t="shared" si="0"/>
        <v>0.4366812227074236</v>
      </c>
      <c r="D47">
        <f t="shared" si="1"/>
        <v>0.60240963855421692</v>
      </c>
      <c r="E47">
        <f t="shared" si="2"/>
        <v>3.9090861261640519E-2</v>
      </c>
      <c r="F47">
        <f t="shared" si="3"/>
        <v>-0.22397011627295205</v>
      </c>
      <c r="G47">
        <v>0</v>
      </c>
      <c r="H47">
        <f t="shared" si="4"/>
        <v>0.26306097753459257</v>
      </c>
      <c r="I47">
        <f t="shared" si="5"/>
        <v>-1.0837601479372587</v>
      </c>
      <c r="J47">
        <f t="shared" si="6"/>
        <v>1.0837601479372587</v>
      </c>
      <c r="K47">
        <f t="shared" si="7"/>
        <v>0.41700538087901889</v>
      </c>
      <c r="L47">
        <f t="shared" si="8"/>
        <v>0.58299461912098116</v>
      </c>
      <c r="M47">
        <f t="shared" si="9"/>
        <v>2.3980505908390635</v>
      </c>
      <c r="N47">
        <f t="shared" si="10"/>
        <v>1.7152816976385905</v>
      </c>
    </row>
    <row r="48" spans="1:14" x14ac:dyDescent="0.25">
      <c r="A48" s="4">
        <f>IF('True_Odds_Calculator_2-way'!A49="","",'True_Odds_Calculator_2-way'!A49)</f>
        <v>2.23</v>
      </c>
      <c r="B48" s="4">
        <f>IF('True_Odds_Calculator_2-way'!B49="","",'True_Odds_Calculator_2-way'!B49)</f>
        <v>1.69</v>
      </c>
      <c r="C48" s="4">
        <f t="shared" si="0"/>
        <v>0.44843049327354262</v>
      </c>
      <c r="D48">
        <f t="shared" si="1"/>
        <v>0.59171597633136097</v>
      </c>
      <c r="E48">
        <f t="shared" si="2"/>
        <v>4.0146469604903645E-2</v>
      </c>
      <c r="F48">
        <f t="shared" si="3"/>
        <v>-0.2251970175392044</v>
      </c>
      <c r="G48">
        <v>0</v>
      </c>
      <c r="H48">
        <f t="shared" si="4"/>
        <v>0.26534348714410805</v>
      </c>
      <c r="I48">
        <f t="shared" si="5"/>
        <v>-1.0854826817097272</v>
      </c>
      <c r="J48">
        <f t="shared" si="6"/>
        <v>1.0854826817097272</v>
      </c>
      <c r="K48">
        <f t="shared" si="7"/>
        <v>0.42823917030934305</v>
      </c>
      <c r="L48">
        <f t="shared" si="8"/>
        <v>0.571760829690657</v>
      </c>
      <c r="M48">
        <f t="shared" si="9"/>
        <v>2.3351436985029639</v>
      </c>
      <c r="N48">
        <f t="shared" si="10"/>
        <v>1.7489830503797115</v>
      </c>
    </row>
    <row r="49" spans="1:14" x14ac:dyDescent="0.25">
      <c r="A49" s="4">
        <f>IF('True_Odds_Calculator_2-way'!A50="","",'True_Odds_Calculator_2-way'!A50)</f>
        <v>2.08</v>
      </c>
      <c r="B49" s="4">
        <f>IF('True_Odds_Calculator_2-way'!B50="","",'True_Odds_Calculator_2-way'!B50)</f>
        <v>1.78</v>
      </c>
      <c r="C49" s="4">
        <f t="shared" si="0"/>
        <v>0.48076923076923073</v>
      </c>
      <c r="D49">
        <f t="shared" si="1"/>
        <v>0.5617977528089888</v>
      </c>
      <c r="E49">
        <f t="shared" si="2"/>
        <v>4.2566983578219642E-2</v>
      </c>
      <c r="F49">
        <f t="shared" si="3"/>
        <v>-0.22752808988764039</v>
      </c>
      <c r="G49">
        <v>0</v>
      </c>
      <c r="H49">
        <f t="shared" si="4"/>
        <v>0.27009507346585998</v>
      </c>
      <c r="I49">
        <f t="shared" si="5"/>
        <v>-1.0895340841010226</v>
      </c>
      <c r="J49">
        <f t="shared" si="6"/>
        <v>1.0895340841010226</v>
      </c>
      <c r="K49">
        <f t="shared" si="7"/>
        <v>0.45941170815567078</v>
      </c>
      <c r="L49">
        <f t="shared" si="8"/>
        <v>0.54058829184432911</v>
      </c>
      <c r="M49">
        <f t="shared" si="9"/>
        <v>2.1766968108291049</v>
      </c>
      <c r="N49">
        <f t="shared" si="10"/>
        <v>1.8498365855987975</v>
      </c>
    </row>
    <row r="50" spans="1:14" x14ac:dyDescent="0.25">
      <c r="A50" s="4">
        <f>IF('True_Odds_Calculator_2-way'!A51="","",'True_Odds_Calculator_2-way'!A51)</f>
        <v>1.78</v>
      </c>
      <c r="B50" s="4">
        <f>IF('True_Odds_Calculator_2-way'!B51="","",'True_Odds_Calculator_2-way'!B51)</f>
        <v>2.08</v>
      </c>
      <c r="C50" s="4">
        <f t="shared" si="0"/>
        <v>0.5617977528089888</v>
      </c>
      <c r="D50">
        <f t="shared" si="1"/>
        <v>0.48076923076923073</v>
      </c>
      <c r="E50">
        <f t="shared" si="2"/>
        <v>4.2566983578219642E-2</v>
      </c>
      <c r="F50">
        <f t="shared" si="3"/>
        <v>-0.22752808988764039</v>
      </c>
      <c r="G50">
        <v>0</v>
      </c>
      <c r="H50">
        <f t="shared" si="4"/>
        <v>0.27009507346585998</v>
      </c>
      <c r="I50">
        <f t="shared" si="5"/>
        <v>-1.0895340841010226</v>
      </c>
      <c r="J50">
        <f t="shared" si="6"/>
        <v>1.0895340841010226</v>
      </c>
      <c r="K50">
        <f t="shared" si="7"/>
        <v>0.54058829184432911</v>
      </c>
      <c r="L50">
        <f t="shared" si="8"/>
        <v>0.45941170815567078</v>
      </c>
      <c r="M50">
        <f t="shared" si="9"/>
        <v>1.8498365855987975</v>
      </c>
      <c r="N50">
        <f t="shared" si="10"/>
        <v>2.1766968108291049</v>
      </c>
    </row>
    <row r="51" spans="1:14" x14ac:dyDescent="0.25">
      <c r="A51" s="4">
        <f>IF('True_Odds_Calculator_2-way'!A52="","",'True_Odds_Calculator_2-way'!A52)</f>
        <v>1.83</v>
      </c>
      <c r="B51" s="4">
        <f>IF('True_Odds_Calculator_2-way'!B52="","",'True_Odds_Calculator_2-way'!B52)</f>
        <v>2.0299999999999998</v>
      </c>
      <c r="C51" s="4">
        <f t="shared" si="0"/>
        <v>0.54644808743169393</v>
      </c>
      <c r="D51">
        <f t="shared" si="1"/>
        <v>0.49261083743842371</v>
      </c>
      <c r="E51">
        <f t="shared" si="2"/>
        <v>3.9058924870117639E-2</v>
      </c>
      <c r="F51">
        <f t="shared" si="3"/>
        <v>-0.23012732509623413</v>
      </c>
      <c r="G51">
        <v>0</v>
      </c>
      <c r="H51">
        <f t="shared" si="4"/>
        <v>0.26918624996635171</v>
      </c>
      <c r="I51">
        <f t="shared" si="5"/>
        <v>-1.0815393906387938</v>
      </c>
      <c r="J51">
        <f t="shared" si="6"/>
        <v>1.0815393906387938</v>
      </c>
      <c r="K51">
        <f t="shared" si="7"/>
        <v>0.52695987471447536</v>
      </c>
      <c r="L51">
        <f t="shared" si="8"/>
        <v>0.47304012528552486</v>
      </c>
      <c r="M51">
        <f t="shared" si="9"/>
        <v>1.8976776942301987</v>
      </c>
      <c r="N51">
        <f t="shared" si="10"/>
        <v>2.113985572357957</v>
      </c>
    </row>
    <row r="52" spans="1:14" x14ac:dyDescent="0.25">
      <c r="A52" s="4">
        <f>IF('True_Odds_Calculator_2-way'!A53="","",'True_Odds_Calculator_2-way'!A53)</f>
        <v>1.69</v>
      </c>
      <c r="B52" s="4">
        <f>IF('True_Odds_Calculator_2-way'!B53="","",'True_Odds_Calculator_2-way'!B53)</f>
        <v>2.21</v>
      </c>
      <c r="C52" s="4">
        <f t="shared" si="0"/>
        <v>0.59171597633136097</v>
      </c>
      <c r="D52">
        <f t="shared" si="1"/>
        <v>0.45248868778280543</v>
      </c>
      <c r="E52">
        <f t="shared" si="2"/>
        <v>4.4204664114166459E-2</v>
      </c>
      <c r="F52">
        <f t="shared" si="3"/>
        <v>-0.22354012155613256</v>
      </c>
      <c r="G52">
        <v>0</v>
      </c>
      <c r="H52">
        <f t="shared" si="4"/>
        <v>0.26774478567029908</v>
      </c>
      <c r="I52">
        <f t="shared" si="5"/>
        <v>-1.0944168462342658</v>
      </c>
      <c r="J52">
        <f t="shared" si="6"/>
        <v>1.0944168462342658</v>
      </c>
      <c r="K52">
        <f t="shared" si="7"/>
        <v>0.56975264438271478</v>
      </c>
      <c r="L52">
        <f t="shared" si="8"/>
        <v>0.430247355617285</v>
      </c>
      <c r="M52">
        <f t="shared" si="9"/>
        <v>1.7551476239016437</v>
      </c>
      <c r="N52">
        <f t="shared" si="10"/>
        <v>2.3242443839434617</v>
      </c>
    </row>
    <row r="53" spans="1:14" x14ac:dyDescent="0.25">
      <c r="A53" s="4">
        <f>IF('True_Odds_Calculator_2-way'!A54="","",'True_Odds_Calculator_2-way'!A54)</f>
        <v>1.71</v>
      </c>
      <c r="B53" s="4">
        <f>IF('True_Odds_Calculator_2-way'!B54="","",'True_Odds_Calculator_2-way'!B54)</f>
        <v>2.17</v>
      </c>
      <c r="C53" s="4">
        <f t="shared" si="0"/>
        <v>0.58479532163742687</v>
      </c>
      <c r="D53">
        <f t="shared" si="1"/>
        <v>0.46082949308755761</v>
      </c>
      <c r="E53">
        <f t="shared" si="2"/>
        <v>4.5624814724984475E-2</v>
      </c>
      <c r="F53">
        <f t="shared" si="3"/>
        <v>-0.22386611690516611</v>
      </c>
      <c r="G53">
        <v>0</v>
      </c>
      <c r="H53">
        <f t="shared" si="4"/>
        <v>0.26949093163015064</v>
      </c>
      <c r="I53">
        <f t="shared" si="5"/>
        <v>-1.097180031127722</v>
      </c>
      <c r="J53">
        <f t="shared" si="6"/>
        <v>1.097180031127722</v>
      </c>
      <c r="K53">
        <f t="shared" si="7"/>
        <v>0.56211423509174197</v>
      </c>
      <c r="L53">
        <f t="shared" si="8"/>
        <v>0.43788576490825809</v>
      </c>
      <c r="M53">
        <f t="shared" si="9"/>
        <v>1.7789978221006826</v>
      </c>
      <c r="N53">
        <f t="shared" si="10"/>
        <v>2.283700636419435</v>
      </c>
    </row>
    <row r="54" spans="1:14" x14ac:dyDescent="0.25">
      <c r="A54" s="4">
        <f>IF('True_Odds_Calculator_2-way'!A55="","",'True_Odds_Calculator_2-way'!A55)</f>
        <v>1.74</v>
      </c>
      <c r="B54" s="4">
        <f>IF('True_Odds_Calculator_2-way'!B55="","",'True_Odds_Calculator_2-way'!B55)</f>
        <v>2.13</v>
      </c>
      <c r="C54" s="4">
        <f t="shared" si="0"/>
        <v>0.57471264367816088</v>
      </c>
      <c r="D54">
        <f t="shared" si="1"/>
        <v>0.46948356807511737</v>
      </c>
      <c r="E54">
        <f t="shared" si="2"/>
        <v>4.4196211753278369E-2</v>
      </c>
      <c r="F54">
        <f t="shared" si="3"/>
        <v>-0.22562193081862814</v>
      </c>
      <c r="G54">
        <v>0</v>
      </c>
      <c r="H54">
        <f t="shared" si="4"/>
        <v>0.26981814257190651</v>
      </c>
      <c r="I54">
        <f t="shared" si="5"/>
        <v>-1.093565796666284</v>
      </c>
      <c r="J54">
        <f t="shared" si="6"/>
        <v>1.093565796666284</v>
      </c>
      <c r="K54">
        <f t="shared" si="7"/>
        <v>0.55271866878885501</v>
      </c>
      <c r="L54">
        <f t="shared" si="8"/>
        <v>0.44728133121114488</v>
      </c>
      <c r="M54">
        <f t="shared" si="9"/>
        <v>1.8092386895330501</v>
      </c>
      <c r="N54">
        <f t="shared" si="10"/>
        <v>2.235729350232901</v>
      </c>
    </row>
    <row r="55" spans="1:14" x14ac:dyDescent="0.25">
      <c r="A55" s="4">
        <f>IF('True_Odds_Calculator_2-way'!A56="","",'True_Odds_Calculator_2-way'!A56)</f>
        <v>1.8</v>
      </c>
      <c r="B55" s="4">
        <f>IF('True_Odds_Calculator_2-way'!B56="","",'True_Odds_Calculator_2-way'!B56)</f>
        <v>2.0499999999999998</v>
      </c>
      <c r="C55" s="4">
        <f t="shared" si="0"/>
        <v>0.55555555555555558</v>
      </c>
      <c r="D55">
        <f t="shared" si="1"/>
        <v>0.48780487804878053</v>
      </c>
      <c r="E55">
        <f t="shared" si="2"/>
        <v>4.3360433604336057E-2</v>
      </c>
      <c r="F55">
        <f t="shared" si="3"/>
        <v>-0.22764227642276424</v>
      </c>
      <c r="G55">
        <v>0</v>
      </c>
      <c r="H55">
        <f t="shared" si="4"/>
        <v>0.2710027100271003</v>
      </c>
      <c r="I55">
        <f t="shared" si="5"/>
        <v>-1.091089451179962</v>
      </c>
      <c r="J55">
        <f t="shared" si="6"/>
        <v>1.091089451179962</v>
      </c>
      <c r="K55">
        <f t="shared" si="7"/>
        <v>0.533939444035328</v>
      </c>
      <c r="L55">
        <f t="shared" si="8"/>
        <v>0.466060555964672</v>
      </c>
      <c r="M55">
        <f t="shared" si="9"/>
        <v>1.8728715609439694</v>
      </c>
      <c r="N55">
        <f t="shared" si="10"/>
        <v>2.1456439237389602</v>
      </c>
    </row>
    <row r="56" spans="1:14" x14ac:dyDescent="0.25">
      <c r="A56" s="4">
        <f>IF('True_Odds_Calculator_2-way'!A57="","",'True_Odds_Calculator_2-way'!A57)</f>
        <v>2.11</v>
      </c>
      <c r="B56" s="4">
        <f>IF('True_Odds_Calculator_2-way'!B57="","",'True_Odds_Calculator_2-way'!B57)</f>
        <v>1.76</v>
      </c>
      <c r="C56" s="4">
        <f t="shared" si="0"/>
        <v>0.47393364928909953</v>
      </c>
      <c r="D56">
        <f t="shared" si="1"/>
        <v>0.56818181818181823</v>
      </c>
      <c r="E56">
        <f t="shared" si="2"/>
        <v>4.2115467470917878E-2</v>
      </c>
      <c r="F56">
        <f t="shared" si="3"/>
        <v>-0.22716501507970688</v>
      </c>
      <c r="G56">
        <v>0</v>
      </c>
      <c r="H56">
        <f t="shared" si="4"/>
        <v>0.26928048255062476</v>
      </c>
      <c r="I56">
        <f t="shared" si="5"/>
        <v>-1.0887588907733561</v>
      </c>
      <c r="J56">
        <f t="shared" si="6"/>
        <v>1.0887588907733561</v>
      </c>
      <c r="K56">
        <f t="shared" si="7"/>
        <v>0.45279142930400768</v>
      </c>
      <c r="L56">
        <f t="shared" si="8"/>
        <v>0.54720857069599227</v>
      </c>
      <c r="M56">
        <f t="shared" si="9"/>
        <v>2.208522368758425</v>
      </c>
      <c r="N56">
        <f t="shared" si="10"/>
        <v>1.82745675698775</v>
      </c>
    </row>
    <row r="57" spans="1:14" x14ac:dyDescent="0.25">
      <c r="A57" s="4">
        <f>IF('True_Odds_Calculator_2-way'!A58="","",'True_Odds_Calculator_2-way'!A58)</f>
        <v>1.9</v>
      </c>
      <c r="B57" s="4">
        <f>IF('True_Odds_Calculator_2-way'!B58="","",'True_Odds_Calculator_2-way'!B58)</f>
        <v>1.95</v>
      </c>
      <c r="C57" s="4">
        <f t="shared" si="0"/>
        <v>0.52631578947368418</v>
      </c>
      <c r="D57">
        <f t="shared" si="1"/>
        <v>0.51282051282051289</v>
      </c>
      <c r="E57">
        <f t="shared" si="2"/>
        <v>3.9136302294197067E-2</v>
      </c>
      <c r="F57">
        <f t="shared" si="3"/>
        <v>-0.23076923076923073</v>
      </c>
      <c r="G57">
        <v>0</v>
      </c>
      <c r="H57">
        <f t="shared" si="4"/>
        <v>0.26990553306342779</v>
      </c>
      <c r="I57">
        <f t="shared" si="5"/>
        <v>-1.0814761408717504</v>
      </c>
      <c r="J57">
        <f t="shared" si="6"/>
        <v>1.0814761408717504</v>
      </c>
      <c r="K57">
        <f t="shared" si="7"/>
        <v>0.50675799109307063</v>
      </c>
      <c r="L57">
        <f t="shared" si="8"/>
        <v>0.49324200890692937</v>
      </c>
      <c r="M57">
        <f t="shared" si="9"/>
        <v>1.9733285267845753</v>
      </c>
      <c r="N57">
        <f t="shared" si="10"/>
        <v>2.0274023338281628</v>
      </c>
    </row>
    <row r="58" spans="1:14" x14ac:dyDescent="0.25">
      <c r="A58" s="4">
        <f>IF('True_Odds_Calculator_2-way'!A59="","",'True_Odds_Calculator_2-way'!A59)</f>
        <v>1.77</v>
      </c>
      <c r="B58" s="4">
        <f>IF('True_Odds_Calculator_2-way'!B59="","",'True_Odds_Calculator_2-way'!B59)</f>
        <v>2.15</v>
      </c>
      <c r="C58" s="4">
        <f t="shared" si="0"/>
        <v>0.56497175141242939</v>
      </c>
      <c r="D58">
        <f t="shared" si="1"/>
        <v>0.46511627906976744</v>
      </c>
      <c r="E58">
        <f t="shared" si="2"/>
        <v>3.0088030482196881E-2</v>
      </c>
      <c r="F58">
        <f t="shared" si="3"/>
        <v>-0.23268952831428191</v>
      </c>
      <c r="G58">
        <v>0</v>
      </c>
      <c r="H58">
        <f t="shared" si="4"/>
        <v>0.26277755879647879</v>
      </c>
      <c r="I58">
        <f t="shared" si="5"/>
        <v>-1.0626878549845031</v>
      </c>
      <c r="J58">
        <f t="shared" si="6"/>
        <v>1.0626878549845031</v>
      </c>
      <c r="K58">
        <f t="shared" si="7"/>
        <v>0.54997343266111198</v>
      </c>
      <c r="L58">
        <f t="shared" si="8"/>
        <v>0.45002656733888785</v>
      </c>
      <c r="M58">
        <f t="shared" si="9"/>
        <v>1.8182696483380676</v>
      </c>
      <c r="N58">
        <f t="shared" si="10"/>
        <v>2.2220910332321786</v>
      </c>
    </row>
    <row r="59" spans="1:14" x14ac:dyDescent="0.25">
      <c r="A59" s="4">
        <f>IF('True_Odds_Calculator_2-way'!A60="","",'True_Odds_Calculator_2-way'!A60)</f>
        <v>1.66</v>
      </c>
      <c r="B59" s="4">
        <f>IF('True_Odds_Calculator_2-way'!B60="","",'True_Odds_Calculator_2-way'!B60)</f>
        <v>2.35</v>
      </c>
      <c r="C59" s="4">
        <f t="shared" si="0"/>
        <v>0.60240963855421692</v>
      </c>
      <c r="D59">
        <f t="shared" si="1"/>
        <v>0.42553191489361702</v>
      </c>
      <c r="E59">
        <f t="shared" si="2"/>
        <v>2.7941553447834E-2</v>
      </c>
      <c r="F59">
        <f t="shared" si="3"/>
        <v>-0.22840297359651363</v>
      </c>
      <c r="G59">
        <v>0</v>
      </c>
      <c r="H59">
        <f t="shared" si="4"/>
        <v>0.25634452704434763</v>
      </c>
      <c r="I59">
        <f t="shared" si="5"/>
        <v>-1.0594028769395474</v>
      </c>
      <c r="J59">
        <f t="shared" si="6"/>
        <v>1.0594028769395474</v>
      </c>
      <c r="K59">
        <f t="shared" si="7"/>
        <v>0.58851019803893267</v>
      </c>
      <c r="L59">
        <f t="shared" si="8"/>
        <v>0.41148980196106721</v>
      </c>
      <c r="M59">
        <f t="shared" si="9"/>
        <v>1.6992058987801013</v>
      </c>
      <c r="N59">
        <f t="shared" si="10"/>
        <v>2.4301938838683887</v>
      </c>
    </row>
    <row r="60" spans="1:14" x14ac:dyDescent="0.25">
      <c r="A60" s="4">
        <f>IF('True_Odds_Calculator_2-way'!A61="","",'True_Odds_Calculator_2-way'!A61)</f>
        <v>1.7</v>
      </c>
      <c r="B60" s="4">
        <f>IF('True_Odds_Calculator_2-way'!B61="","",'True_Odds_Calculator_2-way'!B61)</f>
        <v>2.27</v>
      </c>
      <c r="C60" s="4">
        <f t="shared" si="0"/>
        <v>0.58823529411764708</v>
      </c>
      <c r="D60">
        <f t="shared" si="1"/>
        <v>0.44052863436123346</v>
      </c>
      <c r="E60">
        <f t="shared" si="2"/>
        <v>2.876392847888054E-2</v>
      </c>
      <c r="F60">
        <f t="shared" si="3"/>
        <v>-0.23037056232184505</v>
      </c>
      <c r="G60">
        <v>0</v>
      </c>
      <c r="H60">
        <f t="shared" si="4"/>
        <v>0.25913449080072559</v>
      </c>
      <c r="I60">
        <f t="shared" si="5"/>
        <v>-1.0605938867332434</v>
      </c>
      <c r="J60">
        <f t="shared" si="6"/>
        <v>1.0605938867332434</v>
      </c>
      <c r="K60">
        <f t="shared" si="7"/>
        <v>0.5739158503406081</v>
      </c>
      <c r="L60">
        <f t="shared" si="8"/>
        <v>0.42608414965939195</v>
      </c>
      <c r="M60">
        <f t="shared" si="9"/>
        <v>1.7424157207132702</v>
      </c>
      <c r="N60">
        <f t="shared" si="10"/>
        <v>2.3469542361512192</v>
      </c>
    </row>
    <row r="61" spans="1:14" x14ac:dyDescent="0.25">
      <c r="A61" s="4">
        <f>IF('True_Odds_Calculator_2-way'!A62="","",'True_Odds_Calculator_2-way'!A62)</f>
        <v>1.63</v>
      </c>
      <c r="B61" s="4">
        <f>IF('True_Odds_Calculator_2-way'!B62="","",'True_Odds_Calculator_2-way'!B62)</f>
        <v>2.4300000000000002</v>
      </c>
      <c r="C61" s="4">
        <f t="shared" si="0"/>
        <v>0.61349693251533743</v>
      </c>
      <c r="D61">
        <f t="shared" si="1"/>
        <v>0.41152263374485593</v>
      </c>
      <c r="E61">
        <f t="shared" si="2"/>
        <v>2.5019566260193304E-2</v>
      </c>
      <c r="F61">
        <f t="shared" si="3"/>
        <v>-0.22744830720290854</v>
      </c>
      <c r="G61">
        <v>0</v>
      </c>
      <c r="H61">
        <f t="shared" si="4"/>
        <v>0.25246787346310179</v>
      </c>
      <c r="I61">
        <f t="shared" si="5"/>
        <v>-1.0535659020683563</v>
      </c>
      <c r="J61">
        <f t="shared" si="6"/>
        <v>1.0535659020683563</v>
      </c>
      <c r="K61">
        <f t="shared" si="7"/>
        <v>0.60105309853327193</v>
      </c>
      <c r="L61">
        <f t="shared" si="8"/>
        <v>0.39894690146672812</v>
      </c>
      <c r="M61">
        <f t="shared" si="9"/>
        <v>1.6637465183030646</v>
      </c>
      <c r="N61">
        <f t="shared" si="10"/>
        <v>2.5065992399577497</v>
      </c>
    </row>
    <row r="62" spans="1:14" x14ac:dyDescent="0.25">
      <c r="A62" s="4">
        <f>IF('True_Odds_Calculator_2-way'!A63="","",'True_Odds_Calculator_2-way'!A63)</f>
        <v>1.78</v>
      </c>
      <c r="B62" s="4">
        <f>IF('True_Odds_Calculator_2-way'!B63="","",'True_Odds_Calculator_2-way'!B63)</f>
        <v>2.14</v>
      </c>
      <c r="C62" s="4">
        <f t="shared" si="0"/>
        <v>0.5617977528089888</v>
      </c>
      <c r="D62">
        <f t="shared" si="1"/>
        <v>0.46728971962616822</v>
      </c>
      <c r="E62">
        <f t="shared" si="2"/>
        <v>2.908747243515708E-2</v>
      </c>
      <c r="F62">
        <f t="shared" si="3"/>
        <v>-0.23343484196156661</v>
      </c>
      <c r="G62">
        <v>0</v>
      </c>
      <c r="H62">
        <f t="shared" si="4"/>
        <v>0.26252231439672374</v>
      </c>
      <c r="I62">
        <f t="shared" si="5"/>
        <v>-1.0604746049596299</v>
      </c>
      <c r="J62">
        <f t="shared" si="6"/>
        <v>1.0604746049596299</v>
      </c>
      <c r="K62">
        <f t="shared" si="7"/>
        <v>0.54729439241638145</v>
      </c>
      <c r="L62">
        <f t="shared" si="8"/>
        <v>0.45270560758361844</v>
      </c>
      <c r="M62">
        <f t="shared" si="9"/>
        <v>1.8271701918685113</v>
      </c>
      <c r="N62">
        <f t="shared" si="10"/>
        <v>2.2089410496539781</v>
      </c>
    </row>
    <row r="63" spans="1:14" x14ac:dyDescent="0.25">
      <c r="A63" s="4">
        <f>IF('True_Odds_Calculator_2-way'!A64="","",'True_Odds_Calculator_2-way'!A64)</f>
        <v>2.7</v>
      </c>
      <c r="B63" s="4">
        <f>IF('True_Odds_Calculator_2-way'!B64="","",'True_Odds_Calculator_2-way'!B64)</f>
        <v>1.49</v>
      </c>
      <c r="C63" s="4">
        <f t="shared" si="0"/>
        <v>0.37037037037037035</v>
      </c>
      <c r="D63">
        <f t="shared" si="1"/>
        <v>0.67114093959731547</v>
      </c>
      <c r="E63">
        <f t="shared" si="2"/>
        <v>4.1511309967685817E-2</v>
      </c>
      <c r="F63">
        <f t="shared" si="3"/>
        <v>-0.20705940840169024</v>
      </c>
      <c r="G63">
        <v>0</v>
      </c>
      <c r="H63">
        <f t="shared" si="4"/>
        <v>0.24857071836937608</v>
      </c>
      <c r="I63">
        <f t="shared" si="5"/>
        <v>-1.0956642697819579</v>
      </c>
      <c r="J63">
        <f t="shared" si="6"/>
        <v>1.0956642697819579</v>
      </c>
      <c r="K63">
        <f t="shared" si="7"/>
        <v>0.34932920390774452</v>
      </c>
      <c r="L63">
        <f t="shared" si="8"/>
        <v>0.65067079609225564</v>
      </c>
      <c r="M63">
        <f t="shared" si="9"/>
        <v>2.8626292586293278</v>
      </c>
      <c r="N63">
        <f t="shared" si="10"/>
        <v>1.5368754921931591</v>
      </c>
    </row>
    <row r="64" spans="1:14" x14ac:dyDescent="0.25">
      <c r="A64" s="4">
        <f>IF('True_Odds_Calculator_2-way'!A65="","",'True_Odds_Calculator_2-way'!A65)</f>
        <v>2.16</v>
      </c>
      <c r="B64" s="4">
        <f>IF('True_Odds_Calculator_2-way'!B65="","",'True_Odds_Calculator_2-way'!B65)</f>
        <v>1.72</v>
      </c>
      <c r="C64" s="4">
        <f t="shared" si="0"/>
        <v>0.46296296296296291</v>
      </c>
      <c r="D64">
        <f t="shared" si="1"/>
        <v>0.58139534883720934</v>
      </c>
      <c r="E64">
        <f t="shared" si="2"/>
        <v>4.4358311800172245E-2</v>
      </c>
      <c r="F64">
        <f t="shared" si="3"/>
        <v>-0.22480620155038755</v>
      </c>
      <c r="G64">
        <v>0</v>
      </c>
      <c r="H64">
        <f t="shared" si="4"/>
        <v>0.26916451335055985</v>
      </c>
      <c r="I64">
        <f t="shared" si="5"/>
        <v>-1.0942202738310214</v>
      </c>
      <c r="J64">
        <f t="shared" si="6"/>
        <v>1.0942202738310214</v>
      </c>
      <c r="K64">
        <f t="shared" si="7"/>
        <v>0.44066539250833864</v>
      </c>
      <c r="L64">
        <f t="shared" si="8"/>
        <v>0.55933460749166131</v>
      </c>
      <c r="M64">
        <f t="shared" si="9"/>
        <v>2.2692955176439846</v>
      </c>
      <c r="N64">
        <f t="shared" si="10"/>
        <v>1.7878385971583355</v>
      </c>
    </row>
    <row r="65" spans="1:14" x14ac:dyDescent="0.25">
      <c r="A65" s="4">
        <f>IF('True_Odds_Calculator_2-way'!A66="","",'True_Odds_Calculator_2-way'!A66)</f>
        <v>2.57</v>
      </c>
      <c r="B65" s="4">
        <f>IF('True_Odds_Calculator_2-way'!B66="","",'True_Odds_Calculator_2-way'!B66)</f>
        <v>1.53</v>
      </c>
      <c r="C65" s="4">
        <f t="shared" si="0"/>
        <v>0.38910505836575876</v>
      </c>
      <c r="D65">
        <f t="shared" si="1"/>
        <v>0.65359477124183007</v>
      </c>
      <c r="E65">
        <f t="shared" si="2"/>
        <v>4.2699829607588891E-2</v>
      </c>
      <c r="F65">
        <f t="shared" si="3"/>
        <v>-0.21161720200401812</v>
      </c>
      <c r="G65">
        <v>0</v>
      </c>
      <c r="H65">
        <f t="shared" si="4"/>
        <v>0.25431703161160701</v>
      </c>
      <c r="I65">
        <f t="shared" si="5"/>
        <v>-1.0962566453052482</v>
      </c>
      <c r="J65">
        <f t="shared" si="6"/>
        <v>1.0962566453052482</v>
      </c>
      <c r="K65">
        <f t="shared" si="7"/>
        <v>0.36749534092163155</v>
      </c>
      <c r="L65">
        <f t="shared" si="8"/>
        <v>0.6325046590783685</v>
      </c>
      <c r="M65">
        <f t="shared" si="9"/>
        <v>2.7211229331292399</v>
      </c>
      <c r="N65">
        <f t="shared" si="10"/>
        <v>1.5810160220117813</v>
      </c>
    </row>
    <row r="66" spans="1:14" x14ac:dyDescent="0.25">
      <c r="A66" s="4">
        <f>IF('True_Odds_Calculator_2-way'!A67="","",'True_Odds_Calculator_2-way'!A67)</f>
        <v>2.81</v>
      </c>
      <c r="B66" s="4">
        <f>IF('True_Odds_Calculator_2-way'!B67="","",'True_Odds_Calculator_2-way'!B67)</f>
        <v>1.45</v>
      </c>
      <c r="C66" s="4">
        <f t="shared" si="0"/>
        <v>0.35587188612099646</v>
      </c>
      <c r="D66">
        <f t="shared" si="1"/>
        <v>0.68965517241379315</v>
      </c>
      <c r="E66">
        <f t="shared" si="2"/>
        <v>4.5527058534789555E-2</v>
      </c>
      <c r="F66">
        <f t="shared" si="3"/>
        <v>-0.19990182844520799</v>
      </c>
      <c r="G66">
        <v>0</v>
      </c>
      <c r="H66">
        <f t="shared" si="4"/>
        <v>0.24542888697999757</v>
      </c>
      <c r="I66">
        <f t="shared" si="5"/>
        <v>-1.1080374921908895</v>
      </c>
      <c r="J66">
        <f t="shared" si="6"/>
        <v>1.1080374921908895</v>
      </c>
      <c r="K66">
        <f t="shared" si="7"/>
        <v>0.3327180421981466</v>
      </c>
      <c r="L66">
        <f t="shared" si="8"/>
        <v>0.6672819578018534</v>
      </c>
      <c r="M66">
        <f t="shared" si="9"/>
        <v>3.00554786086551</v>
      </c>
      <c r="N66">
        <f t="shared" si="10"/>
        <v>1.4986168714859003</v>
      </c>
    </row>
    <row r="67" spans="1:14" x14ac:dyDescent="0.25">
      <c r="A67" s="4">
        <f>IF('True_Odds_Calculator_2-way'!A68="","",'True_Odds_Calculator_2-way'!A68)</f>
        <v>2.2999999999999998</v>
      </c>
      <c r="B67" s="4">
        <f>IF('True_Odds_Calculator_2-way'!B68="","",'True_Odds_Calculator_2-way'!B68)</f>
        <v>1.65</v>
      </c>
      <c r="C67" s="4">
        <f t="shared" ref="C67:C130" si="11">1/A67</f>
        <v>0.43478260869565222</v>
      </c>
      <c r="D67">
        <f t="shared" ref="D67:D130" si="12">1/B67</f>
        <v>0.60606060606060608</v>
      </c>
      <c r="E67">
        <f t="shared" ref="E67:E130" si="13">C67+D67-1</f>
        <v>4.0843214756258295E-2</v>
      </c>
      <c r="F67">
        <f t="shared" ref="F67:F130" si="14">C67+D67-(C67*D67)-1</f>
        <v>-0.22266139657443995</v>
      </c>
      <c r="G67">
        <v>0</v>
      </c>
      <c r="H67">
        <f t="shared" ref="H67:H130" si="15">C67*D67</f>
        <v>0.2635046113306983</v>
      </c>
      <c r="I67">
        <f t="shared" ref="I67:I130" si="16">((-4*F67*H67)^0.5)/(2*F67)</f>
        <v>-1.0878565864408427</v>
      </c>
      <c r="J67">
        <f t="shared" ref="J67:J130" si="17">(-((-4*F67*H67)^0.5))/(2*F67)</f>
        <v>1.0878565864408427</v>
      </c>
      <c r="K67">
        <f t="shared" ref="K67:K130" si="18">IF(A67="","",(C67/($J67+C67-($J67*C67))))</f>
        <v>0.41421356237309503</v>
      </c>
      <c r="L67">
        <f t="shared" ref="L67:L130" si="19">IF(B67="","",(D67/($J67+D67-($J67*D67))))</f>
        <v>0.58578643762690474</v>
      </c>
      <c r="M67">
        <f t="shared" ref="M67:M130" si="20">IF(A67="","",1/K67)</f>
        <v>2.4142135623730949</v>
      </c>
      <c r="N67">
        <f t="shared" ref="N67:N130" si="21">IF(B67="","",1/L67)</f>
        <v>1.7071067811865481</v>
      </c>
    </row>
    <row r="68" spans="1:14" x14ac:dyDescent="0.25">
      <c r="A68" s="4">
        <f>IF('True_Odds_Calculator_2-way'!A69="","",'True_Odds_Calculator_2-way'!A69)</f>
        <v>2.4</v>
      </c>
      <c r="B68" s="4">
        <f>IF('True_Odds_Calculator_2-way'!B69="","",'True_Odds_Calculator_2-way'!B69)</f>
        <v>1.6</v>
      </c>
      <c r="C68" s="4">
        <f t="shared" si="11"/>
        <v>0.41666666666666669</v>
      </c>
      <c r="D68">
        <f t="shared" si="12"/>
        <v>0.625</v>
      </c>
      <c r="E68">
        <f t="shared" si="13"/>
        <v>4.1666666666666741E-2</v>
      </c>
      <c r="F68">
        <f t="shared" si="14"/>
        <v>-0.21875</v>
      </c>
      <c r="G68">
        <v>0</v>
      </c>
      <c r="H68">
        <f t="shared" si="15"/>
        <v>0.26041666666666669</v>
      </c>
      <c r="I68">
        <f t="shared" si="16"/>
        <v>-1.0910894511799618</v>
      </c>
      <c r="J68">
        <f t="shared" si="17"/>
        <v>1.0910894511799618</v>
      </c>
      <c r="K68">
        <f t="shared" si="18"/>
        <v>0.39564392373896001</v>
      </c>
      <c r="L68">
        <f t="shared" si="19"/>
        <v>0.60435607626104004</v>
      </c>
      <c r="M68">
        <f t="shared" si="20"/>
        <v>2.5275252316519468</v>
      </c>
      <c r="N68">
        <f t="shared" si="21"/>
        <v>1.6546536707079771</v>
      </c>
    </row>
    <row r="69" spans="1:14" x14ac:dyDescent="0.25">
      <c r="A69" s="4">
        <f>IF('True_Odds_Calculator_2-way'!A70="","",'True_Odds_Calculator_2-way'!A70)</f>
        <v>2.5099999999999998</v>
      </c>
      <c r="B69" s="4">
        <f>IF('True_Odds_Calculator_2-way'!B70="","",'True_Odds_Calculator_2-way'!B70)</f>
        <v>1.55</v>
      </c>
      <c r="C69" s="4">
        <f t="shared" si="11"/>
        <v>0.39840637450199207</v>
      </c>
      <c r="D69">
        <f t="shared" si="12"/>
        <v>0.64516129032258063</v>
      </c>
      <c r="E69">
        <f t="shared" si="13"/>
        <v>4.3567664824572638E-2</v>
      </c>
      <c r="F69">
        <f t="shared" si="14"/>
        <v>-0.21346870582187383</v>
      </c>
      <c r="G69">
        <v>0</v>
      </c>
      <c r="H69">
        <f t="shared" si="15"/>
        <v>0.25703637064644647</v>
      </c>
      <c r="I69">
        <f t="shared" si="16"/>
        <v>-1.0973121339553789</v>
      </c>
      <c r="J69">
        <f t="shared" si="17"/>
        <v>1.0973121339553789</v>
      </c>
      <c r="K69">
        <f t="shared" si="18"/>
        <v>0.37637263255202313</v>
      </c>
      <c r="L69">
        <f t="shared" si="19"/>
        <v>0.62362736744797698</v>
      </c>
      <c r="M69">
        <f t="shared" si="20"/>
        <v>2.6569413222726217</v>
      </c>
      <c r="N69">
        <f t="shared" si="21"/>
        <v>1.6035216736754583</v>
      </c>
    </row>
    <row r="70" spans="1:14" x14ac:dyDescent="0.25">
      <c r="A70" s="4">
        <f>IF('True_Odds_Calculator_2-way'!A71="","",'True_Odds_Calculator_2-way'!A71)</f>
        <v>2.23</v>
      </c>
      <c r="B70" s="4">
        <f>IF('True_Odds_Calculator_2-way'!B71="","",'True_Odds_Calculator_2-way'!B71)</f>
        <v>1.68</v>
      </c>
      <c r="C70" s="4">
        <f t="shared" si="11"/>
        <v>0.44843049327354262</v>
      </c>
      <c r="D70">
        <f t="shared" si="12"/>
        <v>0.59523809523809523</v>
      </c>
      <c r="E70">
        <f t="shared" si="13"/>
        <v>4.3668588511637907E-2</v>
      </c>
      <c r="F70">
        <f t="shared" si="14"/>
        <v>-0.22325432415118507</v>
      </c>
      <c r="G70">
        <v>0</v>
      </c>
      <c r="H70">
        <f t="shared" si="15"/>
        <v>0.26692291266282298</v>
      </c>
      <c r="I70">
        <f t="shared" si="16"/>
        <v>-1.0934350421017387</v>
      </c>
      <c r="J70">
        <f t="shared" si="17"/>
        <v>1.0934350421017387</v>
      </c>
      <c r="K70">
        <f t="shared" si="18"/>
        <v>0.42645285311617104</v>
      </c>
      <c r="L70">
        <f t="shared" si="19"/>
        <v>0.57354714688382902</v>
      </c>
      <c r="M70">
        <f t="shared" si="20"/>
        <v>2.3449251017851385</v>
      </c>
      <c r="N70">
        <f t="shared" si="21"/>
        <v>1.743535828629182</v>
      </c>
    </row>
    <row r="71" spans="1:14" x14ac:dyDescent="0.25">
      <c r="A71" s="4">
        <f>IF('True_Odds_Calculator_2-way'!A72="","",'True_Odds_Calculator_2-way'!A72)</f>
        <v>1.8</v>
      </c>
      <c r="B71" s="4">
        <f>IF('True_Odds_Calculator_2-way'!B72="","",'True_Odds_Calculator_2-way'!B72)</f>
        <v>2.09</v>
      </c>
      <c r="C71" s="4">
        <f t="shared" si="11"/>
        <v>0.55555555555555558</v>
      </c>
      <c r="D71">
        <f t="shared" si="12"/>
        <v>0.47846889952153115</v>
      </c>
      <c r="E71">
        <f t="shared" si="13"/>
        <v>3.4024455077086735E-2</v>
      </c>
      <c r="F71">
        <f t="shared" si="14"/>
        <v>-0.23179160021265277</v>
      </c>
      <c r="G71">
        <v>0</v>
      </c>
      <c r="H71">
        <f t="shared" si="15"/>
        <v>0.26581605528973956</v>
      </c>
      <c r="I71">
        <f t="shared" si="16"/>
        <v>-1.0708823421952987</v>
      </c>
      <c r="J71">
        <f t="shared" si="17"/>
        <v>1.0708823421952987</v>
      </c>
      <c r="K71">
        <f t="shared" si="18"/>
        <v>0.53858826760586154</v>
      </c>
      <c r="L71">
        <f t="shared" si="19"/>
        <v>0.46141173239413841</v>
      </c>
      <c r="M71">
        <f t="shared" si="20"/>
        <v>1.8567058737562385</v>
      </c>
      <c r="N71">
        <f t="shared" si="21"/>
        <v>2.1672617529928755</v>
      </c>
    </row>
    <row r="72" spans="1:14" x14ac:dyDescent="0.25">
      <c r="A72" s="4">
        <f>IF('True_Odds_Calculator_2-way'!A73="","",'True_Odds_Calculator_2-way'!A73)</f>
        <v>1.93</v>
      </c>
      <c r="B72" s="4">
        <f>IF('True_Odds_Calculator_2-way'!B73="","",'True_Odds_Calculator_2-way'!B73)</f>
        <v>1.96</v>
      </c>
      <c r="C72" s="4">
        <f t="shared" si="11"/>
        <v>0.5181347150259068</v>
      </c>
      <c r="D72">
        <f t="shared" si="12"/>
        <v>0.51020408163265307</v>
      </c>
      <c r="E72">
        <f t="shared" si="13"/>
        <v>2.8338796658559762E-2</v>
      </c>
      <c r="F72">
        <f t="shared" si="14"/>
        <v>-0.23601564978322942</v>
      </c>
      <c r="G72">
        <v>0</v>
      </c>
      <c r="H72">
        <f t="shared" si="15"/>
        <v>0.26435444644178918</v>
      </c>
      <c r="I72">
        <f t="shared" si="16"/>
        <v>-1.0583343916682539</v>
      </c>
      <c r="J72">
        <f t="shared" si="17"/>
        <v>1.0583343916682539</v>
      </c>
      <c r="K72">
        <f t="shared" si="18"/>
        <v>0.50396850395275605</v>
      </c>
      <c r="L72">
        <f t="shared" si="19"/>
        <v>0.49603149604724417</v>
      </c>
      <c r="M72">
        <f t="shared" si="20"/>
        <v>1.9842509842514759</v>
      </c>
      <c r="N72">
        <f t="shared" si="21"/>
        <v>2.0160010160015238</v>
      </c>
    </row>
    <row r="73" spans="1:14" x14ac:dyDescent="0.25">
      <c r="A73" s="4">
        <f>IF('True_Odds_Calculator_2-way'!A74="","",'True_Odds_Calculator_2-way'!A74)</f>
        <v>1.89</v>
      </c>
      <c r="B73" s="4">
        <f>IF('True_Odds_Calculator_2-way'!B74="","",'True_Odds_Calculator_2-way'!B74)</f>
        <v>2</v>
      </c>
      <c r="C73" s="4">
        <f t="shared" si="11"/>
        <v>0.52910052910052918</v>
      </c>
      <c r="D73">
        <f t="shared" si="12"/>
        <v>0.5</v>
      </c>
      <c r="E73">
        <f t="shared" si="13"/>
        <v>2.9100529100529293E-2</v>
      </c>
      <c r="F73">
        <f t="shared" si="14"/>
        <v>-0.23544973544973535</v>
      </c>
      <c r="G73">
        <v>0</v>
      </c>
      <c r="H73">
        <f t="shared" si="15"/>
        <v>0.26455026455026459</v>
      </c>
      <c r="I73">
        <f t="shared" si="16"/>
        <v>-1.0599978800063603</v>
      </c>
      <c r="J73">
        <f t="shared" si="17"/>
        <v>1.0599978800063603</v>
      </c>
      <c r="K73">
        <f t="shared" si="18"/>
        <v>0.51456260722126923</v>
      </c>
      <c r="L73">
        <f t="shared" si="19"/>
        <v>0.48543739277873066</v>
      </c>
      <c r="M73">
        <f t="shared" si="20"/>
        <v>1.9433981132056606</v>
      </c>
      <c r="N73">
        <f t="shared" si="21"/>
        <v>2.0599978800063603</v>
      </c>
    </row>
    <row r="74" spans="1:14" x14ac:dyDescent="0.25">
      <c r="A74" s="4">
        <f>IF('True_Odds_Calculator_2-way'!A75="","",'True_Odds_Calculator_2-way'!A75)</f>
        <v>1.56</v>
      </c>
      <c r="B74" s="4">
        <f>IF('True_Odds_Calculator_2-way'!B75="","",'True_Odds_Calculator_2-way'!B75)</f>
        <v>2.5499999999999998</v>
      </c>
      <c r="C74" s="4">
        <f t="shared" si="11"/>
        <v>0.64102564102564097</v>
      </c>
      <c r="D74">
        <f t="shared" si="12"/>
        <v>0.39215686274509809</v>
      </c>
      <c r="E74">
        <f t="shared" si="13"/>
        <v>3.3182503770738947E-2</v>
      </c>
      <c r="F74">
        <f t="shared" si="14"/>
        <v>-0.21820010055304184</v>
      </c>
      <c r="G74">
        <v>0</v>
      </c>
      <c r="H74">
        <f t="shared" si="15"/>
        <v>0.25138260432378079</v>
      </c>
      <c r="I74">
        <f t="shared" si="16"/>
        <v>-1.0733469768527293</v>
      </c>
      <c r="J74">
        <f t="shared" si="17"/>
        <v>1.0733469768527293</v>
      </c>
      <c r="K74">
        <f t="shared" si="18"/>
        <v>0.62458063039578859</v>
      </c>
      <c r="L74">
        <f t="shared" si="19"/>
        <v>0.37541936960421152</v>
      </c>
      <c r="M74">
        <f t="shared" si="20"/>
        <v>1.6010743070375286</v>
      </c>
      <c r="N74">
        <f t="shared" si="21"/>
        <v>2.6636878141217299</v>
      </c>
    </row>
    <row r="75" spans="1:14" x14ac:dyDescent="0.25">
      <c r="A75" s="4">
        <f>IF('True_Odds_Calculator_2-way'!A76="","",'True_Odds_Calculator_2-way'!A76)</f>
        <v>1.65</v>
      </c>
      <c r="B75" s="4">
        <f>IF('True_Odds_Calculator_2-way'!B76="","",'True_Odds_Calculator_2-way'!B76)</f>
        <v>2.35</v>
      </c>
      <c r="C75" s="4">
        <f t="shared" si="11"/>
        <v>0.60606060606060608</v>
      </c>
      <c r="D75">
        <f t="shared" si="12"/>
        <v>0.42553191489361702</v>
      </c>
      <c r="E75">
        <f t="shared" si="13"/>
        <v>3.1592520954223158E-2</v>
      </c>
      <c r="F75">
        <f t="shared" si="14"/>
        <v>-0.22630560928433263</v>
      </c>
      <c r="G75">
        <v>0</v>
      </c>
      <c r="H75">
        <f t="shared" si="15"/>
        <v>0.25789813023855579</v>
      </c>
      <c r="I75">
        <f t="shared" si="16"/>
        <v>-1.0675210253672478</v>
      </c>
      <c r="J75">
        <f t="shared" si="17"/>
        <v>1.0675210253672478</v>
      </c>
      <c r="K75">
        <f t="shared" si="18"/>
        <v>0.59035757177177173</v>
      </c>
      <c r="L75">
        <f t="shared" si="19"/>
        <v>0.40964242822822811</v>
      </c>
      <c r="M75">
        <f t="shared" si="20"/>
        <v>1.6938886664887112</v>
      </c>
      <c r="N75">
        <f t="shared" si="21"/>
        <v>2.4411533842457849</v>
      </c>
    </row>
    <row r="76" spans="1:14" x14ac:dyDescent="0.25">
      <c r="A76" s="4">
        <f>IF('True_Odds_Calculator_2-way'!A77="","",'True_Odds_Calculator_2-way'!A77)</f>
        <v>1.57</v>
      </c>
      <c r="B76" s="4">
        <f>IF('True_Odds_Calculator_2-way'!B77="","",'True_Odds_Calculator_2-way'!B77)</f>
        <v>2.5499999999999998</v>
      </c>
      <c r="C76" s="4">
        <f t="shared" si="11"/>
        <v>0.63694267515923564</v>
      </c>
      <c r="D76">
        <f t="shared" si="12"/>
        <v>0.39215686274509809</v>
      </c>
      <c r="E76">
        <f t="shared" si="13"/>
        <v>2.9099537904333728E-2</v>
      </c>
      <c r="F76">
        <f t="shared" si="14"/>
        <v>-0.22068190333458226</v>
      </c>
      <c r="G76">
        <v>0</v>
      </c>
      <c r="H76">
        <f t="shared" si="15"/>
        <v>0.24978144123891596</v>
      </c>
      <c r="I76">
        <f t="shared" si="16"/>
        <v>-1.0638899909514294</v>
      </c>
      <c r="J76">
        <f t="shared" si="17"/>
        <v>1.0638899909514294</v>
      </c>
      <c r="K76">
        <f t="shared" si="18"/>
        <v>0.62250325815756336</v>
      </c>
      <c r="L76">
        <f t="shared" si="19"/>
        <v>0.37749674184243676</v>
      </c>
      <c r="M76">
        <f t="shared" si="20"/>
        <v>1.6064172948423148</v>
      </c>
      <c r="N76">
        <f t="shared" si="21"/>
        <v>2.6490294859747152</v>
      </c>
    </row>
    <row r="77" spans="1:14" x14ac:dyDescent="0.25">
      <c r="A77" s="4">
        <f>IF('True_Odds_Calculator_2-way'!A78="","",'True_Odds_Calculator_2-way'!A78)</f>
        <v>1.17</v>
      </c>
      <c r="B77" s="4">
        <f>IF('True_Odds_Calculator_2-way'!B78="","",'True_Odds_Calculator_2-way'!B78)</f>
        <v>5.0599999999999996</v>
      </c>
      <c r="C77" s="4">
        <f t="shared" si="11"/>
        <v>0.85470085470085477</v>
      </c>
      <c r="D77">
        <f t="shared" si="12"/>
        <v>0.19762845849802374</v>
      </c>
      <c r="E77">
        <f t="shared" si="13"/>
        <v>5.2329313198878458E-2</v>
      </c>
      <c r="F77">
        <f t="shared" si="14"/>
        <v>-0.11658389919259482</v>
      </c>
      <c r="G77">
        <v>0</v>
      </c>
      <c r="H77">
        <f t="shared" si="15"/>
        <v>0.16891321239147331</v>
      </c>
      <c r="I77">
        <f t="shared" si="16"/>
        <v>-1.2036840965264344</v>
      </c>
      <c r="J77">
        <f t="shared" si="17"/>
        <v>1.2036840965264344</v>
      </c>
      <c r="K77">
        <f t="shared" si="18"/>
        <v>0.83013296570114525</v>
      </c>
      <c r="L77">
        <f t="shared" si="19"/>
        <v>0.16986703429885466</v>
      </c>
      <c r="M77">
        <f t="shared" si="20"/>
        <v>1.2046262964094938</v>
      </c>
      <c r="N77">
        <f t="shared" si="21"/>
        <v>5.886957431897323</v>
      </c>
    </row>
    <row r="78" spans="1:14" x14ac:dyDescent="0.25">
      <c r="A78" s="4">
        <f>IF('True_Odds_Calculator_2-way'!A79="","",'True_Odds_Calculator_2-way'!A79)</f>
        <v>1.56</v>
      </c>
      <c r="B78" s="4">
        <f>IF('True_Odds_Calculator_2-way'!B79="","",'True_Odds_Calculator_2-way'!B79)</f>
        <v>2.57</v>
      </c>
      <c r="C78" s="4">
        <f t="shared" si="11"/>
        <v>0.64102564102564097</v>
      </c>
      <c r="D78">
        <f t="shared" si="12"/>
        <v>0.38910505836575876</v>
      </c>
      <c r="E78">
        <f t="shared" si="13"/>
        <v>3.0130699391399673E-2</v>
      </c>
      <c r="F78">
        <f t="shared" si="14"/>
        <v>-0.2192956200738303</v>
      </c>
      <c r="G78">
        <v>0</v>
      </c>
      <c r="H78">
        <f t="shared" si="15"/>
        <v>0.24942631946522995</v>
      </c>
      <c r="I78">
        <f t="shared" si="16"/>
        <v>-1.066488459484171</v>
      </c>
      <c r="J78">
        <f t="shared" si="17"/>
        <v>1.066488459484171</v>
      </c>
      <c r="K78">
        <f t="shared" si="18"/>
        <v>0.62608252120942243</v>
      </c>
      <c r="L78">
        <f t="shared" si="19"/>
        <v>0.37391747879057763</v>
      </c>
      <c r="M78">
        <f t="shared" si="20"/>
        <v>1.5972335373111359</v>
      </c>
      <c r="N78">
        <f t="shared" si="21"/>
        <v>2.6743868813901486</v>
      </c>
    </row>
    <row r="79" spans="1:14" x14ac:dyDescent="0.25">
      <c r="A79" s="4">
        <f>IF('True_Odds_Calculator_2-way'!A80="","",'True_Odds_Calculator_2-way'!A80)</f>
        <v>1.6</v>
      </c>
      <c r="B79" s="4">
        <f>IF('True_Odds_Calculator_2-way'!B80="","",'True_Odds_Calculator_2-way'!B80)</f>
        <v>2.4700000000000002</v>
      </c>
      <c r="C79" s="4">
        <f t="shared" si="11"/>
        <v>0.625</v>
      </c>
      <c r="D79">
        <f t="shared" si="12"/>
        <v>0.40485829959514169</v>
      </c>
      <c r="E79">
        <f t="shared" si="13"/>
        <v>2.9858299595141746E-2</v>
      </c>
      <c r="F79">
        <f t="shared" si="14"/>
        <v>-0.22317813765182182</v>
      </c>
      <c r="G79">
        <v>0</v>
      </c>
      <c r="H79">
        <f t="shared" si="15"/>
        <v>0.25303643724696356</v>
      </c>
      <c r="I79">
        <f t="shared" si="16"/>
        <v>-1.0647942749999</v>
      </c>
      <c r="J79">
        <f t="shared" si="17"/>
        <v>1.0647942749999</v>
      </c>
      <c r="K79">
        <f t="shared" si="18"/>
        <v>0.61017407982768768</v>
      </c>
      <c r="L79">
        <f t="shared" si="19"/>
        <v>0.38982592017231221</v>
      </c>
      <c r="M79">
        <f t="shared" si="20"/>
        <v>1.6388765649999402</v>
      </c>
      <c r="N79">
        <f t="shared" si="21"/>
        <v>2.5652475842498532</v>
      </c>
    </row>
    <row r="80" spans="1:14" x14ac:dyDescent="0.25">
      <c r="A80" s="4">
        <f>IF('True_Odds_Calculator_2-way'!A81="","",'True_Odds_Calculator_2-way'!A81)</f>
        <v>1.46</v>
      </c>
      <c r="B80" s="4">
        <f>IF('True_Odds_Calculator_2-way'!B81="","",'True_Odds_Calculator_2-way'!B81)</f>
        <v>2.71</v>
      </c>
      <c r="C80" s="4">
        <f t="shared" si="11"/>
        <v>0.68493150684931503</v>
      </c>
      <c r="D80">
        <f t="shared" si="12"/>
        <v>0.36900369003690037</v>
      </c>
      <c r="E80">
        <f t="shared" si="13"/>
        <v>5.3935196886215397E-2</v>
      </c>
      <c r="F80">
        <f t="shared" si="14"/>
        <v>-0.19880705656371633</v>
      </c>
      <c r="G80">
        <v>0</v>
      </c>
      <c r="H80">
        <f t="shared" si="15"/>
        <v>0.25274225344993173</v>
      </c>
      <c r="I80">
        <f t="shared" si="16"/>
        <v>-1.127516819152897</v>
      </c>
      <c r="J80">
        <f t="shared" si="17"/>
        <v>1.127516819152897</v>
      </c>
      <c r="K80">
        <f t="shared" si="18"/>
        <v>0.65847621604346485</v>
      </c>
      <c r="L80">
        <f t="shared" si="19"/>
        <v>0.34152378395653527</v>
      </c>
      <c r="M80">
        <f t="shared" si="20"/>
        <v>1.5186577368103327</v>
      </c>
      <c r="N80">
        <f t="shared" si="21"/>
        <v>2.9280537607514536</v>
      </c>
    </row>
    <row r="81" spans="1:14" x14ac:dyDescent="0.25">
      <c r="A81" s="4">
        <f>IF('True_Odds_Calculator_2-way'!A82="","",'True_Odds_Calculator_2-way'!A82)</f>
        <v>1.85</v>
      </c>
      <c r="B81" s="4">
        <f>IF('True_Odds_Calculator_2-way'!B82="","",'True_Odds_Calculator_2-way'!B82)</f>
        <v>2.06</v>
      </c>
      <c r="C81" s="4">
        <f t="shared" si="11"/>
        <v>0.54054054054054046</v>
      </c>
      <c r="D81">
        <f t="shared" si="12"/>
        <v>0.4854368932038835</v>
      </c>
      <c r="E81">
        <f t="shared" si="13"/>
        <v>2.5977433744424072E-2</v>
      </c>
      <c r="F81">
        <f t="shared" si="14"/>
        <v>-0.23642088690632379</v>
      </c>
      <c r="G81">
        <v>0</v>
      </c>
      <c r="H81">
        <f t="shared" si="15"/>
        <v>0.26239832065074781</v>
      </c>
      <c r="I81">
        <f t="shared" si="16"/>
        <v>-1.0535074339697479</v>
      </c>
      <c r="J81">
        <f t="shared" si="17"/>
        <v>1.0535074339697479</v>
      </c>
      <c r="K81">
        <f t="shared" si="18"/>
        <v>0.52757048568217679</v>
      </c>
      <c r="L81">
        <f t="shared" si="19"/>
        <v>0.47242951431782315</v>
      </c>
      <c r="M81">
        <f t="shared" si="20"/>
        <v>1.8954813188742858</v>
      </c>
      <c r="N81">
        <f t="shared" si="21"/>
        <v>2.1167178800079327</v>
      </c>
    </row>
    <row r="82" spans="1:14" x14ac:dyDescent="0.25">
      <c r="A82" s="4">
        <f>IF('True_Odds_Calculator_2-way'!A83="","",'True_Odds_Calculator_2-way'!A83)</f>
        <v>2.4300000000000002</v>
      </c>
      <c r="B82" s="4">
        <f>IF('True_Odds_Calculator_2-way'!B83="","",'True_Odds_Calculator_2-way'!B83)</f>
        <v>1.56</v>
      </c>
      <c r="C82" s="4">
        <f t="shared" si="11"/>
        <v>0.41152263374485593</v>
      </c>
      <c r="D82">
        <f t="shared" si="12"/>
        <v>0.64102564102564097</v>
      </c>
      <c r="E82">
        <f t="shared" si="13"/>
        <v>5.2548274770496839E-2</v>
      </c>
      <c r="F82">
        <f t="shared" si="14"/>
        <v>-0.21124828532235951</v>
      </c>
      <c r="G82">
        <v>0</v>
      </c>
      <c r="H82">
        <f t="shared" si="15"/>
        <v>0.26379656009285635</v>
      </c>
      <c r="I82">
        <f t="shared" si="16"/>
        <v>-1.1174753906691852</v>
      </c>
      <c r="J82">
        <f t="shared" si="17"/>
        <v>1.1174753906691852</v>
      </c>
      <c r="K82">
        <f t="shared" si="18"/>
        <v>0.38491298028492388</v>
      </c>
      <c r="L82">
        <f t="shared" si="19"/>
        <v>0.61508701971507618</v>
      </c>
      <c r="M82">
        <f t="shared" si="20"/>
        <v>2.5979898086569349</v>
      </c>
      <c r="N82">
        <f t="shared" si="21"/>
        <v>1.6257862187747438</v>
      </c>
    </row>
    <row r="83" spans="1:14" x14ac:dyDescent="0.25">
      <c r="A83" s="4">
        <f>IF('True_Odds_Calculator_2-way'!A84="","",'True_Odds_Calculator_2-way'!A84)</f>
        <v>2.81</v>
      </c>
      <c r="B83" s="4">
        <f>IF('True_Odds_Calculator_2-way'!B84="","",'True_Odds_Calculator_2-way'!B84)</f>
        <v>1.43</v>
      </c>
      <c r="C83" s="4">
        <f t="shared" si="11"/>
        <v>0.35587188612099646</v>
      </c>
      <c r="D83">
        <f t="shared" si="12"/>
        <v>0.69930069930069938</v>
      </c>
      <c r="E83">
        <f t="shared" si="13"/>
        <v>5.5172585421695786E-2</v>
      </c>
      <c r="F83">
        <f t="shared" si="14"/>
        <v>-0.19368887340417595</v>
      </c>
      <c r="G83">
        <v>0</v>
      </c>
      <c r="H83">
        <f t="shared" si="15"/>
        <v>0.24886145882587168</v>
      </c>
      <c r="I83">
        <f t="shared" si="16"/>
        <v>-1.1335129463928684</v>
      </c>
      <c r="J83">
        <f t="shared" si="17"/>
        <v>1.1335129463928684</v>
      </c>
      <c r="K83">
        <f t="shared" si="18"/>
        <v>0.3276906711431663</v>
      </c>
      <c r="L83">
        <f t="shared" si="19"/>
        <v>0.6723093288568337</v>
      </c>
      <c r="M83">
        <f t="shared" si="20"/>
        <v>3.0516584329710912</v>
      </c>
      <c r="N83">
        <f t="shared" si="21"/>
        <v>1.4874105669489335</v>
      </c>
    </row>
    <row r="84" spans="1:14" x14ac:dyDescent="0.25">
      <c r="A84" s="4">
        <f>IF('True_Odds_Calculator_2-way'!A85="","",'True_Odds_Calculator_2-way'!A85)</f>
        <v>2.16</v>
      </c>
      <c r="B84" s="4">
        <f>IF('True_Odds_Calculator_2-way'!B85="","",'True_Odds_Calculator_2-way'!B85)</f>
        <v>1.69</v>
      </c>
      <c r="C84" s="4">
        <f t="shared" si="11"/>
        <v>0.46296296296296291</v>
      </c>
      <c r="D84">
        <f t="shared" si="12"/>
        <v>0.59171597633136097</v>
      </c>
      <c r="E84">
        <f t="shared" si="13"/>
        <v>5.4678939294323881E-2</v>
      </c>
      <c r="F84">
        <f t="shared" si="14"/>
        <v>-0.21926364234056539</v>
      </c>
      <c r="G84">
        <v>0</v>
      </c>
      <c r="H84">
        <f t="shared" si="15"/>
        <v>0.27394258163488933</v>
      </c>
      <c r="I84">
        <f t="shared" si="16"/>
        <v>-1.1177545850247397</v>
      </c>
      <c r="J84">
        <f t="shared" si="17"/>
        <v>1.1177545850247397</v>
      </c>
      <c r="K84">
        <f t="shared" si="18"/>
        <v>0.43542716990170555</v>
      </c>
      <c r="L84">
        <f t="shared" si="19"/>
        <v>0.56457283009829429</v>
      </c>
      <c r="M84">
        <f t="shared" si="20"/>
        <v>2.2965953186286989</v>
      </c>
      <c r="N84">
        <f t="shared" si="21"/>
        <v>1.7712506636670706</v>
      </c>
    </row>
    <row r="85" spans="1:14" x14ac:dyDescent="0.25">
      <c r="A85" s="4">
        <f>IF('True_Odds_Calculator_2-way'!A86="","",'True_Odds_Calculator_2-way'!A86)</f>
        <v>1.63</v>
      </c>
      <c r="B85" s="4">
        <f>IF('True_Odds_Calculator_2-way'!B86="","",'True_Odds_Calculator_2-way'!B86)</f>
        <v>2.31</v>
      </c>
      <c r="C85" s="4">
        <f t="shared" si="11"/>
        <v>0.61349693251533743</v>
      </c>
      <c r="D85">
        <f t="shared" si="12"/>
        <v>0.4329004329004329</v>
      </c>
      <c r="E85">
        <f t="shared" si="13"/>
        <v>4.6397365415770331E-2</v>
      </c>
      <c r="F85">
        <f t="shared" si="14"/>
        <v>-0.21918572225320698</v>
      </c>
      <c r="G85">
        <v>0</v>
      </c>
      <c r="H85">
        <f t="shared" si="15"/>
        <v>0.26558308766897726</v>
      </c>
      <c r="I85">
        <f t="shared" si="16"/>
        <v>-1.1007636444730438</v>
      </c>
      <c r="J85">
        <f t="shared" si="17"/>
        <v>1.1007636444730438</v>
      </c>
      <c r="K85">
        <f t="shared" si="18"/>
        <v>0.59049965325940701</v>
      </c>
      <c r="L85">
        <f t="shared" si="19"/>
        <v>0.4095003467405931</v>
      </c>
      <c r="M85">
        <f t="shared" si="20"/>
        <v>1.6934810960180178</v>
      </c>
      <c r="N85">
        <f t="shared" si="21"/>
        <v>2.442000374259687</v>
      </c>
    </row>
    <row r="86" spans="1:14" x14ac:dyDescent="0.25">
      <c r="A86" s="4">
        <f>IF('True_Odds_Calculator_2-way'!A87="","",'True_Odds_Calculator_2-way'!A87)</f>
        <v>1.43</v>
      </c>
      <c r="B86" s="4">
        <f>IF('True_Odds_Calculator_2-way'!B87="","",'True_Odds_Calculator_2-way'!B87)</f>
        <v>2.94</v>
      </c>
      <c r="C86" s="4">
        <f t="shared" si="11"/>
        <v>0.69930069930069938</v>
      </c>
      <c r="D86">
        <f t="shared" si="12"/>
        <v>0.3401360544217687</v>
      </c>
      <c r="E86">
        <f t="shared" si="13"/>
        <v>3.9436753722468021E-2</v>
      </c>
      <c r="F86">
        <f t="shared" si="14"/>
        <v>-0.19842062699205554</v>
      </c>
      <c r="G86">
        <v>0</v>
      </c>
      <c r="H86">
        <f t="shared" si="15"/>
        <v>0.23785738071452359</v>
      </c>
      <c r="I86">
        <f t="shared" si="16"/>
        <v>-1.0948759274783448</v>
      </c>
      <c r="J86">
        <f t="shared" si="17"/>
        <v>1.0948759274783448</v>
      </c>
      <c r="K86">
        <f t="shared" si="18"/>
        <v>0.67990364324342045</v>
      </c>
      <c r="L86">
        <f t="shared" si="19"/>
        <v>0.3200963567565796</v>
      </c>
      <c r="M86">
        <f t="shared" si="20"/>
        <v>1.4707966488156881</v>
      </c>
      <c r="N86">
        <f t="shared" si="21"/>
        <v>3.1240592993079885</v>
      </c>
    </row>
    <row r="87" spans="1:14" x14ac:dyDescent="0.25">
      <c r="A87" s="4">
        <f>IF('True_Odds_Calculator_2-way'!A88="","",'True_Odds_Calculator_2-way'!A88)</f>
        <v>1.4</v>
      </c>
      <c r="B87" s="4">
        <f>IF('True_Odds_Calculator_2-way'!B88="","",'True_Odds_Calculator_2-way'!B88)</f>
        <v>3.11</v>
      </c>
      <c r="C87" s="4">
        <f t="shared" si="11"/>
        <v>0.7142857142857143</v>
      </c>
      <c r="D87">
        <f t="shared" si="12"/>
        <v>0.32154340836012862</v>
      </c>
      <c r="E87">
        <f t="shared" si="13"/>
        <v>3.5829122645842926E-2</v>
      </c>
      <c r="F87">
        <f t="shared" si="14"/>
        <v>-0.19384474046853462</v>
      </c>
      <c r="G87">
        <v>0</v>
      </c>
      <c r="H87">
        <f t="shared" si="15"/>
        <v>0.2296738631143776</v>
      </c>
      <c r="I87">
        <f t="shared" si="16"/>
        <v>-1.0885008604602704</v>
      </c>
      <c r="J87">
        <f t="shared" si="17"/>
        <v>1.0885008604602704</v>
      </c>
      <c r="K87">
        <f t="shared" si="18"/>
        <v>0.69666975074358573</v>
      </c>
      <c r="L87">
        <f t="shared" si="19"/>
        <v>0.30333024925641411</v>
      </c>
      <c r="M87">
        <f t="shared" si="20"/>
        <v>1.4354003441841086</v>
      </c>
      <c r="N87">
        <f t="shared" si="21"/>
        <v>3.2967368155711703</v>
      </c>
    </row>
    <row r="88" spans="1:14" x14ac:dyDescent="0.25">
      <c r="A88" s="4">
        <f>IF('True_Odds_Calculator_2-way'!A89="","",'True_Odds_Calculator_2-way'!A89)</f>
        <v>2.02</v>
      </c>
      <c r="B88" s="4">
        <f>IF('True_Odds_Calculator_2-way'!B89="","",'True_Odds_Calculator_2-way'!B89)</f>
        <v>1.88</v>
      </c>
      <c r="C88" s="4">
        <f t="shared" si="11"/>
        <v>0.49504950495049505</v>
      </c>
      <c r="D88">
        <f t="shared" si="12"/>
        <v>0.53191489361702127</v>
      </c>
      <c r="E88">
        <f t="shared" si="13"/>
        <v>2.6964398567516312E-2</v>
      </c>
      <c r="F88">
        <f t="shared" si="14"/>
        <v>-0.23635980619338537</v>
      </c>
      <c r="G88">
        <v>0</v>
      </c>
      <c r="H88">
        <f t="shared" si="15"/>
        <v>0.26332420476090163</v>
      </c>
      <c r="I88">
        <f t="shared" si="16"/>
        <v>-1.0555008273018724</v>
      </c>
      <c r="J88">
        <f t="shared" si="17"/>
        <v>1.0555008273018724</v>
      </c>
      <c r="K88">
        <f t="shared" si="18"/>
        <v>0.48155387561543506</v>
      </c>
      <c r="L88">
        <f t="shared" si="19"/>
        <v>0.51844612438456505</v>
      </c>
      <c r="M88">
        <f t="shared" si="20"/>
        <v>2.0766108438479098</v>
      </c>
      <c r="N88">
        <f t="shared" si="21"/>
        <v>1.9288407280256479</v>
      </c>
    </row>
    <row r="89" spans="1:14" x14ac:dyDescent="0.25">
      <c r="A89" s="4">
        <f>IF('True_Odds_Calculator_2-way'!A90="","",'True_Odds_Calculator_2-way'!A90)</f>
        <v>2</v>
      </c>
      <c r="B89" s="4">
        <f>IF('True_Odds_Calculator_2-way'!B90="","",'True_Odds_Calculator_2-way'!B90)</f>
        <v>1.89</v>
      </c>
      <c r="C89" s="4">
        <f t="shared" si="11"/>
        <v>0.5</v>
      </c>
      <c r="D89">
        <f t="shared" si="12"/>
        <v>0.52910052910052918</v>
      </c>
      <c r="E89">
        <f t="shared" si="13"/>
        <v>2.9100529100529293E-2</v>
      </c>
      <c r="F89">
        <f t="shared" si="14"/>
        <v>-0.23544973544973535</v>
      </c>
      <c r="G89">
        <v>0</v>
      </c>
      <c r="H89">
        <f t="shared" si="15"/>
        <v>0.26455026455026459</v>
      </c>
      <c r="I89">
        <f t="shared" si="16"/>
        <v>-1.0599978800063603</v>
      </c>
      <c r="J89">
        <f t="shared" si="17"/>
        <v>1.0599978800063603</v>
      </c>
      <c r="K89">
        <f t="shared" si="18"/>
        <v>0.48543739277873066</v>
      </c>
      <c r="L89">
        <f t="shared" si="19"/>
        <v>0.51456260722126923</v>
      </c>
      <c r="M89">
        <f t="shared" si="20"/>
        <v>2.0599978800063603</v>
      </c>
      <c r="N89">
        <f t="shared" si="21"/>
        <v>1.9433981132056606</v>
      </c>
    </row>
    <row r="90" spans="1:14" x14ac:dyDescent="0.25">
      <c r="A90" s="4">
        <f>IF('True_Odds_Calculator_2-way'!A91="","",'True_Odds_Calculator_2-way'!A91)</f>
        <v>1.83</v>
      </c>
      <c r="B90" s="4">
        <f>IF('True_Odds_Calculator_2-way'!B91="","",'True_Odds_Calculator_2-way'!B91)</f>
        <v>2.0499999999999998</v>
      </c>
      <c r="C90" s="4">
        <f t="shared" si="11"/>
        <v>0.54644808743169393</v>
      </c>
      <c r="D90">
        <f t="shared" si="12"/>
        <v>0.48780487804878053</v>
      </c>
      <c r="E90">
        <f t="shared" si="13"/>
        <v>3.4252965480474407E-2</v>
      </c>
      <c r="F90">
        <f t="shared" si="14"/>
        <v>-0.23230707716913246</v>
      </c>
      <c r="G90">
        <v>0</v>
      </c>
      <c r="H90">
        <f t="shared" si="15"/>
        <v>0.26656004264960681</v>
      </c>
      <c r="I90">
        <f t="shared" si="16"/>
        <v>-1.0711894933108055</v>
      </c>
      <c r="J90">
        <f t="shared" si="17"/>
        <v>1.0711894933108055</v>
      </c>
      <c r="K90">
        <f t="shared" si="18"/>
        <v>0.52935616627105819</v>
      </c>
      <c r="L90">
        <f t="shared" si="19"/>
        <v>0.47064383372894186</v>
      </c>
      <c r="M90">
        <f t="shared" si="20"/>
        <v>1.8890872794479689</v>
      </c>
      <c r="N90">
        <f t="shared" si="21"/>
        <v>2.1247489679763456</v>
      </c>
    </row>
    <row r="91" spans="1:14" x14ac:dyDescent="0.25">
      <c r="A91" s="4">
        <f>IF('True_Odds_Calculator_2-way'!A92="","",'True_Odds_Calculator_2-way'!A92)</f>
        <v>2.13</v>
      </c>
      <c r="B91" s="4">
        <f>IF('True_Odds_Calculator_2-way'!B92="","",'True_Odds_Calculator_2-way'!B92)</f>
        <v>1.77</v>
      </c>
      <c r="C91" s="4">
        <f t="shared" si="11"/>
        <v>0.46948356807511737</v>
      </c>
      <c r="D91">
        <f t="shared" si="12"/>
        <v>0.56497175141242939</v>
      </c>
      <c r="E91">
        <f t="shared" si="13"/>
        <v>3.4455319487546765E-2</v>
      </c>
      <c r="F91">
        <f t="shared" si="14"/>
        <v>-0.23078963422720888</v>
      </c>
      <c r="G91">
        <v>0</v>
      </c>
      <c r="H91">
        <f t="shared" si="15"/>
        <v>0.26524495371475559</v>
      </c>
      <c r="I91">
        <f t="shared" si="16"/>
        <v>-1.0720509244860594</v>
      </c>
      <c r="J91">
        <f t="shared" si="17"/>
        <v>1.0720509244860594</v>
      </c>
      <c r="K91">
        <f t="shared" si="18"/>
        <v>0.45219863720922326</v>
      </c>
      <c r="L91">
        <f t="shared" si="19"/>
        <v>0.54780136279077696</v>
      </c>
      <c r="M91">
        <f t="shared" si="20"/>
        <v>2.2114175446692466</v>
      </c>
      <c r="N91">
        <f t="shared" si="21"/>
        <v>1.8254792118542653</v>
      </c>
    </row>
    <row r="92" spans="1:14" x14ac:dyDescent="0.25">
      <c r="A92" s="4">
        <f>IF('True_Odds_Calculator_2-way'!A93="","",'True_Odds_Calculator_2-way'!A93)</f>
        <v>1.96</v>
      </c>
      <c r="B92" s="4">
        <f>IF('True_Odds_Calculator_2-way'!B93="","",'True_Odds_Calculator_2-way'!B93)</f>
        <v>1.93</v>
      </c>
      <c r="C92" s="4">
        <f t="shared" si="11"/>
        <v>0.51020408163265307</v>
      </c>
      <c r="D92">
        <f t="shared" si="12"/>
        <v>0.5181347150259068</v>
      </c>
      <c r="E92">
        <f t="shared" si="13"/>
        <v>2.8338796658559762E-2</v>
      </c>
      <c r="F92">
        <f t="shared" si="14"/>
        <v>-0.23601564978322942</v>
      </c>
      <c r="G92">
        <v>0</v>
      </c>
      <c r="H92">
        <f t="shared" si="15"/>
        <v>0.26435444644178918</v>
      </c>
      <c r="I92">
        <f t="shared" si="16"/>
        <v>-1.0583343916682539</v>
      </c>
      <c r="J92">
        <f t="shared" si="17"/>
        <v>1.0583343916682539</v>
      </c>
      <c r="K92">
        <f t="shared" si="18"/>
        <v>0.49603149604724417</v>
      </c>
      <c r="L92">
        <f t="shared" si="19"/>
        <v>0.50396850395275605</v>
      </c>
      <c r="M92">
        <f t="shared" si="20"/>
        <v>2.0160010160015238</v>
      </c>
      <c r="N92">
        <f t="shared" si="21"/>
        <v>1.9842509842514759</v>
      </c>
    </row>
    <row r="93" spans="1:14" x14ac:dyDescent="0.25">
      <c r="A93" s="4">
        <f>IF('True_Odds_Calculator_2-way'!A94="","",'True_Odds_Calculator_2-way'!A94)</f>
        <v>2.0499999999999998</v>
      </c>
      <c r="B93" s="4">
        <f>IF('True_Odds_Calculator_2-way'!B94="","",'True_Odds_Calculator_2-way'!B94)</f>
        <v>1.85</v>
      </c>
      <c r="C93" s="4">
        <f t="shared" si="11"/>
        <v>0.48780487804878053</v>
      </c>
      <c r="D93">
        <f t="shared" si="12"/>
        <v>0.54054054054054046</v>
      </c>
      <c r="E93">
        <f t="shared" si="13"/>
        <v>2.8345418589321048E-2</v>
      </c>
      <c r="F93">
        <f t="shared" si="14"/>
        <v>-0.2353328938694792</v>
      </c>
      <c r="G93">
        <v>0</v>
      </c>
      <c r="H93">
        <f t="shared" si="15"/>
        <v>0.26367831245880025</v>
      </c>
      <c r="I93">
        <f t="shared" si="16"/>
        <v>-1.0585122480499263</v>
      </c>
      <c r="J93">
        <f t="shared" si="17"/>
        <v>1.0585122480499263</v>
      </c>
      <c r="K93">
        <f t="shared" si="18"/>
        <v>0.47361090692279612</v>
      </c>
      <c r="L93">
        <f t="shared" si="19"/>
        <v>0.52638909307720383</v>
      </c>
      <c r="M93">
        <f t="shared" si="20"/>
        <v>2.1114378604524222</v>
      </c>
      <c r="N93">
        <f t="shared" si="21"/>
        <v>1.8997354108424378</v>
      </c>
    </row>
    <row r="94" spans="1:14" x14ac:dyDescent="0.25">
      <c r="A94" s="4">
        <f>IF('True_Odds_Calculator_2-way'!A95="","",'True_Odds_Calculator_2-way'!A95)</f>
        <v>1.6</v>
      </c>
      <c r="B94" s="4">
        <f>IF('True_Odds_Calculator_2-way'!B95="","",'True_Odds_Calculator_2-way'!B95)</f>
        <v>2.44</v>
      </c>
      <c r="C94" s="4">
        <f t="shared" si="11"/>
        <v>0.625</v>
      </c>
      <c r="D94">
        <f t="shared" si="12"/>
        <v>0.4098360655737705</v>
      </c>
      <c r="E94">
        <f t="shared" si="13"/>
        <v>3.4836065573770503E-2</v>
      </c>
      <c r="F94">
        <f t="shared" si="14"/>
        <v>-0.22131147540983609</v>
      </c>
      <c r="G94">
        <v>0</v>
      </c>
      <c r="H94">
        <f t="shared" si="15"/>
        <v>0.25614754098360659</v>
      </c>
      <c r="I94">
        <f t="shared" si="16"/>
        <v>-1.075828707279838</v>
      </c>
      <c r="J94">
        <f t="shared" si="17"/>
        <v>1.075828707279838</v>
      </c>
      <c r="K94">
        <f t="shared" si="18"/>
        <v>0.60771904394073795</v>
      </c>
      <c r="L94">
        <f t="shared" si="19"/>
        <v>0.39228095605926194</v>
      </c>
      <c r="M94">
        <f t="shared" si="20"/>
        <v>1.6454972243679031</v>
      </c>
      <c r="N94">
        <f t="shared" si="21"/>
        <v>2.5491933384829668</v>
      </c>
    </row>
    <row r="95" spans="1:14" x14ac:dyDescent="0.25">
      <c r="A95" s="4">
        <f>IF('True_Odds_Calculator_2-way'!A96="","",'True_Odds_Calculator_2-way'!A96)</f>
        <v>1.63</v>
      </c>
      <c r="B95" s="4">
        <f>IF('True_Odds_Calculator_2-way'!B96="","",'True_Odds_Calculator_2-way'!B96)</f>
        <v>2.37</v>
      </c>
      <c r="C95" s="4">
        <f t="shared" si="11"/>
        <v>0.61349693251533743</v>
      </c>
      <c r="D95">
        <f t="shared" si="12"/>
        <v>0.42194092827004215</v>
      </c>
      <c r="E95">
        <f t="shared" si="13"/>
        <v>3.5437860785379582E-2</v>
      </c>
      <c r="F95">
        <f t="shared" si="14"/>
        <v>-0.22342160441096537</v>
      </c>
      <c r="G95">
        <v>0</v>
      </c>
      <c r="H95">
        <f t="shared" si="15"/>
        <v>0.2588594651963449</v>
      </c>
      <c r="I95">
        <f t="shared" si="16"/>
        <v>-1.0763894728677108</v>
      </c>
      <c r="J95">
        <f t="shared" si="17"/>
        <v>1.0763894728677108</v>
      </c>
      <c r="K95">
        <f t="shared" si="18"/>
        <v>0.59590303509172793</v>
      </c>
      <c r="L95">
        <f t="shared" si="19"/>
        <v>0.40409696490827207</v>
      </c>
      <c r="M95">
        <f t="shared" si="20"/>
        <v>1.6781253679066579</v>
      </c>
      <c r="N95">
        <f t="shared" si="21"/>
        <v>2.4746535778287639</v>
      </c>
    </row>
    <row r="96" spans="1:14" x14ac:dyDescent="0.25">
      <c r="A96" s="4">
        <f>IF('True_Odds_Calculator_2-way'!A97="","",'True_Odds_Calculator_2-way'!A97)</f>
        <v>2.04</v>
      </c>
      <c r="B96" s="4">
        <f>IF('True_Odds_Calculator_2-way'!B97="","",'True_Odds_Calculator_2-way'!B97)</f>
        <v>1.83</v>
      </c>
      <c r="C96" s="4">
        <f t="shared" si="11"/>
        <v>0.49019607843137253</v>
      </c>
      <c r="D96">
        <f t="shared" si="12"/>
        <v>0.54644808743169393</v>
      </c>
      <c r="E96">
        <f t="shared" si="13"/>
        <v>3.6644165863066513E-2</v>
      </c>
      <c r="F96">
        <f t="shared" si="14"/>
        <v>-0.23122254366227368</v>
      </c>
      <c r="G96">
        <v>0</v>
      </c>
      <c r="H96">
        <f t="shared" si="15"/>
        <v>0.26786670952534014</v>
      </c>
      <c r="I96">
        <f t="shared" si="16"/>
        <v>-1.0763271222740438</v>
      </c>
      <c r="J96">
        <f t="shared" si="17"/>
        <v>1.0763271222740438</v>
      </c>
      <c r="K96">
        <f t="shared" si="18"/>
        <v>0.47183605689026059</v>
      </c>
      <c r="L96">
        <f t="shared" si="19"/>
        <v>0.52816394310973935</v>
      </c>
      <c r="M96">
        <f t="shared" si="20"/>
        <v>2.1193802071650061</v>
      </c>
      <c r="N96">
        <f t="shared" si="21"/>
        <v>1.8933515114874566</v>
      </c>
    </row>
    <row r="97" spans="1:14" x14ac:dyDescent="0.25">
      <c r="A97" s="4">
        <f>IF('True_Odds_Calculator_2-way'!A98="","",'True_Odds_Calculator_2-way'!A98)</f>
        <v>1.94</v>
      </c>
      <c r="B97" s="4">
        <f>IF('True_Odds_Calculator_2-way'!B98="","",'True_Odds_Calculator_2-way'!B98)</f>
        <v>1.91</v>
      </c>
      <c r="C97" s="4">
        <f t="shared" si="11"/>
        <v>0.51546391752577325</v>
      </c>
      <c r="D97">
        <f t="shared" si="12"/>
        <v>0.52356020942408377</v>
      </c>
      <c r="E97">
        <f t="shared" si="13"/>
        <v>3.9024126949857019E-2</v>
      </c>
      <c r="F97">
        <f t="shared" si="14"/>
        <v>-0.23085226966049555</v>
      </c>
      <c r="G97">
        <v>0</v>
      </c>
      <c r="H97">
        <f t="shared" si="15"/>
        <v>0.26987639661035251</v>
      </c>
      <c r="I97">
        <f t="shared" si="16"/>
        <v>-1.0812232527259167</v>
      </c>
      <c r="J97">
        <f t="shared" si="17"/>
        <v>1.0812232527259167</v>
      </c>
      <c r="K97">
        <f t="shared" si="18"/>
        <v>0.49594567939163919</v>
      </c>
      <c r="L97">
        <f t="shared" si="19"/>
        <v>0.50405432060836108</v>
      </c>
      <c r="M97">
        <f t="shared" si="20"/>
        <v>2.0163498575623611</v>
      </c>
      <c r="N97">
        <f t="shared" si="21"/>
        <v>1.9839131599805839</v>
      </c>
    </row>
    <row r="98" spans="1:14" x14ac:dyDescent="0.25">
      <c r="A98" s="4">
        <f>IF('True_Odds_Calculator_2-way'!A99="","",'True_Odds_Calculator_2-way'!A99)</f>
        <v>1.78</v>
      </c>
      <c r="B98" s="4">
        <f>IF('True_Odds_Calculator_2-way'!B99="","",'True_Odds_Calculator_2-way'!B99)</f>
        <v>2.06</v>
      </c>
      <c r="C98" s="4">
        <f t="shared" si="11"/>
        <v>0.5617977528089888</v>
      </c>
      <c r="D98">
        <f t="shared" si="12"/>
        <v>0.4854368932038835</v>
      </c>
      <c r="E98">
        <f t="shared" si="13"/>
        <v>4.7234646012872306E-2</v>
      </c>
      <c r="F98">
        <f t="shared" si="14"/>
        <v>-0.22548270971964657</v>
      </c>
      <c r="G98">
        <v>0</v>
      </c>
      <c r="H98">
        <f t="shared" si="15"/>
        <v>0.27271735573251882</v>
      </c>
      <c r="I98">
        <f t="shared" si="16"/>
        <v>-1.0997646755364592</v>
      </c>
      <c r="J98">
        <f t="shared" si="17"/>
        <v>1.0997646755364592</v>
      </c>
      <c r="K98">
        <f t="shared" si="18"/>
        <v>0.53826630809448417</v>
      </c>
      <c r="L98">
        <f t="shared" si="19"/>
        <v>0.46173369190551583</v>
      </c>
      <c r="M98">
        <f t="shared" si="20"/>
        <v>1.8578164469184384</v>
      </c>
      <c r="N98">
        <f t="shared" si="21"/>
        <v>2.1657505560686463</v>
      </c>
    </row>
    <row r="99" spans="1:14" x14ac:dyDescent="0.25">
      <c r="A99" s="4">
        <f>IF('True_Odds_Calculator_2-way'!A100="","",'True_Odds_Calculator_2-way'!A100)</f>
        <v>1.9</v>
      </c>
      <c r="B99" s="4">
        <f>IF('True_Odds_Calculator_2-way'!B100="","",'True_Odds_Calculator_2-way'!B100)</f>
        <v>1.95</v>
      </c>
      <c r="C99" s="4">
        <f t="shared" si="11"/>
        <v>0.52631578947368418</v>
      </c>
      <c r="D99">
        <f t="shared" si="12"/>
        <v>0.51282051282051289</v>
      </c>
      <c r="E99">
        <f t="shared" si="13"/>
        <v>3.9136302294197067E-2</v>
      </c>
      <c r="F99">
        <f t="shared" si="14"/>
        <v>-0.23076923076923073</v>
      </c>
      <c r="G99">
        <v>0</v>
      </c>
      <c r="H99">
        <f t="shared" si="15"/>
        <v>0.26990553306342779</v>
      </c>
      <c r="I99">
        <f t="shared" si="16"/>
        <v>-1.0814761408717504</v>
      </c>
      <c r="J99">
        <f t="shared" si="17"/>
        <v>1.0814761408717504</v>
      </c>
      <c r="K99">
        <f t="shared" si="18"/>
        <v>0.50675799109307063</v>
      </c>
      <c r="L99">
        <f t="shared" si="19"/>
        <v>0.49324200890692937</v>
      </c>
      <c r="M99">
        <f t="shared" si="20"/>
        <v>1.9733285267845753</v>
      </c>
      <c r="N99">
        <f t="shared" si="21"/>
        <v>2.0274023338281628</v>
      </c>
    </row>
    <row r="100" spans="1:14" x14ac:dyDescent="0.25">
      <c r="A100" s="4">
        <f>IF('True_Odds_Calculator_2-way'!A101="","",'True_Odds_Calculator_2-way'!A101)</f>
        <v>1.58</v>
      </c>
      <c r="B100" s="4">
        <f>IF('True_Odds_Calculator_2-way'!B101="","",'True_Odds_Calculator_2-way'!B101)</f>
        <v>2.37</v>
      </c>
      <c r="C100" s="4">
        <f t="shared" si="11"/>
        <v>0.63291139240506322</v>
      </c>
      <c r="D100">
        <f t="shared" si="12"/>
        <v>0.42194092827004215</v>
      </c>
      <c r="E100">
        <f t="shared" si="13"/>
        <v>5.4852320675105481E-2</v>
      </c>
      <c r="F100">
        <f t="shared" si="14"/>
        <v>-0.21219889974897188</v>
      </c>
      <c r="G100">
        <v>0</v>
      </c>
      <c r="H100">
        <f t="shared" si="15"/>
        <v>0.26705122042407731</v>
      </c>
      <c r="I100">
        <f t="shared" si="16"/>
        <v>-1.1218265642117569</v>
      </c>
      <c r="J100">
        <f t="shared" si="17"/>
        <v>1.1218265642117569</v>
      </c>
      <c r="K100">
        <f t="shared" si="18"/>
        <v>0.60581849630042783</v>
      </c>
      <c r="L100">
        <f t="shared" si="19"/>
        <v>0.39418150369957228</v>
      </c>
      <c r="M100">
        <f t="shared" si="20"/>
        <v>1.6506594072428187</v>
      </c>
      <c r="N100">
        <f t="shared" si="21"/>
        <v>2.5369023929701071</v>
      </c>
    </row>
    <row r="101" spans="1:14" x14ac:dyDescent="0.25">
      <c r="A101" s="4">
        <f>IF('True_Odds_Calculator_2-way'!A102="","",'True_Odds_Calculator_2-way'!A102)</f>
        <v>1.67</v>
      </c>
      <c r="B101" s="4">
        <f>IF('True_Odds_Calculator_2-way'!B102="","",'True_Odds_Calculator_2-way'!B102)</f>
        <v>2.2000000000000002</v>
      </c>
      <c r="C101" s="4">
        <f t="shared" si="11"/>
        <v>0.5988023952095809</v>
      </c>
      <c r="D101">
        <f t="shared" si="12"/>
        <v>0.45454545454545453</v>
      </c>
      <c r="E101">
        <f t="shared" si="13"/>
        <v>5.3347849755035481E-2</v>
      </c>
      <c r="F101">
        <f t="shared" si="14"/>
        <v>-0.21883505715841034</v>
      </c>
      <c r="G101">
        <v>0</v>
      </c>
      <c r="H101">
        <f t="shared" si="15"/>
        <v>0.27218290691344588</v>
      </c>
      <c r="I101">
        <f t="shared" si="16"/>
        <v>-1.1152493418636766</v>
      </c>
      <c r="J101">
        <f t="shared" si="17"/>
        <v>1.1152493418636766</v>
      </c>
      <c r="K101">
        <f t="shared" si="18"/>
        <v>0.57233873422944193</v>
      </c>
      <c r="L101">
        <f t="shared" si="19"/>
        <v>0.42766126577055791</v>
      </c>
      <c r="M101">
        <f t="shared" si="20"/>
        <v>1.7472170590486633</v>
      </c>
      <c r="N101">
        <f t="shared" si="21"/>
        <v>2.3382992102364124</v>
      </c>
    </row>
    <row r="102" spans="1:14" x14ac:dyDescent="0.25">
      <c r="A102" s="4">
        <f>IF('True_Odds_Calculator_2-way'!A103="","",'True_Odds_Calculator_2-way'!A103)</f>
        <v>1.82</v>
      </c>
      <c r="B102" s="4">
        <f>IF('True_Odds_Calculator_2-way'!B103="","",'True_Odds_Calculator_2-way'!B103)</f>
        <v>2.0099999999999998</v>
      </c>
      <c r="C102" s="4">
        <f t="shared" si="11"/>
        <v>0.54945054945054939</v>
      </c>
      <c r="D102">
        <f t="shared" si="12"/>
        <v>0.49751243781094534</v>
      </c>
      <c r="E102">
        <f t="shared" si="13"/>
        <v>4.6962987261494726E-2</v>
      </c>
      <c r="F102">
        <f t="shared" si="14"/>
        <v>-0.22639549505221146</v>
      </c>
      <c r="G102">
        <v>0</v>
      </c>
      <c r="H102">
        <f t="shared" si="15"/>
        <v>0.27335848231370619</v>
      </c>
      <c r="I102">
        <f t="shared" si="16"/>
        <v>-1.0988347541611645</v>
      </c>
      <c r="J102">
        <f t="shared" si="17"/>
        <v>1.0988347541611645</v>
      </c>
      <c r="K102">
        <f t="shared" si="18"/>
        <v>0.52602661370380788</v>
      </c>
      <c r="L102">
        <f t="shared" si="19"/>
        <v>0.47397338629619207</v>
      </c>
      <c r="M102">
        <f t="shared" si="20"/>
        <v>1.9010444984121553</v>
      </c>
      <c r="N102">
        <f t="shared" si="21"/>
        <v>2.109823101702776</v>
      </c>
    </row>
    <row r="103" spans="1:14" x14ac:dyDescent="0.25">
      <c r="A103" s="4">
        <f>IF('True_Odds_Calculator_2-way'!A104="","",'True_Odds_Calculator_2-way'!A104)</f>
        <v>1.76</v>
      </c>
      <c r="B103" s="4">
        <f>IF('True_Odds_Calculator_2-way'!B104="","",'True_Odds_Calculator_2-way'!B104)</f>
        <v>2.06</v>
      </c>
      <c r="C103" s="4">
        <f t="shared" si="11"/>
        <v>0.56818181818181823</v>
      </c>
      <c r="D103">
        <f t="shared" si="12"/>
        <v>0.4854368932038835</v>
      </c>
      <c r="E103">
        <f t="shared" si="13"/>
        <v>5.3618711385701623E-2</v>
      </c>
      <c r="F103">
        <f t="shared" si="14"/>
        <v>-0.222197705207414</v>
      </c>
      <c r="G103">
        <v>0</v>
      </c>
      <c r="H103">
        <f t="shared" si="15"/>
        <v>0.27581641659311568</v>
      </c>
      <c r="I103">
        <f t="shared" si="16"/>
        <v>-1.1141412945539659</v>
      </c>
      <c r="J103">
        <f t="shared" si="17"/>
        <v>1.1141412945539659</v>
      </c>
      <c r="K103">
        <f t="shared" si="18"/>
        <v>0.54149257702441678</v>
      </c>
      <c r="L103">
        <f t="shared" si="19"/>
        <v>0.45850742297558345</v>
      </c>
      <c r="M103">
        <f t="shared" si="20"/>
        <v>1.8467473838610133</v>
      </c>
      <c r="N103">
        <f t="shared" si="21"/>
        <v>2.1809897722272038</v>
      </c>
    </row>
    <row r="104" spans="1:14" x14ac:dyDescent="0.25">
      <c r="A104" s="4">
        <f>IF('True_Odds_Calculator_2-way'!A105="","",'True_Odds_Calculator_2-way'!A105)</f>
        <v>1.67</v>
      </c>
      <c r="B104" s="4">
        <f>IF('True_Odds_Calculator_2-way'!B105="","",'True_Odds_Calculator_2-way'!B105)</f>
        <v>2.21</v>
      </c>
      <c r="C104" s="4">
        <f t="shared" si="11"/>
        <v>0.5988023952095809</v>
      </c>
      <c r="D104">
        <f t="shared" si="12"/>
        <v>0.45248868778280543</v>
      </c>
      <c r="E104">
        <f t="shared" si="13"/>
        <v>5.1291082992386272E-2</v>
      </c>
      <c r="F104">
        <f t="shared" si="14"/>
        <v>-0.2196602270571979</v>
      </c>
      <c r="G104">
        <v>0</v>
      </c>
      <c r="H104">
        <f t="shared" si="15"/>
        <v>0.27095131004958412</v>
      </c>
      <c r="I104">
        <f t="shared" si="16"/>
        <v>-1.1106313123300473</v>
      </c>
      <c r="J104">
        <f t="shared" si="17"/>
        <v>1.1106313123300473</v>
      </c>
      <c r="K104">
        <f t="shared" si="18"/>
        <v>0.57335406498894548</v>
      </c>
      <c r="L104">
        <f t="shared" si="19"/>
        <v>0.42664593501105469</v>
      </c>
      <c r="M104">
        <f t="shared" si="20"/>
        <v>1.7441229792611315</v>
      </c>
      <c r="N104">
        <f t="shared" si="21"/>
        <v>2.343863887919357</v>
      </c>
    </row>
    <row r="105" spans="1:14" x14ac:dyDescent="0.25">
      <c r="A105" s="4">
        <f>IF('True_Odds_Calculator_2-way'!A106="","",'True_Odds_Calculator_2-way'!A106)</f>
        <v>1.61</v>
      </c>
      <c r="B105" s="4">
        <f>IF('True_Odds_Calculator_2-way'!B106="","",'True_Odds_Calculator_2-way'!B106)</f>
        <v>2.3199999999999998</v>
      </c>
      <c r="C105" s="4">
        <f t="shared" si="11"/>
        <v>0.6211180124223602</v>
      </c>
      <c r="D105">
        <f t="shared" si="12"/>
        <v>0.43103448275862072</v>
      </c>
      <c r="E105">
        <f t="shared" si="13"/>
        <v>5.2152495180980862E-2</v>
      </c>
      <c r="F105">
        <f t="shared" si="14"/>
        <v>-0.2155707860355538</v>
      </c>
      <c r="G105">
        <v>0</v>
      </c>
      <c r="H105">
        <f t="shared" si="15"/>
        <v>0.2677232812165346</v>
      </c>
      <c r="I105">
        <f t="shared" si="16"/>
        <v>-1.1144179967299825</v>
      </c>
      <c r="J105">
        <f t="shared" si="17"/>
        <v>1.1144179967299825</v>
      </c>
      <c r="K105">
        <f t="shared" si="18"/>
        <v>0.5953107451169265</v>
      </c>
      <c r="L105">
        <f t="shared" si="19"/>
        <v>0.40468925488307361</v>
      </c>
      <c r="M105">
        <f t="shared" si="20"/>
        <v>1.6797949780052894</v>
      </c>
      <c r="N105">
        <f t="shared" si="21"/>
        <v>2.471031755683577</v>
      </c>
    </row>
    <row r="106" spans="1:14" x14ac:dyDescent="0.25">
      <c r="A106" s="4">
        <f>IF('True_Odds_Calculator_2-way'!A107="","",'True_Odds_Calculator_2-way'!A107)</f>
        <v>1.64</v>
      </c>
      <c r="B106" s="4">
        <f>IF('True_Odds_Calculator_2-way'!B107="","",'True_Odds_Calculator_2-way'!B107)</f>
        <v>2.2599999999999998</v>
      </c>
      <c r="C106" s="4">
        <f t="shared" si="11"/>
        <v>0.6097560975609756</v>
      </c>
      <c r="D106">
        <f t="shared" si="12"/>
        <v>0.44247787610619471</v>
      </c>
      <c r="E106">
        <f t="shared" si="13"/>
        <v>5.2233973667170197E-2</v>
      </c>
      <c r="F106">
        <f t="shared" si="14"/>
        <v>-0.21756960932441194</v>
      </c>
      <c r="G106">
        <v>0</v>
      </c>
      <c r="H106">
        <f t="shared" si="15"/>
        <v>0.26980358299158214</v>
      </c>
      <c r="I106">
        <f t="shared" si="16"/>
        <v>-1.1135885079684347</v>
      </c>
      <c r="J106">
        <f t="shared" si="17"/>
        <v>1.1135885079684347</v>
      </c>
      <c r="K106">
        <f t="shared" si="18"/>
        <v>0.58387455995847437</v>
      </c>
      <c r="L106">
        <f t="shared" si="19"/>
        <v>0.41612544004152574</v>
      </c>
      <c r="M106">
        <f t="shared" si="20"/>
        <v>1.7126966450997982</v>
      </c>
      <c r="N106">
        <f t="shared" si="21"/>
        <v>2.4031215200402278</v>
      </c>
    </row>
    <row r="107" spans="1:14" x14ac:dyDescent="0.25">
      <c r="A107" s="4">
        <f>IF('True_Odds_Calculator_2-way'!A108="","",'True_Odds_Calculator_2-way'!A108)</f>
        <v>1.39</v>
      </c>
      <c r="B107" s="4">
        <f>IF('True_Odds_Calculator_2-way'!B108="","",'True_Odds_Calculator_2-way'!B108)</f>
        <v>2.94</v>
      </c>
      <c r="C107" s="4">
        <f t="shared" si="11"/>
        <v>0.71942446043165476</v>
      </c>
      <c r="D107">
        <f t="shared" si="12"/>
        <v>0.3401360544217687</v>
      </c>
      <c r="E107">
        <f t="shared" si="13"/>
        <v>5.9560514853423507E-2</v>
      </c>
      <c r="F107">
        <f t="shared" si="14"/>
        <v>-0.18514168257230934</v>
      </c>
      <c r="G107">
        <v>0</v>
      </c>
      <c r="H107">
        <f t="shared" si="15"/>
        <v>0.2447021974257329</v>
      </c>
      <c r="I107">
        <f t="shared" si="16"/>
        <v>-1.1496531444875837</v>
      </c>
      <c r="J107">
        <f t="shared" si="17"/>
        <v>1.1496531444875837</v>
      </c>
      <c r="K107">
        <f t="shared" si="18"/>
        <v>0.69043382637464168</v>
      </c>
      <c r="L107">
        <f t="shared" si="19"/>
        <v>0.30956617362535821</v>
      </c>
      <c r="M107">
        <f t="shared" si="20"/>
        <v>1.4483647263501573</v>
      </c>
      <c r="N107">
        <f t="shared" si="21"/>
        <v>3.2303271003059124</v>
      </c>
    </row>
    <row r="108" spans="1:14" x14ac:dyDescent="0.25">
      <c r="A108" s="4">
        <f>IF('True_Odds_Calculator_2-way'!A109="","",'True_Odds_Calculator_2-way'!A109)</f>
        <v>1.65</v>
      </c>
      <c r="B108" s="4">
        <f>IF('True_Odds_Calculator_2-way'!B109="","",'True_Odds_Calculator_2-way'!B109)</f>
        <v>2.25</v>
      </c>
      <c r="C108" s="4">
        <f t="shared" si="11"/>
        <v>0.60606060606060608</v>
      </c>
      <c r="D108">
        <f t="shared" si="12"/>
        <v>0.44444444444444442</v>
      </c>
      <c r="E108">
        <f t="shared" si="13"/>
        <v>5.0505050505050608E-2</v>
      </c>
      <c r="F108">
        <f t="shared" si="14"/>
        <v>-0.21885521885521875</v>
      </c>
      <c r="G108">
        <v>0</v>
      </c>
      <c r="H108">
        <f t="shared" si="15"/>
        <v>0.26936026936026936</v>
      </c>
      <c r="I108">
        <f t="shared" si="16"/>
        <v>-1.1094003924504585</v>
      </c>
      <c r="J108">
        <f t="shared" si="17"/>
        <v>1.1094003924504585</v>
      </c>
      <c r="K108">
        <f t="shared" si="18"/>
        <v>0.58102030189000442</v>
      </c>
      <c r="L108">
        <f t="shared" si="19"/>
        <v>0.41897969810999541</v>
      </c>
      <c r="M108">
        <f t="shared" si="20"/>
        <v>1.7211102550927979</v>
      </c>
      <c r="N108">
        <f t="shared" si="21"/>
        <v>2.3867504905630734</v>
      </c>
    </row>
    <row r="109" spans="1:14" x14ac:dyDescent="0.25">
      <c r="A109" s="4">
        <f>IF('True_Odds_Calculator_2-way'!A110="","",'True_Odds_Calculator_2-way'!A110)</f>
        <v>1.83</v>
      </c>
      <c r="B109" s="4">
        <f>IF('True_Odds_Calculator_2-way'!B110="","",'True_Odds_Calculator_2-way'!B110)</f>
        <v>1.99</v>
      </c>
      <c r="C109" s="4">
        <f t="shared" si="11"/>
        <v>0.54644808743169393</v>
      </c>
      <c r="D109">
        <f t="shared" si="12"/>
        <v>0.50251256281407031</v>
      </c>
      <c r="E109">
        <f t="shared" si="13"/>
        <v>4.8960650245764237E-2</v>
      </c>
      <c r="F109">
        <f t="shared" si="14"/>
        <v>-0.22563637861438346</v>
      </c>
      <c r="G109">
        <v>0</v>
      </c>
      <c r="H109">
        <f t="shared" si="15"/>
        <v>0.2745970288601477</v>
      </c>
      <c r="I109">
        <f t="shared" si="16"/>
        <v>-1.103172320535825</v>
      </c>
      <c r="J109">
        <f t="shared" si="17"/>
        <v>1.103172320535825</v>
      </c>
      <c r="K109">
        <f t="shared" si="18"/>
        <v>0.52202065134820208</v>
      </c>
      <c r="L109">
        <f t="shared" si="19"/>
        <v>0.47797934865179792</v>
      </c>
      <c r="M109">
        <f t="shared" si="20"/>
        <v>1.9156330260447352</v>
      </c>
      <c r="N109">
        <f t="shared" si="21"/>
        <v>2.092140597330467</v>
      </c>
    </row>
    <row r="110" spans="1:14" x14ac:dyDescent="0.25">
      <c r="A110" s="4">
        <f>IF('True_Odds_Calculator_2-way'!A111="","",'True_Odds_Calculator_2-way'!A111)</f>
        <v>1.9</v>
      </c>
      <c r="B110" s="4">
        <f>IF('True_Odds_Calculator_2-way'!B111="","",'True_Odds_Calculator_2-way'!B111)</f>
        <v>1.99</v>
      </c>
      <c r="C110" s="4">
        <f t="shared" si="11"/>
        <v>0.52631578947368418</v>
      </c>
      <c r="D110">
        <f t="shared" si="12"/>
        <v>0.50251256281407031</v>
      </c>
      <c r="E110">
        <f t="shared" si="13"/>
        <v>2.8828352287754377E-2</v>
      </c>
      <c r="F110">
        <f t="shared" si="14"/>
        <v>-0.23565194393017741</v>
      </c>
      <c r="G110">
        <v>0</v>
      </c>
      <c r="H110">
        <f t="shared" si="15"/>
        <v>0.26448029621793173</v>
      </c>
      <c r="I110">
        <f t="shared" si="16"/>
        <v>-1.0594028769395465</v>
      </c>
      <c r="J110">
        <f t="shared" si="17"/>
        <v>1.0594028769395465</v>
      </c>
      <c r="K110">
        <f t="shared" si="18"/>
        <v>0.51191151829848447</v>
      </c>
      <c r="L110">
        <f t="shared" si="19"/>
        <v>0.48808848170151553</v>
      </c>
      <c r="M110">
        <f t="shared" si="20"/>
        <v>1.9534625892455926</v>
      </c>
      <c r="N110">
        <f t="shared" si="21"/>
        <v>2.0488088481701512</v>
      </c>
    </row>
    <row r="111" spans="1:14" x14ac:dyDescent="0.25">
      <c r="A111" s="4">
        <f>IF('True_Odds_Calculator_2-way'!A112="","",'True_Odds_Calculator_2-way'!A112)</f>
        <v>1.73</v>
      </c>
      <c r="B111" s="4">
        <f>IF('True_Odds_Calculator_2-way'!B112="","",'True_Odds_Calculator_2-way'!B112)</f>
        <v>2.1800000000000002</v>
      </c>
      <c r="C111" s="4">
        <f t="shared" si="11"/>
        <v>0.5780346820809249</v>
      </c>
      <c r="D111">
        <f t="shared" si="12"/>
        <v>0.4587155963302752</v>
      </c>
      <c r="E111">
        <f t="shared" si="13"/>
        <v>3.6750278411200155E-2</v>
      </c>
      <c r="F111">
        <f t="shared" si="14"/>
        <v>-0.22840324547913238</v>
      </c>
      <c r="G111">
        <v>0</v>
      </c>
      <c r="H111">
        <f t="shared" si="15"/>
        <v>0.26515352389033253</v>
      </c>
      <c r="I111">
        <f t="shared" si="16"/>
        <v>-1.0774510935845933</v>
      </c>
      <c r="J111">
        <f t="shared" si="17"/>
        <v>1.0774510935845933</v>
      </c>
      <c r="K111">
        <f t="shared" si="18"/>
        <v>0.55974139552495883</v>
      </c>
      <c r="L111">
        <f t="shared" si="19"/>
        <v>0.44025860447504123</v>
      </c>
      <c r="M111">
        <f t="shared" si="20"/>
        <v>1.786539298316753</v>
      </c>
      <c r="N111">
        <f t="shared" si="21"/>
        <v>2.2713922904298198</v>
      </c>
    </row>
    <row r="112" spans="1:14" x14ac:dyDescent="0.25">
      <c r="A112" s="4">
        <f>IF('True_Odds_Calculator_2-way'!A113="","",'True_Odds_Calculator_2-way'!A113)</f>
        <v>2.15</v>
      </c>
      <c r="B112" s="4">
        <f>IF('True_Odds_Calculator_2-way'!B113="","",'True_Odds_Calculator_2-way'!B113)</f>
        <v>1.75</v>
      </c>
      <c r="C112" s="4">
        <f t="shared" si="11"/>
        <v>0.46511627906976744</v>
      </c>
      <c r="D112">
        <f t="shared" si="12"/>
        <v>0.5714285714285714</v>
      </c>
      <c r="E112">
        <f t="shared" si="13"/>
        <v>3.6544850498338777E-2</v>
      </c>
      <c r="F112">
        <f t="shared" si="14"/>
        <v>-0.22923588039867115</v>
      </c>
      <c r="G112">
        <v>0</v>
      </c>
      <c r="H112">
        <f t="shared" si="15"/>
        <v>0.26578073089700993</v>
      </c>
      <c r="I112">
        <f t="shared" si="16"/>
        <v>-1.0767638041163308</v>
      </c>
      <c r="J112">
        <f t="shared" si="17"/>
        <v>1.0767638041163308</v>
      </c>
      <c r="K112">
        <f t="shared" si="18"/>
        <v>0.44677195262583885</v>
      </c>
      <c r="L112">
        <f t="shared" si="19"/>
        <v>0.5532280473741612</v>
      </c>
      <c r="M112">
        <f t="shared" si="20"/>
        <v>2.2382783747337802</v>
      </c>
      <c r="N112">
        <f t="shared" si="21"/>
        <v>1.8075728530872484</v>
      </c>
    </row>
    <row r="113" spans="1:14" x14ac:dyDescent="0.25">
      <c r="A113" s="4">
        <f>IF('True_Odds_Calculator_2-way'!A114="","",'True_Odds_Calculator_2-way'!A114)</f>
        <v>2.06</v>
      </c>
      <c r="B113" s="4">
        <f>IF('True_Odds_Calculator_2-way'!B114="","",'True_Odds_Calculator_2-way'!B114)</f>
        <v>1.84</v>
      </c>
      <c r="C113" s="4">
        <f t="shared" si="11"/>
        <v>0.4854368932038835</v>
      </c>
      <c r="D113">
        <f t="shared" si="12"/>
        <v>0.54347826086956519</v>
      </c>
      <c r="E113">
        <f t="shared" si="13"/>
        <v>2.891515407344869E-2</v>
      </c>
      <c r="F113">
        <f t="shared" si="14"/>
        <v>-0.23490924440692273</v>
      </c>
      <c r="G113">
        <v>0</v>
      </c>
      <c r="H113">
        <f t="shared" si="15"/>
        <v>0.26382439848037148</v>
      </c>
      <c r="I113">
        <f t="shared" si="16"/>
        <v>-1.0597597584982434</v>
      </c>
      <c r="J113">
        <f t="shared" si="17"/>
        <v>1.0597597584982434</v>
      </c>
      <c r="K113">
        <f t="shared" si="18"/>
        <v>0.47095494984925418</v>
      </c>
      <c r="L113">
        <f t="shared" si="19"/>
        <v>0.52904505015074577</v>
      </c>
      <c r="M113">
        <f t="shared" si="20"/>
        <v>2.123345344008138</v>
      </c>
      <c r="N113">
        <f t="shared" si="21"/>
        <v>1.8901981971385247</v>
      </c>
    </row>
    <row r="114" spans="1:14" x14ac:dyDescent="0.25">
      <c r="A114" s="4">
        <f>IF('True_Odds_Calculator_2-way'!A115="","",'True_Odds_Calculator_2-way'!A115)</f>
        <v>2.38</v>
      </c>
      <c r="B114" s="4">
        <f>IF('True_Odds_Calculator_2-way'!B115="","",'True_Odds_Calculator_2-way'!B115)</f>
        <v>1.63</v>
      </c>
      <c r="C114" s="4">
        <f t="shared" si="11"/>
        <v>0.42016806722689076</v>
      </c>
      <c r="D114">
        <f t="shared" si="12"/>
        <v>0.61349693251533743</v>
      </c>
      <c r="E114">
        <f t="shared" si="13"/>
        <v>3.3664999742228252E-2</v>
      </c>
      <c r="F114">
        <f t="shared" si="14"/>
        <v>-0.22410682064236731</v>
      </c>
      <c r="G114">
        <v>0</v>
      </c>
      <c r="H114">
        <f t="shared" si="15"/>
        <v>0.25777182038459556</v>
      </c>
      <c r="I114">
        <f t="shared" si="16"/>
        <v>-1.0724824201463117</v>
      </c>
      <c r="J114">
        <f t="shared" si="17"/>
        <v>1.0724824201463117</v>
      </c>
      <c r="K114">
        <f t="shared" si="18"/>
        <v>0.40322162143360418</v>
      </c>
      <c r="L114">
        <f t="shared" si="19"/>
        <v>0.59677837856639582</v>
      </c>
      <c r="M114">
        <f t="shared" si="20"/>
        <v>2.4800257398019103</v>
      </c>
      <c r="N114">
        <f t="shared" si="21"/>
        <v>1.6756639246921761</v>
      </c>
    </row>
    <row r="115" spans="1:14" x14ac:dyDescent="0.25">
      <c r="A115" s="4">
        <f>IF('True_Odds_Calculator_2-way'!A116="","",'True_Odds_Calculator_2-way'!A116)</f>
        <v>1.88</v>
      </c>
      <c r="B115" s="4">
        <f>IF('True_Odds_Calculator_2-way'!B116="","",'True_Odds_Calculator_2-way'!B116)</f>
        <v>2.0299999999999998</v>
      </c>
      <c r="C115" s="4">
        <f t="shared" si="11"/>
        <v>0.53191489361702127</v>
      </c>
      <c r="D115">
        <f t="shared" si="12"/>
        <v>0.49261083743842371</v>
      </c>
      <c r="E115">
        <f t="shared" si="13"/>
        <v>2.4525731055444977E-2</v>
      </c>
      <c r="F115">
        <f t="shared" si="14"/>
        <v>-0.23750131013520592</v>
      </c>
      <c r="G115">
        <v>0</v>
      </c>
      <c r="H115">
        <f t="shared" si="15"/>
        <v>0.2620270411906509</v>
      </c>
      <c r="I115">
        <f t="shared" si="16"/>
        <v>-1.0503645397539194</v>
      </c>
      <c r="J115">
        <f t="shared" si="17"/>
        <v>1.0503645397539194</v>
      </c>
      <c r="K115">
        <f t="shared" si="18"/>
        <v>0.51966387444698414</v>
      </c>
      <c r="L115">
        <f t="shared" si="19"/>
        <v>0.48033612555301569</v>
      </c>
      <c r="M115">
        <f t="shared" si="20"/>
        <v>1.9243207949834495</v>
      </c>
      <c r="N115">
        <f t="shared" si="21"/>
        <v>2.081875475946537</v>
      </c>
    </row>
    <row r="116" spans="1:14" x14ac:dyDescent="0.25">
      <c r="A116" s="4">
        <f>IF('True_Odds_Calculator_2-way'!A117="","",'True_Odds_Calculator_2-way'!A117)</f>
        <v>1.85</v>
      </c>
      <c r="B116" s="4">
        <f>IF('True_Odds_Calculator_2-way'!B117="","",'True_Odds_Calculator_2-way'!B117)</f>
        <v>2.0299999999999998</v>
      </c>
      <c r="C116" s="4">
        <f t="shared" si="11"/>
        <v>0.54054054054054046</v>
      </c>
      <c r="D116">
        <f t="shared" si="12"/>
        <v>0.49261083743842371</v>
      </c>
      <c r="E116">
        <f t="shared" si="13"/>
        <v>3.315137797896428E-2</v>
      </c>
      <c r="F116">
        <f t="shared" si="14"/>
        <v>-0.23312475036612956</v>
      </c>
      <c r="G116">
        <v>0</v>
      </c>
      <c r="H116">
        <f t="shared" si="15"/>
        <v>0.26627612834509384</v>
      </c>
      <c r="I116">
        <f t="shared" si="16"/>
        <v>-1.0687396570715308</v>
      </c>
      <c r="J116">
        <f t="shared" si="17"/>
        <v>1.0687396570715308</v>
      </c>
      <c r="K116">
        <f t="shared" si="18"/>
        <v>0.52399127907708287</v>
      </c>
      <c r="L116">
        <f t="shared" si="19"/>
        <v>0.47600872092291718</v>
      </c>
      <c r="M116">
        <f t="shared" si="20"/>
        <v>1.9084287085108012</v>
      </c>
      <c r="N116">
        <f t="shared" si="21"/>
        <v>2.1008018467836762</v>
      </c>
    </row>
    <row r="117" spans="1:14" x14ac:dyDescent="0.25">
      <c r="A117" s="4">
        <f>IF('True_Odds_Calculator_2-way'!A118="","",'True_Odds_Calculator_2-way'!A118)</f>
        <v>2.17</v>
      </c>
      <c r="B117" s="4">
        <f>IF('True_Odds_Calculator_2-way'!B118="","",'True_Odds_Calculator_2-way'!B118)</f>
        <v>1.73</v>
      </c>
      <c r="C117" s="4">
        <f t="shared" si="11"/>
        <v>0.46082949308755761</v>
      </c>
      <c r="D117">
        <f t="shared" si="12"/>
        <v>0.5780346820809249</v>
      </c>
      <c r="E117">
        <f t="shared" si="13"/>
        <v>3.8864175168482618E-2</v>
      </c>
      <c r="F117">
        <f t="shared" si="14"/>
        <v>-0.22751125436189756</v>
      </c>
      <c r="G117">
        <v>0</v>
      </c>
      <c r="H117">
        <f t="shared" si="15"/>
        <v>0.26637542953038013</v>
      </c>
      <c r="I117">
        <f t="shared" si="16"/>
        <v>-1.0820457886019927</v>
      </c>
      <c r="J117">
        <f t="shared" si="17"/>
        <v>1.0820457886019927</v>
      </c>
      <c r="K117">
        <f t="shared" si="18"/>
        <v>0.44130751828400394</v>
      </c>
      <c r="L117">
        <f t="shared" si="19"/>
        <v>0.55869248171599584</v>
      </c>
      <c r="M117">
        <f t="shared" si="20"/>
        <v>2.2659935726643319</v>
      </c>
      <c r="N117">
        <f t="shared" si="21"/>
        <v>1.789893425679455</v>
      </c>
    </row>
    <row r="118" spans="1:14" x14ac:dyDescent="0.25">
      <c r="A118" s="4">
        <f>IF('True_Odds_Calculator_2-way'!A119="","",'True_Odds_Calculator_2-way'!A119)</f>
        <v>1.57</v>
      </c>
      <c r="B118" s="4">
        <f>IF('True_Odds_Calculator_2-way'!B119="","",'True_Odds_Calculator_2-way'!B119)</f>
        <v>2.5299999999999998</v>
      </c>
      <c r="C118" s="4">
        <f t="shared" si="11"/>
        <v>0.63694267515923564</v>
      </c>
      <c r="D118">
        <f t="shared" si="12"/>
        <v>0.39525691699604748</v>
      </c>
      <c r="E118">
        <f t="shared" si="13"/>
        <v>3.2199592155283119E-2</v>
      </c>
      <c r="F118">
        <f t="shared" si="14"/>
        <v>-0.21955640593137127</v>
      </c>
      <c r="G118">
        <v>0</v>
      </c>
      <c r="H118">
        <f t="shared" si="15"/>
        <v>0.25175599808665444</v>
      </c>
      <c r="I118">
        <f t="shared" si="16"/>
        <v>-1.0708209436720593</v>
      </c>
      <c r="J118">
        <f t="shared" si="17"/>
        <v>1.0708209436720593</v>
      </c>
      <c r="K118">
        <f t="shared" si="18"/>
        <v>0.62097609898291362</v>
      </c>
      <c r="L118">
        <f t="shared" si="19"/>
        <v>0.37902390101708633</v>
      </c>
      <c r="M118">
        <f t="shared" si="20"/>
        <v>1.610367937893074</v>
      </c>
      <c r="N118">
        <f t="shared" si="21"/>
        <v>2.6383560438182503</v>
      </c>
    </row>
    <row r="119" spans="1:14" x14ac:dyDescent="0.25">
      <c r="A119" s="4">
        <f>IF('True_Odds_Calculator_2-way'!A120="","",'True_Odds_Calculator_2-way'!A120)</f>
        <v>3</v>
      </c>
      <c r="B119" s="4">
        <f>IF('True_Odds_Calculator_2-way'!B120="","",'True_Odds_Calculator_2-way'!B120)</f>
        <v>1.41</v>
      </c>
      <c r="C119" s="4">
        <f t="shared" si="11"/>
        <v>0.33333333333333331</v>
      </c>
      <c r="D119">
        <f t="shared" si="12"/>
        <v>0.70921985815602839</v>
      </c>
      <c r="E119">
        <f t="shared" si="13"/>
        <v>4.2553191489361764E-2</v>
      </c>
      <c r="F119">
        <f t="shared" si="14"/>
        <v>-0.19385342789598103</v>
      </c>
      <c r="G119">
        <v>0</v>
      </c>
      <c r="H119">
        <f t="shared" si="15"/>
        <v>0.2364066193853428</v>
      </c>
      <c r="I119">
        <f t="shared" si="16"/>
        <v>-1.1043152607484656</v>
      </c>
      <c r="J119">
        <f t="shared" si="17"/>
        <v>1.1043152607484656</v>
      </c>
      <c r="K119">
        <f t="shared" si="18"/>
        <v>0.311659442650152</v>
      </c>
      <c r="L119">
        <f t="shared" si="19"/>
        <v>0.688340557349848</v>
      </c>
      <c r="M119">
        <f t="shared" si="20"/>
        <v>3.2086305214969308</v>
      </c>
      <c r="N119">
        <f t="shared" si="21"/>
        <v>1.4527692569068709</v>
      </c>
    </row>
    <row r="120" spans="1:14" x14ac:dyDescent="0.25">
      <c r="A120" s="4">
        <f>IF('True_Odds_Calculator_2-way'!A121="","",'True_Odds_Calculator_2-way'!A121)</f>
        <v>2.6</v>
      </c>
      <c r="B120" s="4">
        <f>IF('True_Odds_Calculator_2-way'!B121="","",'True_Odds_Calculator_2-way'!B121)</f>
        <v>1.53</v>
      </c>
      <c r="C120" s="4">
        <f t="shared" si="11"/>
        <v>0.38461538461538458</v>
      </c>
      <c r="D120">
        <f t="shared" si="12"/>
        <v>0.65359477124183007</v>
      </c>
      <c r="E120">
        <f t="shared" si="13"/>
        <v>3.8210155857214545E-2</v>
      </c>
      <c r="F120">
        <f t="shared" si="14"/>
        <v>-0.21317244846656624</v>
      </c>
      <c r="G120">
        <v>0</v>
      </c>
      <c r="H120">
        <f t="shared" si="15"/>
        <v>0.25138260432378079</v>
      </c>
      <c r="I120">
        <f t="shared" si="16"/>
        <v>-1.0859306069076731</v>
      </c>
      <c r="J120">
        <f t="shared" si="17"/>
        <v>1.0859306069076731</v>
      </c>
      <c r="K120">
        <f t="shared" si="18"/>
        <v>0.36529827538103465</v>
      </c>
      <c r="L120">
        <f t="shared" si="19"/>
        <v>0.63470172461896535</v>
      </c>
      <c r="M120">
        <f t="shared" si="20"/>
        <v>2.7374889710522772</v>
      </c>
      <c r="N120">
        <f t="shared" si="21"/>
        <v>1.575543221661067</v>
      </c>
    </row>
    <row r="121" spans="1:14" x14ac:dyDescent="0.25">
      <c r="A121" s="4">
        <f>IF('True_Odds_Calculator_2-way'!A122="","",'True_Odds_Calculator_2-way'!A122)</f>
        <v>2.86</v>
      </c>
      <c r="B121" s="4">
        <f>IF('True_Odds_Calculator_2-way'!B122="","",'True_Odds_Calculator_2-way'!B122)</f>
        <v>1.45</v>
      </c>
      <c r="C121" s="4">
        <f t="shared" si="11"/>
        <v>0.34965034965034969</v>
      </c>
      <c r="D121">
        <f t="shared" si="12"/>
        <v>0.68965517241379315</v>
      </c>
      <c r="E121">
        <f t="shared" si="13"/>
        <v>3.9305522064142728E-2</v>
      </c>
      <c r="F121">
        <f t="shared" si="14"/>
        <v>-0.20183265010851226</v>
      </c>
      <c r="G121">
        <v>0</v>
      </c>
      <c r="H121">
        <f t="shared" si="15"/>
        <v>0.24113817217265499</v>
      </c>
      <c r="I121">
        <f t="shared" si="16"/>
        <v>-1.0930430596399214</v>
      </c>
      <c r="J121">
        <f t="shared" si="17"/>
        <v>1.0930430596399214</v>
      </c>
      <c r="K121">
        <f t="shared" si="18"/>
        <v>0.32970002902029394</v>
      </c>
      <c r="L121">
        <f t="shared" si="19"/>
        <v>0.67029997097970617</v>
      </c>
      <c r="M121">
        <f t="shared" si="20"/>
        <v>3.0330600909302539</v>
      </c>
      <c r="N121">
        <f t="shared" si="21"/>
        <v>1.4918693768379645</v>
      </c>
    </row>
    <row r="122" spans="1:14" x14ac:dyDescent="0.25">
      <c r="A122" s="4">
        <f>IF('True_Odds_Calculator_2-way'!A123="","",'True_Odds_Calculator_2-way'!A123)</f>
        <v>2.33</v>
      </c>
      <c r="B122" s="4">
        <f>IF('True_Odds_Calculator_2-way'!B123="","",'True_Odds_Calculator_2-way'!B123)</f>
        <v>1.64</v>
      </c>
      <c r="C122" s="4">
        <f t="shared" si="11"/>
        <v>0.42918454935622319</v>
      </c>
      <c r="D122">
        <f t="shared" si="12"/>
        <v>0.6097560975609756</v>
      </c>
      <c r="E122">
        <f t="shared" si="13"/>
        <v>3.8940646917198674E-2</v>
      </c>
      <c r="F122">
        <f t="shared" si="14"/>
        <v>-0.2227572490317179</v>
      </c>
      <c r="G122">
        <v>0</v>
      </c>
      <c r="H122">
        <f t="shared" si="15"/>
        <v>0.26169789594891657</v>
      </c>
      <c r="I122">
        <f t="shared" si="16"/>
        <v>-1.0838874619051497</v>
      </c>
      <c r="J122">
        <f t="shared" si="17"/>
        <v>1.0838874619051497</v>
      </c>
      <c r="K122">
        <f t="shared" si="18"/>
        <v>0.4095724747444402</v>
      </c>
      <c r="L122">
        <f t="shared" si="19"/>
        <v>0.59042752525555997</v>
      </c>
      <c r="M122">
        <f t="shared" si="20"/>
        <v>2.4415703243338491</v>
      </c>
      <c r="N122">
        <f t="shared" si="21"/>
        <v>1.6936879756192957</v>
      </c>
    </row>
    <row r="123" spans="1:14" x14ac:dyDescent="0.25">
      <c r="A123" s="4">
        <f>IF('True_Odds_Calculator_2-way'!A124="","",'True_Odds_Calculator_2-way'!A124)</f>
        <v>1.74</v>
      </c>
      <c r="B123" s="4">
        <f>IF('True_Odds_Calculator_2-way'!B124="","",'True_Odds_Calculator_2-way'!B124)</f>
        <v>2.13</v>
      </c>
      <c r="C123" s="4">
        <f t="shared" si="11"/>
        <v>0.57471264367816088</v>
      </c>
      <c r="D123">
        <f t="shared" si="12"/>
        <v>0.46948356807511737</v>
      </c>
      <c r="E123">
        <f t="shared" si="13"/>
        <v>4.4196211753278369E-2</v>
      </c>
      <c r="F123">
        <f t="shared" si="14"/>
        <v>-0.22562193081862814</v>
      </c>
      <c r="G123">
        <v>0</v>
      </c>
      <c r="H123">
        <f t="shared" si="15"/>
        <v>0.26981814257190651</v>
      </c>
      <c r="I123">
        <f t="shared" si="16"/>
        <v>-1.093565796666284</v>
      </c>
      <c r="J123">
        <f t="shared" si="17"/>
        <v>1.093565796666284</v>
      </c>
      <c r="K123">
        <f t="shared" si="18"/>
        <v>0.55271866878885501</v>
      </c>
      <c r="L123">
        <f t="shared" si="19"/>
        <v>0.44728133121114488</v>
      </c>
      <c r="M123">
        <f t="shared" si="20"/>
        <v>1.8092386895330501</v>
      </c>
      <c r="N123">
        <f t="shared" si="21"/>
        <v>2.235729350232901</v>
      </c>
    </row>
    <row r="124" spans="1:14" x14ac:dyDescent="0.25">
      <c r="A124" s="4">
        <f>IF('True_Odds_Calculator_2-way'!A125="","",'True_Odds_Calculator_2-way'!A125)</f>
        <v>1.89</v>
      </c>
      <c r="B124" s="4">
        <f>IF('True_Odds_Calculator_2-way'!B125="","",'True_Odds_Calculator_2-way'!B125)</f>
        <v>1.96</v>
      </c>
      <c r="C124" s="4">
        <f t="shared" si="11"/>
        <v>0.52910052910052918</v>
      </c>
      <c r="D124">
        <f t="shared" si="12"/>
        <v>0.51020408163265307</v>
      </c>
      <c r="E124">
        <f t="shared" si="13"/>
        <v>3.9304610733182255E-2</v>
      </c>
      <c r="F124">
        <f t="shared" si="14"/>
        <v>-0.23064463880790409</v>
      </c>
      <c r="G124">
        <v>0</v>
      </c>
      <c r="H124">
        <f t="shared" si="15"/>
        <v>0.26994924954108634</v>
      </c>
      <c r="I124">
        <f t="shared" si="16"/>
        <v>-1.0818558060197889</v>
      </c>
      <c r="J124">
        <f t="shared" si="17"/>
        <v>1.0818558060197889</v>
      </c>
      <c r="K124">
        <f t="shared" si="18"/>
        <v>0.50946284766703676</v>
      </c>
      <c r="L124">
        <f t="shared" si="19"/>
        <v>0.49053715233296324</v>
      </c>
      <c r="M124">
        <f t="shared" si="20"/>
        <v>1.9628516673576117</v>
      </c>
      <c r="N124">
        <f t="shared" si="21"/>
        <v>2.0385815737789974</v>
      </c>
    </row>
    <row r="125" spans="1:14" x14ac:dyDescent="0.25">
      <c r="A125" s="4">
        <f>IF('True_Odds_Calculator_2-way'!A126="","",'True_Odds_Calculator_2-way'!A126)</f>
        <v>1.6</v>
      </c>
      <c r="B125" s="4">
        <f>IF('True_Odds_Calculator_2-way'!B126="","",'True_Odds_Calculator_2-way'!B126)</f>
        <v>2.4</v>
      </c>
      <c r="C125" s="4">
        <f t="shared" si="11"/>
        <v>0.625</v>
      </c>
      <c r="D125">
        <f t="shared" si="12"/>
        <v>0.41666666666666669</v>
      </c>
      <c r="E125">
        <f t="shared" si="13"/>
        <v>4.1666666666666741E-2</v>
      </c>
      <c r="F125">
        <f t="shared" si="14"/>
        <v>-0.21875</v>
      </c>
      <c r="G125">
        <v>0</v>
      </c>
      <c r="H125">
        <f t="shared" si="15"/>
        <v>0.26041666666666669</v>
      </c>
      <c r="I125">
        <f t="shared" si="16"/>
        <v>-1.0910894511799618</v>
      </c>
      <c r="J125">
        <f t="shared" si="17"/>
        <v>1.0910894511799618</v>
      </c>
      <c r="K125">
        <f t="shared" si="18"/>
        <v>0.60435607626104004</v>
      </c>
      <c r="L125">
        <f t="shared" si="19"/>
        <v>0.39564392373896001</v>
      </c>
      <c r="M125">
        <f t="shared" si="20"/>
        <v>1.6546536707079771</v>
      </c>
      <c r="N125">
        <f t="shared" si="21"/>
        <v>2.5275252316519468</v>
      </c>
    </row>
    <row r="126" spans="1:14" x14ac:dyDescent="0.25">
      <c r="A126" s="4">
        <f>IF('True_Odds_Calculator_2-way'!A127="","",'True_Odds_Calculator_2-way'!A127)</f>
        <v>1.79</v>
      </c>
      <c r="B126" s="4">
        <f>IF('True_Odds_Calculator_2-way'!B127="","",'True_Odds_Calculator_2-way'!B127)</f>
        <v>2.06</v>
      </c>
      <c r="C126" s="4">
        <f t="shared" si="11"/>
        <v>0.55865921787709494</v>
      </c>
      <c r="D126">
        <f t="shared" si="12"/>
        <v>0.4854368932038835</v>
      </c>
      <c r="E126">
        <f t="shared" si="13"/>
        <v>4.4096111080978329E-2</v>
      </c>
      <c r="F126">
        <f t="shared" si="14"/>
        <v>-0.22709768400499009</v>
      </c>
      <c r="G126">
        <v>0</v>
      </c>
      <c r="H126">
        <f t="shared" si="15"/>
        <v>0.27119379508596841</v>
      </c>
      <c r="I126">
        <f t="shared" si="16"/>
        <v>-1.0927819720786569</v>
      </c>
      <c r="J126">
        <f t="shared" si="17"/>
        <v>1.0927819720786569</v>
      </c>
      <c r="K126">
        <f t="shared" si="18"/>
        <v>0.53668287622715694</v>
      </c>
      <c r="L126">
        <f t="shared" si="19"/>
        <v>0.46331712377284329</v>
      </c>
      <c r="M126">
        <f t="shared" si="20"/>
        <v>1.863297757942139</v>
      </c>
      <c r="N126">
        <f t="shared" si="21"/>
        <v>2.1583488904033761</v>
      </c>
    </row>
    <row r="127" spans="1:14" x14ac:dyDescent="0.25">
      <c r="A127" s="4">
        <f>IF('True_Odds_Calculator_2-way'!A128="","",'True_Odds_Calculator_2-way'!A128)</f>
        <v>1.47</v>
      </c>
      <c r="B127" s="4">
        <f>IF('True_Odds_Calculator_2-way'!B128="","",'True_Odds_Calculator_2-way'!B128)</f>
        <v>2.78</v>
      </c>
      <c r="C127" s="4">
        <f t="shared" si="11"/>
        <v>0.68027210884353739</v>
      </c>
      <c r="D127">
        <f t="shared" si="12"/>
        <v>0.35971223021582738</v>
      </c>
      <c r="E127">
        <f t="shared" si="13"/>
        <v>3.9984339059364826E-2</v>
      </c>
      <c r="F127">
        <f t="shared" si="14"/>
        <v>-0.20471785836636802</v>
      </c>
      <c r="G127">
        <v>0</v>
      </c>
      <c r="H127">
        <f t="shared" si="15"/>
        <v>0.2447021974257329</v>
      </c>
      <c r="I127">
        <f t="shared" si="16"/>
        <v>-1.093304334427839</v>
      </c>
      <c r="J127">
        <f t="shared" si="17"/>
        <v>1.093304334427839</v>
      </c>
      <c r="K127">
        <f t="shared" si="18"/>
        <v>0.66056610215089318</v>
      </c>
      <c r="L127">
        <f t="shared" si="19"/>
        <v>0.33943389784910682</v>
      </c>
      <c r="M127">
        <f t="shared" si="20"/>
        <v>1.5138530371810843</v>
      </c>
      <c r="N127">
        <f t="shared" si="21"/>
        <v>2.9460817152815526</v>
      </c>
    </row>
    <row r="128" spans="1:14" x14ac:dyDescent="0.25">
      <c r="A128" s="4">
        <f>IF('True_Odds_Calculator_2-way'!A129="","",'True_Odds_Calculator_2-way'!A129)</f>
        <v>1.66</v>
      </c>
      <c r="B128" s="4">
        <f>IF('True_Odds_Calculator_2-way'!B129="","",'True_Odds_Calculator_2-way'!B129)</f>
        <v>2.2999999999999998</v>
      </c>
      <c r="C128" s="4">
        <f t="shared" si="11"/>
        <v>0.60240963855421692</v>
      </c>
      <c r="D128">
        <f t="shared" si="12"/>
        <v>0.43478260869565222</v>
      </c>
      <c r="E128">
        <f t="shared" si="13"/>
        <v>3.7192247249869137E-2</v>
      </c>
      <c r="F128">
        <f t="shared" si="14"/>
        <v>-0.22472498690413822</v>
      </c>
      <c r="G128">
        <v>0</v>
      </c>
      <c r="H128">
        <f t="shared" si="15"/>
        <v>0.26191723415400736</v>
      </c>
      <c r="I128">
        <f t="shared" si="16"/>
        <v>-1.0795837927188263</v>
      </c>
      <c r="J128">
        <f t="shared" si="17"/>
        <v>1.0795837927188263</v>
      </c>
      <c r="K128">
        <f t="shared" si="18"/>
        <v>0.58393297788632348</v>
      </c>
      <c r="L128">
        <f t="shared" si="19"/>
        <v>0.41606702211367647</v>
      </c>
      <c r="M128">
        <f t="shared" si="20"/>
        <v>1.7125253031944256</v>
      </c>
      <c r="N128">
        <f t="shared" si="21"/>
        <v>2.4034589305344736</v>
      </c>
    </row>
    <row r="129" spans="1:14" x14ac:dyDescent="0.25">
      <c r="A129" s="4">
        <f>IF('True_Odds_Calculator_2-way'!A130="","",'True_Odds_Calculator_2-way'!A130)</f>
        <v>1.65</v>
      </c>
      <c r="B129" s="4">
        <f>IF('True_Odds_Calculator_2-way'!B130="","",'True_Odds_Calculator_2-way'!B130)</f>
        <v>2.3199999999999998</v>
      </c>
      <c r="C129" s="4">
        <f t="shared" si="11"/>
        <v>0.60606060606060608</v>
      </c>
      <c r="D129">
        <f t="shared" si="12"/>
        <v>0.43103448275862072</v>
      </c>
      <c r="E129">
        <f t="shared" si="13"/>
        <v>3.709508881922674E-2</v>
      </c>
      <c r="F129">
        <f t="shared" si="14"/>
        <v>-0.22413793103448287</v>
      </c>
      <c r="G129">
        <v>0</v>
      </c>
      <c r="H129">
        <f t="shared" si="15"/>
        <v>0.26123301985370956</v>
      </c>
      <c r="I129">
        <f t="shared" si="16"/>
        <v>-1.0795837927188261</v>
      </c>
      <c r="J129">
        <f t="shared" si="17"/>
        <v>1.0795837927188261</v>
      </c>
      <c r="K129">
        <f t="shared" si="18"/>
        <v>0.58763747141380174</v>
      </c>
      <c r="L129">
        <f t="shared" si="19"/>
        <v>0.41236252858619832</v>
      </c>
      <c r="M129">
        <f t="shared" si="20"/>
        <v>1.7017294652672368</v>
      </c>
      <c r="N129">
        <f t="shared" si="21"/>
        <v>2.4250506063888508</v>
      </c>
    </row>
    <row r="130" spans="1:14" x14ac:dyDescent="0.25">
      <c r="A130" s="4">
        <f>IF('True_Odds_Calculator_2-way'!A131="","",'True_Odds_Calculator_2-way'!A131)</f>
        <v>1.59</v>
      </c>
      <c r="B130" s="4">
        <f>IF('True_Odds_Calculator_2-way'!B131="","",'True_Odds_Calculator_2-way'!B131)</f>
        <v>2.46</v>
      </c>
      <c r="C130" s="4">
        <f t="shared" si="11"/>
        <v>0.62893081761006286</v>
      </c>
      <c r="D130">
        <f t="shared" si="12"/>
        <v>0.4065040650406504</v>
      </c>
      <c r="E130">
        <f t="shared" si="13"/>
        <v>3.5434882650713373E-2</v>
      </c>
      <c r="F130">
        <f t="shared" si="14"/>
        <v>-0.22022805133711709</v>
      </c>
      <c r="G130">
        <v>0</v>
      </c>
      <c r="H130">
        <f t="shared" si="15"/>
        <v>0.25566293398783041</v>
      </c>
      <c r="I130">
        <f t="shared" si="16"/>
        <v>-1.0774510935845931</v>
      </c>
      <c r="J130">
        <f t="shared" si="17"/>
        <v>1.0774510935845931</v>
      </c>
      <c r="K130">
        <f t="shared" si="18"/>
        <v>0.61136049193819697</v>
      </c>
      <c r="L130">
        <f t="shared" si="19"/>
        <v>0.38863950806180297</v>
      </c>
      <c r="M130">
        <f t="shared" si="20"/>
        <v>1.6356961452149104</v>
      </c>
      <c r="N130">
        <f t="shared" si="21"/>
        <v>2.5730785966335055</v>
      </c>
    </row>
    <row r="131" spans="1:14" x14ac:dyDescent="0.25">
      <c r="A131" s="4">
        <f>IF('True_Odds_Calculator_2-way'!A132="","",'True_Odds_Calculator_2-way'!A132)</f>
        <v>1.81</v>
      </c>
      <c r="B131" s="4">
        <f>IF('True_Odds_Calculator_2-way'!B132="","",'True_Odds_Calculator_2-way'!B132)</f>
        <v>2.1</v>
      </c>
      <c r="C131" s="4">
        <f t="shared" ref="C131:C194" si="22">1/A131</f>
        <v>0.5524861878453039</v>
      </c>
      <c r="D131">
        <f t="shared" ref="D131:D194" si="23">1/B131</f>
        <v>0.47619047619047616</v>
      </c>
      <c r="E131">
        <f t="shared" ref="E131:E194" si="24">C131+D131-1</f>
        <v>2.8676664035780064E-2</v>
      </c>
      <c r="F131">
        <f t="shared" ref="F131:F194" si="25">C131+D131-(C131*D131)-1</f>
        <v>-0.23441199684293612</v>
      </c>
      <c r="G131">
        <v>0</v>
      </c>
      <c r="H131">
        <f t="shared" ref="H131:H194" si="26">C131*D131</f>
        <v>0.26308866087871613</v>
      </c>
      <c r="I131">
        <f t="shared" ref="I131:I194" si="27">((-4*F131*H131)^0.5)/(2*F131)</f>
        <v>-1.0594028769395469</v>
      </c>
      <c r="J131">
        <f t="shared" ref="J131:J194" si="28">(-((-4*F131*H131)^0.5))/(2*F131)</f>
        <v>1.0594028769395469</v>
      </c>
      <c r="K131">
        <f t="shared" ref="K131:K194" si="29">IF(A131="","",(C131/($J131+C131-($J131*C131))))</f>
        <v>0.5381794367133228</v>
      </c>
      <c r="L131">
        <f t="shared" ref="L131:L194" si="30">IF(B131="","",(D131/($J131+D131-($J131*D131))))</f>
        <v>0.46182056328667725</v>
      </c>
      <c r="M131">
        <f t="shared" ref="M131:M194" si="31">IF(A131="","",1/K131)</f>
        <v>1.8581163303210331</v>
      </c>
      <c r="N131">
        <f t="shared" ref="N131:N194" si="32">IF(B131="","",1/L131)</f>
        <v>2.1653431646335015</v>
      </c>
    </row>
    <row r="132" spans="1:14" x14ac:dyDescent="0.25">
      <c r="A132" s="4">
        <f>IF('True_Odds_Calculator_2-way'!A133="","",'True_Odds_Calculator_2-way'!A133)</f>
        <v>1.67</v>
      </c>
      <c r="B132" s="4">
        <f>IF('True_Odds_Calculator_2-way'!B133="","",'True_Odds_Calculator_2-way'!B133)</f>
        <v>2.33</v>
      </c>
      <c r="C132" s="4">
        <f t="shared" si="22"/>
        <v>0.5988023952095809</v>
      </c>
      <c r="D132">
        <f t="shared" si="23"/>
        <v>0.42918454935622319</v>
      </c>
      <c r="E132">
        <f t="shared" si="24"/>
        <v>2.7986944565804084E-2</v>
      </c>
      <c r="F132">
        <f t="shared" si="25"/>
        <v>-0.22900979157564694</v>
      </c>
      <c r="G132">
        <v>0</v>
      </c>
      <c r="H132">
        <f t="shared" si="26"/>
        <v>0.25699673614145102</v>
      </c>
      <c r="I132">
        <f t="shared" si="27"/>
        <v>-1.0593434317257451</v>
      </c>
      <c r="J132">
        <f t="shared" si="28"/>
        <v>1.0593434317257451</v>
      </c>
      <c r="K132">
        <f t="shared" si="29"/>
        <v>0.58487737574119503</v>
      </c>
      <c r="L132">
        <f t="shared" si="30"/>
        <v>0.41512262425880503</v>
      </c>
      <c r="M132">
        <f t="shared" si="31"/>
        <v>1.7097600992562489</v>
      </c>
      <c r="N132">
        <f t="shared" si="32"/>
        <v>2.408926764195241</v>
      </c>
    </row>
    <row r="133" spans="1:14" x14ac:dyDescent="0.25">
      <c r="A133" s="4">
        <f>IF('True_Odds_Calculator_2-way'!A134="","",'True_Odds_Calculator_2-way'!A134)</f>
        <v>1.57</v>
      </c>
      <c r="B133" s="4">
        <f>IF('True_Odds_Calculator_2-way'!B134="","",'True_Odds_Calculator_2-way'!B134)</f>
        <v>2.48</v>
      </c>
      <c r="C133" s="4">
        <f t="shared" si="22"/>
        <v>0.63694267515923564</v>
      </c>
      <c r="D133">
        <f t="shared" si="23"/>
        <v>0.40322580645161293</v>
      </c>
      <c r="E133">
        <f t="shared" si="24"/>
        <v>4.0168481610848517E-2</v>
      </c>
      <c r="F133">
        <f t="shared" si="25"/>
        <v>-0.21666324224368205</v>
      </c>
      <c r="G133">
        <v>0</v>
      </c>
      <c r="H133">
        <f t="shared" si="26"/>
        <v>0.25683172385453051</v>
      </c>
      <c r="I133">
        <f t="shared" si="27"/>
        <v>-1.0887588907733552</v>
      </c>
      <c r="J133">
        <f t="shared" si="28"/>
        <v>1.0887588907733552</v>
      </c>
      <c r="K133">
        <f t="shared" si="29"/>
        <v>0.61705824147648058</v>
      </c>
      <c r="L133">
        <f t="shared" si="30"/>
        <v>0.38294175852351953</v>
      </c>
      <c r="M133">
        <f t="shared" si="31"/>
        <v>1.6205925677408124</v>
      </c>
      <c r="N133">
        <f t="shared" si="32"/>
        <v>2.6113631583445658</v>
      </c>
    </row>
    <row r="134" spans="1:14" x14ac:dyDescent="0.25">
      <c r="A134" s="4">
        <f>IF('True_Odds_Calculator_2-way'!A135="","",'True_Odds_Calculator_2-way'!A135)</f>
        <v>2.12</v>
      </c>
      <c r="B134" s="4">
        <f>IF('True_Odds_Calculator_2-way'!B135="","",'True_Odds_Calculator_2-way'!B135)</f>
        <v>1.79</v>
      </c>
      <c r="C134" s="4">
        <f t="shared" si="22"/>
        <v>0.47169811320754712</v>
      </c>
      <c r="D134">
        <f t="shared" si="23"/>
        <v>0.55865921787709494</v>
      </c>
      <c r="E134">
        <f t="shared" si="24"/>
        <v>3.0357331084642114E-2</v>
      </c>
      <c r="F134">
        <f t="shared" si="25"/>
        <v>-0.23316116791398755</v>
      </c>
      <c r="G134">
        <v>0</v>
      </c>
      <c r="H134">
        <f t="shared" si="26"/>
        <v>0.26351849899862967</v>
      </c>
      <c r="I134">
        <f t="shared" si="27"/>
        <v>-1.0631081389064057</v>
      </c>
      <c r="J134">
        <f t="shared" si="28"/>
        <v>1.0631081389064057</v>
      </c>
      <c r="K134">
        <f t="shared" si="29"/>
        <v>0.4564790342557204</v>
      </c>
      <c r="L134">
        <f t="shared" si="30"/>
        <v>0.54352096574427933</v>
      </c>
      <c r="M134">
        <f t="shared" si="31"/>
        <v>2.1906811155751749</v>
      </c>
      <c r="N134">
        <f t="shared" si="32"/>
        <v>1.8398554297360612</v>
      </c>
    </row>
    <row r="135" spans="1:14" x14ac:dyDescent="0.25">
      <c r="A135" s="4">
        <f>IF('True_Odds_Calculator_2-way'!A136="","",'True_Odds_Calculator_2-way'!A136)</f>
        <v>1.75</v>
      </c>
      <c r="B135" s="4">
        <f>IF('True_Odds_Calculator_2-way'!B136="","",'True_Odds_Calculator_2-way'!B136)</f>
        <v>2.19</v>
      </c>
      <c r="C135" s="4">
        <f t="shared" si="22"/>
        <v>0.5714285714285714</v>
      </c>
      <c r="D135">
        <f t="shared" si="23"/>
        <v>0.45662100456621008</v>
      </c>
      <c r="E135">
        <f t="shared" si="24"/>
        <v>2.8049575994781417E-2</v>
      </c>
      <c r="F135">
        <f t="shared" si="25"/>
        <v>-0.23287671232876717</v>
      </c>
      <c r="G135">
        <v>0</v>
      </c>
      <c r="H135">
        <f t="shared" si="26"/>
        <v>0.26092628832354858</v>
      </c>
      <c r="I135">
        <f t="shared" si="27"/>
        <v>-1.0585122480499263</v>
      </c>
      <c r="J135">
        <f t="shared" si="28"/>
        <v>1.0585122480499263</v>
      </c>
      <c r="K135">
        <f t="shared" si="29"/>
        <v>0.55744958776236542</v>
      </c>
      <c r="L135">
        <f t="shared" si="30"/>
        <v>0.44255041223763469</v>
      </c>
      <c r="M135">
        <f t="shared" si="31"/>
        <v>1.7938841860374448</v>
      </c>
      <c r="N135">
        <f t="shared" si="32"/>
        <v>2.2596295751794115</v>
      </c>
    </row>
    <row r="136" spans="1:14" x14ac:dyDescent="0.25">
      <c r="A136" s="4">
        <f>IF('True_Odds_Calculator_2-way'!A137="","",'True_Odds_Calculator_2-way'!A137)</f>
        <v>1.89</v>
      </c>
      <c r="B136" s="4">
        <f>IF('True_Odds_Calculator_2-way'!B137="","",'True_Odds_Calculator_2-way'!B137)</f>
        <v>2.02</v>
      </c>
      <c r="C136" s="4">
        <f t="shared" si="22"/>
        <v>0.52910052910052918</v>
      </c>
      <c r="D136">
        <f t="shared" si="23"/>
        <v>0.49504950495049505</v>
      </c>
      <c r="E136">
        <f t="shared" si="24"/>
        <v>2.4150034051024338E-2</v>
      </c>
      <c r="F136">
        <f t="shared" si="25"/>
        <v>-0.23778092094923764</v>
      </c>
      <c r="G136">
        <v>0</v>
      </c>
      <c r="H136">
        <f t="shared" si="26"/>
        <v>0.26193095500026198</v>
      </c>
      <c r="I136">
        <f t="shared" si="27"/>
        <v>-1.0495542964487814</v>
      </c>
      <c r="J136">
        <f t="shared" si="28"/>
        <v>1.0495542964487814</v>
      </c>
      <c r="K136">
        <f t="shared" si="29"/>
        <v>0.51703545910612803</v>
      </c>
      <c r="L136">
        <f t="shared" si="30"/>
        <v>0.48296454089387197</v>
      </c>
      <c r="M136">
        <f t="shared" si="31"/>
        <v>1.9341033238394147</v>
      </c>
      <c r="N136">
        <f t="shared" si="32"/>
        <v>2.0705453823777571</v>
      </c>
    </row>
    <row r="137" spans="1:14" x14ac:dyDescent="0.25">
      <c r="A137" s="4">
        <f>IF('True_Odds_Calculator_2-way'!A138="","",'True_Odds_Calculator_2-way'!A138)</f>
        <v>2.0299999999999998</v>
      </c>
      <c r="B137" s="4">
        <f>IF('True_Odds_Calculator_2-way'!B138="","",'True_Odds_Calculator_2-way'!B138)</f>
        <v>1.88</v>
      </c>
      <c r="C137" s="4">
        <f t="shared" si="22"/>
        <v>0.49261083743842371</v>
      </c>
      <c r="D137">
        <f t="shared" si="23"/>
        <v>0.53191489361702127</v>
      </c>
      <c r="E137">
        <f t="shared" si="24"/>
        <v>2.4525731055444977E-2</v>
      </c>
      <c r="F137">
        <f t="shared" si="25"/>
        <v>-0.23750131013520592</v>
      </c>
      <c r="G137">
        <v>0</v>
      </c>
      <c r="H137">
        <f t="shared" si="26"/>
        <v>0.2620270411906509</v>
      </c>
      <c r="I137">
        <f t="shared" si="27"/>
        <v>-1.0503645397539194</v>
      </c>
      <c r="J137">
        <f t="shared" si="28"/>
        <v>1.0503645397539194</v>
      </c>
      <c r="K137">
        <f t="shared" si="29"/>
        <v>0.48033612555301569</v>
      </c>
      <c r="L137">
        <f t="shared" si="30"/>
        <v>0.51966387444698414</v>
      </c>
      <c r="M137">
        <f t="shared" si="31"/>
        <v>2.081875475946537</v>
      </c>
      <c r="N137">
        <f t="shared" si="32"/>
        <v>1.9243207949834495</v>
      </c>
    </row>
    <row r="138" spans="1:14" x14ac:dyDescent="0.25">
      <c r="A138" s="4">
        <f>IF('True_Odds_Calculator_2-way'!A139="","",'True_Odds_Calculator_2-way'!A139)</f>
        <v>2.16</v>
      </c>
      <c r="B138" s="4">
        <f>IF('True_Odds_Calculator_2-way'!B139="","",'True_Odds_Calculator_2-way'!B139)</f>
        <v>1.76</v>
      </c>
      <c r="C138" s="4">
        <f t="shared" si="22"/>
        <v>0.46296296296296291</v>
      </c>
      <c r="D138">
        <f t="shared" si="23"/>
        <v>0.56818181818181823</v>
      </c>
      <c r="E138">
        <f t="shared" si="24"/>
        <v>3.1144781144781142E-2</v>
      </c>
      <c r="F138">
        <f t="shared" si="25"/>
        <v>-0.23190235690235683</v>
      </c>
      <c r="G138">
        <v>0</v>
      </c>
      <c r="H138">
        <f t="shared" si="26"/>
        <v>0.26304713804713803</v>
      </c>
      <c r="I138">
        <f t="shared" si="27"/>
        <v>-1.0650358071057626</v>
      </c>
      <c r="J138">
        <f t="shared" si="28"/>
        <v>1.0650358071057626</v>
      </c>
      <c r="K138">
        <f t="shared" si="29"/>
        <v>0.44733891886110039</v>
      </c>
      <c r="L138">
        <f t="shared" si="30"/>
        <v>0.55266108113889945</v>
      </c>
      <c r="M138">
        <f t="shared" si="31"/>
        <v>2.2354415362426847</v>
      </c>
      <c r="N138">
        <f t="shared" si="32"/>
        <v>1.8094272134003797</v>
      </c>
    </row>
    <row r="139" spans="1:14" x14ac:dyDescent="0.25">
      <c r="A139" s="4">
        <f>IF('True_Odds_Calculator_2-way'!A140="","",'True_Odds_Calculator_2-way'!A140)</f>
        <v>2.4500000000000002</v>
      </c>
      <c r="B139" s="4">
        <f>IF('True_Odds_Calculator_2-way'!B140="","",'True_Odds_Calculator_2-way'!B140)</f>
        <v>1.61</v>
      </c>
      <c r="C139" s="4">
        <f t="shared" si="22"/>
        <v>0.4081632653061224</v>
      </c>
      <c r="D139">
        <f t="shared" si="23"/>
        <v>0.6211180124223602</v>
      </c>
      <c r="E139">
        <f t="shared" si="24"/>
        <v>2.9281277728482547E-2</v>
      </c>
      <c r="F139">
        <f t="shared" si="25"/>
        <v>-0.22423627836227666</v>
      </c>
      <c r="G139">
        <v>0</v>
      </c>
      <c r="H139">
        <f t="shared" si="26"/>
        <v>0.25351755609075921</v>
      </c>
      <c r="I139">
        <f t="shared" si="27"/>
        <v>-1.0632884133003033</v>
      </c>
      <c r="J139">
        <f t="shared" si="28"/>
        <v>1.0632884133003033</v>
      </c>
      <c r="K139">
        <f t="shared" si="29"/>
        <v>0.39342690662395058</v>
      </c>
      <c r="L139">
        <f t="shared" si="30"/>
        <v>0.60657309337604948</v>
      </c>
      <c r="M139">
        <f t="shared" si="31"/>
        <v>2.5417681992854404</v>
      </c>
      <c r="N139">
        <f t="shared" si="32"/>
        <v>1.648605932113185</v>
      </c>
    </row>
    <row r="140" spans="1:14" x14ac:dyDescent="0.25">
      <c r="A140" s="4">
        <f>IF('True_Odds_Calculator_2-way'!A141="","",'True_Odds_Calculator_2-way'!A141)</f>
        <v>2.08</v>
      </c>
      <c r="B140" s="4">
        <f>IF('True_Odds_Calculator_2-way'!B141="","",'True_Odds_Calculator_2-way'!B141)</f>
        <v>1.84</v>
      </c>
      <c r="C140" s="4">
        <f t="shared" si="22"/>
        <v>0.48076923076923073</v>
      </c>
      <c r="D140">
        <f t="shared" si="23"/>
        <v>0.54347826086956519</v>
      </c>
      <c r="E140">
        <f t="shared" si="24"/>
        <v>2.4247491638795804E-2</v>
      </c>
      <c r="F140">
        <f t="shared" si="25"/>
        <v>-0.23704013377926436</v>
      </c>
      <c r="G140">
        <v>0</v>
      </c>
      <c r="H140">
        <f t="shared" si="26"/>
        <v>0.26128762541806017</v>
      </c>
      <c r="I140">
        <f t="shared" si="27"/>
        <v>-1.0499013139145197</v>
      </c>
      <c r="J140">
        <f t="shared" si="28"/>
        <v>1.0499013139145197</v>
      </c>
      <c r="K140">
        <f t="shared" si="29"/>
        <v>0.46862696659688596</v>
      </c>
      <c r="L140">
        <f t="shared" si="30"/>
        <v>0.53137303340311415</v>
      </c>
      <c r="M140">
        <f t="shared" si="31"/>
        <v>2.1338934190276815</v>
      </c>
      <c r="N140">
        <f t="shared" si="32"/>
        <v>1.8819171036881968</v>
      </c>
    </row>
    <row r="141" spans="1:14" x14ac:dyDescent="0.25">
      <c r="A141" s="4">
        <f>IF('True_Odds_Calculator_2-way'!A142="","",'True_Odds_Calculator_2-way'!A142)</f>
        <v>1.81</v>
      </c>
      <c r="B141" s="4">
        <f>IF('True_Odds_Calculator_2-way'!B142="","",'True_Odds_Calculator_2-way'!B142)</f>
        <v>2.06</v>
      </c>
      <c r="C141" s="4">
        <f t="shared" si="22"/>
        <v>0.5524861878453039</v>
      </c>
      <c r="D141">
        <f t="shared" si="23"/>
        <v>0.4854368932038835</v>
      </c>
      <c r="E141">
        <f t="shared" si="24"/>
        <v>3.7923081049187513E-2</v>
      </c>
      <c r="F141">
        <f t="shared" si="25"/>
        <v>-0.23027409751649397</v>
      </c>
      <c r="G141">
        <v>0</v>
      </c>
      <c r="H141">
        <f t="shared" si="26"/>
        <v>0.26819717856568148</v>
      </c>
      <c r="I141">
        <f t="shared" si="27"/>
        <v>-1.079206513730294</v>
      </c>
      <c r="J141">
        <f t="shared" si="28"/>
        <v>1.079206513730294</v>
      </c>
      <c r="K141">
        <f t="shared" si="29"/>
        <v>0.5335731492446798</v>
      </c>
      <c r="L141">
        <f t="shared" si="30"/>
        <v>0.46642685075531992</v>
      </c>
      <c r="M141">
        <f t="shared" si="31"/>
        <v>1.8741572761215382</v>
      </c>
      <c r="N141">
        <f t="shared" si="32"/>
        <v>2.1439589045541121</v>
      </c>
    </row>
    <row r="142" spans="1:14" x14ac:dyDescent="0.25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2.23</v>
      </c>
      <c r="C142" s="4">
        <f t="shared" si="22"/>
        <v>0.58479532163742687</v>
      </c>
      <c r="D142">
        <f t="shared" si="23"/>
        <v>0.44843049327354262</v>
      </c>
      <c r="E142">
        <f t="shared" si="24"/>
        <v>3.3225814910969431E-2</v>
      </c>
      <c r="F142">
        <f t="shared" si="25"/>
        <v>-0.22901423963496192</v>
      </c>
      <c r="G142">
        <v>0</v>
      </c>
      <c r="H142">
        <f t="shared" si="26"/>
        <v>0.26224005454593136</v>
      </c>
      <c r="I142">
        <f t="shared" si="27"/>
        <v>-1.070084984173661</v>
      </c>
      <c r="J142">
        <f t="shared" si="28"/>
        <v>1.070084984173661</v>
      </c>
      <c r="K142">
        <f t="shared" si="29"/>
        <v>0.56825919869450314</v>
      </c>
      <c r="L142">
        <f t="shared" si="30"/>
        <v>0.43174080130549697</v>
      </c>
      <c r="M142">
        <f t="shared" si="31"/>
        <v>1.7597603387632996</v>
      </c>
      <c r="N142">
        <f t="shared" si="32"/>
        <v>2.3162045305336028</v>
      </c>
    </row>
    <row r="143" spans="1:14" x14ac:dyDescent="0.25">
      <c r="A143" s="4">
        <f>IF('True_Odds_Calculator_2-way'!A144="","",'True_Odds_Calculator_2-way'!A144)</f>
        <v>1.65</v>
      </c>
      <c r="B143" s="4">
        <f>IF('True_Odds_Calculator_2-way'!B144="","",'True_Odds_Calculator_2-way'!B144)</f>
        <v>2.35</v>
      </c>
      <c r="C143" s="4">
        <f t="shared" si="22"/>
        <v>0.60606060606060608</v>
      </c>
      <c r="D143">
        <f t="shared" si="23"/>
        <v>0.42553191489361702</v>
      </c>
      <c r="E143">
        <f t="shared" si="24"/>
        <v>3.1592520954223158E-2</v>
      </c>
      <c r="F143">
        <f t="shared" si="25"/>
        <v>-0.22630560928433263</v>
      </c>
      <c r="G143">
        <v>0</v>
      </c>
      <c r="H143">
        <f t="shared" si="26"/>
        <v>0.25789813023855579</v>
      </c>
      <c r="I143">
        <f t="shared" si="27"/>
        <v>-1.0675210253672478</v>
      </c>
      <c r="J143">
        <f t="shared" si="28"/>
        <v>1.0675210253672478</v>
      </c>
      <c r="K143">
        <f t="shared" si="29"/>
        <v>0.59035757177177173</v>
      </c>
      <c r="L143">
        <f t="shared" si="30"/>
        <v>0.40964242822822811</v>
      </c>
      <c r="M143">
        <f t="shared" si="31"/>
        <v>1.6938886664887112</v>
      </c>
      <c r="N143">
        <f t="shared" si="32"/>
        <v>2.4411533842457849</v>
      </c>
    </row>
    <row r="144" spans="1:14" x14ac:dyDescent="0.25">
      <c r="A144" s="4">
        <f>IF('True_Odds_Calculator_2-way'!A145="","",'True_Odds_Calculator_2-way'!A145)</f>
        <v>1.6</v>
      </c>
      <c r="B144" s="4">
        <f>IF('True_Odds_Calculator_2-way'!B145="","",'True_Odds_Calculator_2-way'!B145)</f>
        <v>2.4500000000000002</v>
      </c>
      <c r="C144" s="4">
        <f t="shared" si="22"/>
        <v>0.625</v>
      </c>
      <c r="D144">
        <f t="shared" si="23"/>
        <v>0.4081632653061224</v>
      </c>
      <c r="E144">
        <f t="shared" si="24"/>
        <v>3.3163265306122458E-2</v>
      </c>
      <c r="F144">
        <f t="shared" si="25"/>
        <v>-0.22193877551020402</v>
      </c>
      <c r="G144">
        <v>0</v>
      </c>
      <c r="H144">
        <f t="shared" si="26"/>
        <v>0.25510204081632648</v>
      </c>
      <c r="I144">
        <f t="shared" si="27"/>
        <v>-1.0721125348377949</v>
      </c>
      <c r="J144">
        <f t="shared" si="28"/>
        <v>1.0721125348377949</v>
      </c>
      <c r="K144">
        <f t="shared" si="29"/>
        <v>0.60854364081308054</v>
      </c>
      <c r="L144">
        <f t="shared" si="30"/>
        <v>0.39145635918691934</v>
      </c>
      <c r="M144">
        <f t="shared" si="31"/>
        <v>1.643267520902677</v>
      </c>
      <c r="N144">
        <f t="shared" si="32"/>
        <v>2.5545631755148031</v>
      </c>
    </row>
    <row r="145" spans="1:14" x14ac:dyDescent="0.25">
      <c r="A145" s="4">
        <f>IF('True_Odds_Calculator_2-way'!A146="","",'True_Odds_Calculator_2-way'!A146)</f>
        <v>1.99</v>
      </c>
      <c r="B145" s="4">
        <f>IF('True_Odds_Calculator_2-way'!B146="","",'True_Odds_Calculator_2-way'!B146)</f>
        <v>1.92</v>
      </c>
      <c r="C145" s="4">
        <f t="shared" si="22"/>
        <v>0.50251256281407031</v>
      </c>
      <c r="D145">
        <f t="shared" si="23"/>
        <v>0.52083333333333337</v>
      </c>
      <c r="E145">
        <f t="shared" si="24"/>
        <v>2.3345896147403788E-2</v>
      </c>
      <c r="F145">
        <f t="shared" si="25"/>
        <v>-0.2383793969849245</v>
      </c>
      <c r="G145">
        <v>0</v>
      </c>
      <c r="H145">
        <f t="shared" si="26"/>
        <v>0.26172529313232828</v>
      </c>
      <c r="I145">
        <f t="shared" si="27"/>
        <v>-1.0478243557698861</v>
      </c>
      <c r="J145">
        <f t="shared" si="28"/>
        <v>1.0478243557698861</v>
      </c>
      <c r="K145">
        <f t="shared" si="29"/>
        <v>0.49083461764588526</v>
      </c>
      <c r="L145">
        <f t="shared" si="30"/>
        <v>0.50916538235411457</v>
      </c>
      <c r="M145">
        <f t="shared" si="31"/>
        <v>2.0373461122121879</v>
      </c>
      <c r="N145">
        <f t="shared" si="32"/>
        <v>1.9639984073082948</v>
      </c>
    </row>
    <row r="146" spans="1:14" x14ac:dyDescent="0.25">
      <c r="A146" s="4">
        <f>IF('True_Odds_Calculator_2-way'!A147="","",'True_Odds_Calculator_2-way'!A147)</f>
        <v>1.7</v>
      </c>
      <c r="B146" s="4">
        <f>IF('True_Odds_Calculator_2-way'!B147="","",'True_Odds_Calculator_2-way'!B147)</f>
        <v>2.2599999999999998</v>
      </c>
      <c r="C146" s="4">
        <f t="shared" si="22"/>
        <v>0.58823529411764708</v>
      </c>
      <c r="D146">
        <f t="shared" si="23"/>
        <v>0.44247787610619471</v>
      </c>
      <c r="E146">
        <f t="shared" si="24"/>
        <v>3.0713170223841679E-2</v>
      </c>
      <c r="F146">
        <f t="shared" si="25"/>
        <v>-0.2295679333680376</v>
      </c>
      <c r="G146">
        <v>0</v>
      </c>
      <c r="H146">
        <f t="shared" si="26"/>
        <v>0.26028110359187923</v>
      </c>
      <c r="I146">
        <f t="shared" si="27"/>
        <v>-1.0647942749998995</v>
      </c>
      <c r="J146">
        <f t="shared" si="28"/>
        <v>1.0647942749998995</v>
      </c>
      <c r="K146">
        <f t="shared" si="29"/>
        <v>0.57294901687515787</v>
      </c>
      <c r="L146">
        <f t="shared" si="30"/>
        <v>0.42705098312484241</v>
      </c>
      <c r="M146">
        <f t="shared" si="31"/>
        <v>1.7453559924999296</v>
      </c>
      <c r="N146">
        <f t="shared" si="32"/>
        <v>2.3416407864998732</v>
      </c>
    </row>
    <row r="147" spans="1:14" x14ac:dyDescent="0.25">
      <c r="A147" s="4">
        <f>IF('True_Odds_Calculator_2-way'!A148="","",'True_Odds_Calculator_2-way'!A148)</f>
        <v>2.02</v>
      </c>
      <c r="B147" s="4">
        <f>IF('True_Odds_Calculator_2-way'!B148="","",'True_Odds_Calculator_2-way'!B148)</f>
        <v>1.81</v>
      </c>
      <c r="C147" s="4">
        <f t="shared" si="22"/>
        <v>0.49504950495049505</v>
      </c>
      <c r="D147">
        <f t="shared" si="23"/>
        <v>0.5524861878453039</v>
      </c>
      <c r="E147">
        <f t="shared" si="24"/>
        <v>4.7535692795798834E-2</v>
      </c>
      <c r="F147">
        <f t="shared" si="25"/>
        <v>-0.22597232098900499</v>
      </c>
      <c r="G147">
        <v>0</v>
      </c>
      <c r="H147">
        <f t="shared" si="26"/>
        <v>0.27350801378480388</v>
      </c>
      <c r="I147">
        <f t="shared" si="27"/>
        <v>-1.1001639366407492</v>
      </c>
      <c r="J147">
        <f t="shared" si="28"/>
        <v>1.1001639366407492</v>
      </c>
      <c r="K147">
        <f t="shared" si="29"/>
        <v>0.47121640215517624</v>
      </c>
      <c r="L147">
        <f t="shared" si="30"/>
        <v>0.52878359784482387</v>
      </c>
      <c r="M147">
        <f t="shared" si="31"/>
        <v>2.1221672153735645</v>
      </c>
      <c r="N147">
        <f t="shared" si="32"/>
        <v>1.8911327886790064</v>
      </c>
    </row>
    <row r="148" spans="1:14" x14ac:dyDescent="0.25">
      <c r="A148" s="4">
        <f>IF('True_Odds_Calculator_2-way'!A149="","",'True_Odds_Calculator_2-way'!A149)</f>
        <v>2.6</v>
      </c>
      <c r="B148" s="4">
        <f>IF('True_Odds_Calculator_2-way'!B149="","",'True_Odds_Calculator_2-way'!B149)</f>
        <v>1.5</v>
      </c>
      <c r="C148" s="4">
        <f t="shared" si="22"/>
        <v>0.38461538461538458</v>
      </c>
      <c r="D148">
        <f t="shared" si="23"/>
        <v>0.66666666666666663</v>
      </c>
      <c r="E148">
        <f t="shared" si="24"/>
        <v>5.12820512820511E-2</v>
      </c>
      <c r="F148">
        <f t="shared" si="25"/>
        <v>-0.20512820512820529</v>
      </c>
      <c r="G148">
        <v>0</v>
      </c>
      <c r="H148">
        <f t="shared" si="26"/>
        <v>0.25641025641025639</v>
      </c>
      <c r="I148">
        <f t="shared" si="27"/>
        <v>-1.1180339887498945</v>
      </c>
      <c r="J148">
        <f t="shared" si="28"/>
        <v>1.1180339887498945</v>
      </c>
      <c r="K148">
        <f t="shared" si="29"/>
        <v>0.35857017363628724</v>
      </c>
      <c r="L148">
        <f t="shared" si="30"/>
        <v>0.64142982636371293</v>
      </c>
      <c r="M148">
        <f t="shared" si="31"/>
        <v>2.788854381999831</v>
      </c>
      <c r="N148">
        <f t="shared" si="32"/>
        <v>1.5590169943749472</v>
      </c>
    </row>
    <row r="149" spans="1:14" x14ac:dyDescent="0.25">
      <c r="A149" s="4">
        <f>IF('True_Odds_Calculator_2-way'!A150="","",'True_Odds_Calculator_2-way'!A150)</f>
        <v>1.72</v>
      </c>
      <c r="B149" s="4">
        <f>IF('True_Odds_Calculator_2-way'!B150="","",'True_Odds_Calculator_2-way'!B150)</f>
        <v>2.12</v>
      </c>
      <c r="C149" s="4">
        <f t="shared" si="22"/>
        <v>0.58139534883720934</v>
      </c>
      <c r="D149">
        <f t="shared" si="23"/>
        <v>0.47169811320754712</v>
      </c>
      <c r="E149">
        <f t="shared" si="24"/>
        <v>5.3093462044756512E-2</v>
      </c>
      <c r="F149">
        <f t="shared" si="25"/>
        <v>-0.22114962702939889</v>
      </c>
      <c r="G149">
        <v>0</v>
      </c>
      <c r="H149">
        <f t="shared" si="26"/>
        <v>0.27424308907415534</v>
      </c>
      <c r="I149">
        <f t="shared" si="27"/>
        <v>-1.1135885079684349</v>
      </c>
      <c r="J149">
        <f t="shared" si="28"/>
        <v>1.1135885079684349</v>
      </c>
      <c r="K149">
        <f t="shared" si="29"/>
        <v>0.55500556793563516</v>
      </c>
      <c r="L149">
        <f t="shared" si="30"/>
        <v>0.44499443206436479</v>
      </c>
      <c r="M149">
        <f t="shared" si="31"/>
        <v>1.8017837257372731</v>
      </c>
      <c r="N149">
        <f t="shared" si="32"/>
        <v>2.2472191289246473</v>
      </c>
    </row>
    <row r="150" spans="1:14" x14ac:dyDescent="0.25">
      <c r="A150" s="4">
        <f>IF('True_Odds_Calculator_2-way'!A151="","",'True_Odds_Calculator_2-way'!A151)</f>
        <v>1.44</v>
      </c>
      <c r="B150" s="4">
        <f>IF('True_Odds_Calculator_2-way'!B151="","",'True_Odds_Calculator_2-way'!B151)</f>
        <v>2.94</v>
      </c>
      <c r="C150" s="4">
        <f t="shared" si="22"/>
        <v>0.69444444444444442</v>
      </c>
      <c r="D150">
        <f t="shared" si="23"/>
        <v>0.3401360544217687</v>
      </c>
      <c r="E150">
        <f t="shared" si="24"/>
        <v>3.4580498866213061E-2</v>
      </c>
      <c r="F150">
        <f t="shared" si="25"/>
        <v>-0.20162509448223742</v>
      </c>
      <c r="G150">
        <v>0</v>
      </c>
      <c r="H150">
        <f t="shared" si="26"/>
        <v>0.23620559334845048</v>
      </c>
      <c r="I150">
        <f t="shared" si="27"/>
        <v>-1.0823626487770472</v>
      </c>
      <c r="J150">
        <f t="shared" si="28"/>
        <v>1.0823626487770472</v>
      </c>
      <c r="K150">
        <f t="shared" si="29"/>
        <v>0.67739682866927498</v>
      </c>
      <c r="L150">
        <f t="shared" si="30"/>
        <v>0.32260317133072525</v>
      </c>
      <c r="M150">
        <f t="shared" si="31"/>
        <v>1.4762395654619005</v>
      </c>
      <c r="N150">
        <f t="shared" si="32"/>
        <v>3.0997835386274715</v>
      </c>
    </row>
    <row r="151" spans="1:14" x14ac:dyDescent="0.25">
      <c r="A151" s="4">
        <f>IF('True_Odds_Calculator_2-way'!A152="","",'True_Odds_Calculator_2-way'!A152)</f>
        <v>1.51</v>
      </c>
      <c r="B151" s="4">
        <f>IF('True_Odds_Calculator_2-way'!B152="","",'True_Odds_Calculator_2-way'!B152)</f>
        <v>2.7</v>
      </c>
      <c r="C151" s="4">
        <f t="shared" si="22"/>
        <v>0.66225165562913912</v>
      </c>
      <c r="D151">
        <f t="shared" si="23"/>
        <v>0.37037037037037035</v>
      </c>
      <c r="E151">
        <f t="shared" si="24"/>
        <v>3.2622025999509585E-2</v>
      </c>
      <c r="F151">
        <f t="shared" si="25"/>
        <v>-0.21265636497424567</v>
      </c>
      <c r="G151">
        <v>0</v>
      </c>
      <c r="H151">
        <f t="shared" si="26"/>
        <v>0.24527839097375523</v>
      </c>
      <c r="I151">
        <f t="shared" si="27"/>
        <v>-1.0739657990297378</v>
      </c>
      <c r="J151">
        <f t="shared" si="28"/>
        <v>1.0739657990297378</v>
      </c>
      <c r="K151">
        <f t="shared" si="29"/>
        <v>0.64611063213547693</v>
      </c>
      <c r="L151">
        <f t="shared" si="30"/>
        <v>0.35388936786452291</v>
      </c>
      <c r="M151">
        <f t="shared" si="31"/>
        <v>1.5477225575051663</v>
      </c>
      <c r="N151">
        <f t="shared" si="32"/>
        <v>2.8257418583505545</v>
      </c>
    </row>
    <row r="152" spans="1:14" x14ac:dyDescent="0.25">
      <c r="A152" s="4">
        <f>IF('True_Odds_Calculator_2-way'!A153="","",'True_Odds_Calculator_2-way'!A153)</f>
        <v>1.42</v>
      </c>
      <c r="B152" s="4">
        <f>IF('True_Odds_Calculator_2-way'!B153="","",'True_Odds_Calculator_2-way'!B153)</f>
        <v>3.03</v>
      </c>
      <c r="C152" s="4">
        <f t="shared" si="22"/>
        <v>0.70422535211267612</v>
      </c>
      <c r="D152">
        <f t="shared" si="23"/>
        <v>0.33003300330033003</v>
      </c>
      <c r="E152">
        <f t="shared" si="24"/>
        <v>3.4258355413006036E-2</v>
      </c>
      <c r="F152">
        <f t="shared" si="25"/>
        <v>-0.19815925254497291</v>
      </c>
      <c r="G152">
        <v>0</v>
      </c>
      <c r="H152">
        <f t="shared" si="26"/>
        <v>0.23241760795797892</v>
      </c>
      <c r="I152">
        <f t="shared" si="27"/>
        <v>-1.082997205112719</v>
      </c>
      <c r="J152">
        <f t="shared" si="28"/>
        <v>1.082997205112719</v>
      </c>
      <c r="K152">
        <f t="shared" si="29"/>
        <v>0.68735191485769931</v>
      </c>
      <c r="L152">
        <f t="shared" si="30"/>
        <v>0.31264808514230086</v>
      </c>
      <c r="M152">
        <f t="shared" si="31"/>
        <v>1.4548588261473416</v>
      </c>
      <c r="N152">
        <f t="shared" si="32"/>
        <v>3.1984843263788196</v>
      </c>
    </row>
    <row r="153" spans="1:14" x14ac:dyDescent="0.25">
      <c r="A153" s="4">
        <f>IF('True_Odds_Calculator_2-way'!A154="","",'True_Odds_Calculator_2-way'!A154)</f>
        <v>1.7</v>
      </c>
      <c r="B153" s="4">
        <f>IF('True_Odds_Calculator_2-way'!B154="","",'True_Odds_Calculator_2-way'!B154)</f>
        <v>2.27</v>
      </c>
      <c r="C153" s="4">
        <f t="shared" si="22"/>
        <v>0.58823529411764708</v>
      </c>
      <c r="D153">
        <f t="shared" si="23"/>
        <v>0.44052863436123346</v>
      </c>
      <c r="E153">
        <f t="shared" si="24"/>
        <v>2.876392847888054E-2</v>
      </c>
      <c r="F153">
        <f t="shared" si="25"/>
        <v>-0.23037056232184505</v>
      </c>
      <c r="G153">
        <v>0</v>
      </c>
      <c r="H153">
        <f t="shared" si="26"/>
        <v>0.25913449080072559</v>
      </c>
      <c r="I153">
        <f t="shared" si="27"/>
        <v>-1.0605938867332434</v>
      </c>
      <c r="J153">
        <f t="shared" si="28"/>
        <v>1.0605938867332434</v>
      </c>
      <c r="K153">
        <f t="shared" si="29"/>
        <v>0.5739158503406081</v>
      </c>
      <c r="L153">
        <f t="shared" si="30"/>
        <v>0.42608414965939195</v>
      </c>
      <c r="M153">
        <f t="shared" si="31"/>
        <v>1.7424157207132702</v>
      </c>
      <c r="N153">
        <f t="shared" si="32"/>
        <v>2.3469542361512192</v>
      </c>
    </row>
    <row r="154" spans="1:14" x14ac:dyDescent="0.25">
      <c r="A154" s="4">
        <f>IF('True_Odds_Calculator_2-way'!A155="","",'True_Odds_Calculator_2-way'!A155)</f>
        <v>1.67</v>
      </c>
      <c r="B154" s="4">
        <f>IF('True_Odds_Calculator_2-way'!B155="","",'True_Odds_Calculator_2-way'!B155)</f>
        <v>2.3199999999999998</v>
      </c>
      <c r="C154" s="4">
        <f t="shared" si="22"/>
        <v>0.5988023952095809</v>
      </c>
      <c r="D154">
        <f t="shared" si="23"/>
        <v>0.43103448275862072</v>
      </c>
      <c r="E154">
        <f t="shared" si="24"/>
        <v>2.9836877968201669E-2</v>
      </c>
      <c r="F154">
        <f t="shared" si="25"/>
        <v>-0.22826760272558322</v>
      </c>
      <c r="G154">
        <v>0</v>
      </c>
      <c r="H154">
        <f t="shared" si="26"/>
        <v>0.25810448069378489</v>
      </c>
      <c r="I154">
        <f t="shared" si="27"/>
        <v>-1.0633485251477839</v>
      </c>
      <c r="J154">
        <f t="shared" si="28"/>
        <v>1.0633485251477839</v>
      </c>
      <c r="K154">
        <f t="shared" si="29"/>
        <v>0.5839608682450772</v>
      </c>
      <c r="L154">
        <f t="shared" si="30"/>
        <v>0.41603913175492269</v>
      </c>
      <c r="M154">
        <f t="shared" si="31"/>
        <v>1.7124435118490151</v>
      </c>
      <c r="N154">
        <f t="shared" si="32"/>
        <v>2.4036200531950747</v>
      </c>
    </row>
    <row r="155" spans="1:14" x14ac:dyDescent="0.25">
      <c r="A155" s="4">
        <f>IF('True_Odds_Calculator_2-way'!A156="","",'True_Odds_Calculator_2-way'!A156)</f>
        <v>1.94</v>
      </c>
      <c r="B155" s="4">
        <f>IF('True_Odds_Calculator_2-way'!B156="","",'True_Odds_Calculator_2-way'!B156)</f>
        <v>1.96</v>
      </c>
      <c r="C155" s="4">
        <f t="shared" si="22"/>
        <v>0.51546391752577325</v>
      </c>
      <c r="D155">
        <f t="shared" si="23"/>
        <v>0.51020408163265307</v>
      </c>
      <c r="E155">
        <f t="shared" si="24"/>
        <v>2.5667999158426325E-2</v>
      </c>
      <c r="F155">
        <f t="shared" si="25"/>
        <v>-0.23732379549758043</v>
      </c>
      <c r="G155">
        <v>0</v>
      </c>
      <c r="H155">
        <f t="shared" si="26"/>
        <v>0.26299179465600675</v>
      </c>
      <c r="I155">
        <f t="shared" si="27"/>
        <v>-1.052689901333149</v>
      </c>
      <c r="J155">
        <f t="shared" si="28"/>
        <v>1.052689901333149</v>
      </c>
      <c r="K155">
        <f t="shared" si="29"/>
        <v>0.50263165184833114</v>
      </c>
      <c r="L155">
        <f t="shared" si="30"/>
        <v>0.49736834815166897</v>
      </c>
      <c r="M155">
        <f t="shared" si="31"/>
        <v>1.9895285072531594</v>
      </c>
      <c r="N155">
        <f t="shared" si="32"/>
        <v>2.0105823052798226</v>
      </c>
    </row>
    <row r="156" spans="1:14" x14ac:dyDescent="0.25">
      <c r="A156" s="4">
        <f>IF('True_Odds_Calculator_2-way'!A157="","",'True_Odds_Calculator_2-way'!A157)</f>
        <v>1.54</v>
      </c>
      <c r="B156" s="4">
        <f>IF('True_Odds_Calculator_2-way'!B157="","",'True_Odds_Calculator_2-way'!B157)</f>
        <v>2.64</v>
      </c>
      <c r="C156" s="4">
        <f t="shared" si="22"/>
        <v>0.64935064935064934</v>
      </c>
      <c r="D156">
        <f t="shared" si="23"/>
        <v>0.37878787878787878</v>
      </c>
      <c r="E156">
        <f t="shared" si="24"/>
        <v>2.813852813852824E-2</v>
      </c>
      <c r="F156">
        <f t="shared" si="25"/>
        <v>-0.21782762691853597</v>
      </c>
      <c r="G156">
        <v>0</v>
      </c>
      <c r="H156">
        <f t="shared" si="26"/>
        <v>0.24596615505706415</v>
      </c>
      <c r="I156">
        <f t="shared" si="27"/>
        <v>-1.0626278551055639</v>
      </c>
      <c r="J156">
        <f t="shared" si="28"/>
        <v>1.0626278551055639</v>
      </c>
      <c r="K156">
        <f t="shared" si="29"/>
        <v>0.63539706501682969</v>
      </c>
      <c r="L156">
        <f t="shared" si="30"/>
        <v>0.36460293498317031</v>
      </c>
      <c r="M156">
        <f t="shared" si="31"/>
        <v>1.5738190417570046</v>
      </c>
      <c r="N156">
        <f t="shared" si="32"/>
        <v>2.7427096823731243</v>
      </c>
    </row>
    <row r="157" spans="1:14" x14ac:dyDescent="0.25">
      <c r="A157" s="4">
        <f>IF('True_Odds_Calculator_2-way'!A158="","",'True_Odds_Calculator_2-way'!A158)</f>
        <v>2.21</v>
      </c>
      <c r="B157" s="4">
        <f>IF('True_Odds_Calculator_2-way'!B158="","",'True_Odds_Calculator_2-way'!B158)</f>
        <v>1.72</v>
      </c>
      <c r="C157" s="4">
        <f t="shared" si="22"/>
        <v>0.45248868778280543</v>
      </c>
      <c r="D157">
        <f t="shared" si="23"/>
        <v>0.58139534883720934</v>
      </c>
      <c r="E157">
        <f t="shared" si="24"/>
        <v>3.3884036620014824E-2</v>
      </c>
      <c r="F157">
        <f t="shared" si="25"/>
        <v>-0.2291907818583605</v>
      </c>
      <c r="G157">
        <v>0</v>
      </c>
      <c r="H157">
        <f t="shared" si="26"/>
        <v>0.26307481847837527</v>
      </c>
      <c r="I157">
        <f t="shared" si="27"/>
        <v>-1.0713739108887084</v>
      </c>
      <c r="J157">
        <f t="shared" si="28"/>
        <v>1.0713739108887084</v>
      </c>
      <c r="K157">
        <f t="shared" si="29"/>
        <v>0.43547132891069945</v>
      </c>
      <c r="L157">
        <f t="shared" si="30"/>
        <v>0.56452867108930049</v>
      </c>
      <c r="M157">
        <f t="shared" si="31"/>
        <v>2.2963624321753371</v>
      </c>
      <c r="N157">
        <f t="shared" si="32"/>
        <v>1.7713892158398703</v>
      </c>
    </row>
    <row r="158" spans="1:14" x14ac:dyDescent="0.25">
      <c r="A158" s="4">
        <f>IF('True_Odds_Calculator_2-way'!A159="","",'True_Odds_Calculator_2-way'!A159)</f>
        <v>2.06</v>
      </c>
      <c r="B158" s="4">
        <f>IF('True_Odds_Calculator_2-way'!B159="","",'True_Odds_Calculator_2-way'!B159)</f>
        <v>1.84</v>
      </c>
      <c r="C158" s="4">
        <f t="shared" si="22"/>
        <v>0.4854368932038835</v>
      </c>
      <c r="D158">
        <f t="shared" si="23"/>
        <v>0.54347826086956519</v>
      </c>
      <c r="E158">
        <f t="shared" si="24"/>
        <v>2.891515407344869E-2</v>
      </c>
      <c r="F158">
        <f t="shared" si="25"/>
        <v>-0.23490924440692273</v>
      </c>
      <c r="G158">
        <v>0</v>
      </c>
      <c r="H158">
        <f t="shared" si="26"/>
        <v>0.26382439848037148</v>
      </c>
      <c r="I158">
        <f t="shared" si="27"/>
        <v>-1.0597597584982434</v>
      </c>
      <c r="J158">
        <f t="shared" si="28"/>
        <v>1.0597597584982434</v>
      </c>
      <c r="K158">
        <f t="shared" si="29"/>
        <v>0.47095494984925418</v>
      </c>
      <c r="L158">
        <f t="shared" si="30"/>
        <v>0.52904505015074577</v>
      </c>
      <c r="M158">
        <f t="shared" si="31"/>
        <v>2.123345344008138</v>
      </c>
      <c r="N158">
        <f t="shared" si="32"/>
        <v>1.8901981971385247</v>
      </c>
    </row>
    <row r="159" spans="1:14" x14ac:dyDescent="0.25">
      <c r="A159" s="4">
        <f>IF('True_Odds_Calculator_2-way'!A160="","",'True_Odds_Calculator_2-way'!A160)</f>
        <v>1.2</v>
      </c>
      <c r="B159" s="4">
        <f>IF('True_Odds_Calculator_2-way'!B160="","",'True_Odds_Calculator_2-way'!B160)</f>
        <v>4.8099999999999996</v>
      </c>
      <c r="C159" s="4">
        <f t="shared" si="22"/>
        <v>0.83333333333333337</v>
      </c>
      <c r="D159">
        <f t="shared" si="23"/>
        <v>0.20790020790020791</v>
      </c>
      <c r="E159">
        <f t="shared" si="24"/>
        <v>4.1233541233541171E-2</v>
      </c>
      <c r="F159">
        <f t="shared" si="25"/>
        <v>-0.13201663201663205</v>
      </c>
      <c r="G159">
        <v>0</v>
      </c>
      <c r="H159">
        <f t="shared" si="26"/>
        <v>0.17325017325017328</v>
      </c>
      <c r="I159">
        <f t="shared" si="27"/>
        <v>-1.1455723277057845</v>
      </c>
      <c r="J159">
        <f t="shared" si="28"/>
        <v>1.1455723277057845</v>
      </c>
      <c r="K159">
        <f t="shared" si="29"/>
        <v>0.81359387431805885</v>
      </c>
      <c r="L159">
        <f t="shared" si="30"/>
        <v>0.18640612568194123</v>
      </c>
      <c r="M159">
        <f t="shared" si="31"/>
        <v>1.2291144655411568</v>
      </c>
      <c r="N159">
        <f t="shared" si="32"/>
        <v>5.364630568559039</v>
      </c>
    </row>
    <row r="160" spans="1:14" x14ac:dyDescent="0.25">
      <c r="A160" s="4">
        <f>IF('True_Odds_Calculator_2-way'!A161="","",'True_Odds_Calculator_2-way'!A161)</f>
        <v>1.35</v>
      </c>
      <c r="B160" s="4">
        <f>IF('True_Odds_Calculator_2-way'!B161="","",'True_Odds_Calculator_2-way'!B161)</f>
        <v>3.32</v>
      </c>
      <c r="C160" s="4">
        <f t="shared" si="22"/>
        <v>0.7407407407407407</v>
      </c>
      <c r="D160">
        <f t="shared" si="23"/>
        <v>0.30120481927710846</v>
      </c>
      <c r="E160">
        <f t="shared" si="24"/>
        <v>4.1945560017849104E-2</v>
      </c>
      <c r="F160">
        <f t="shared" si="25"/>
        <v>-0.18116912092815718</v>
      </c>
      <c r="G160">
        <v>0</v>
      </c>
      <c r="H160">
        <f t="shared" si="26"/>
        <v>0.22311468094600626</v>
      </c>
      <c r="I160">
        <f t="shared" si="27"/>
        <v>-1.109741904046188</v>
      </c>
      <c r="J160">
        <f t="shared" si="28"/>
        <v>1.109741904046188</v>
      </c>
      <c r="K160">
        <f t="shared" si="29"/>
        <v>0.72024851467740869</v>
      </c>
      <c r="L160">
        <f t="shared" si="30"/>
        <v>0.27975148532259136</v>
      </c>
      <c r="M160">
        <f t="shared" si="31"/>
        <v>1.388409666416166</v>
      </c>
      <c r="N160">
        <f t="shared" si="32"/>
        <v>3.5746012173871553</v>
      </c>
    </row>
    <row r="161" spans="1:14" x14ac:dyDescent="0.25">
      <c r="A161" s="4">
        <f>IF('True_Odds_Calculator_2-way'!A162="","",'True_Odds_Calculator_2-way'!A162)</f>
        <v>1.51</v>
      </c>
      <c r="B161" s="4">
        <f>IF('True_Odds_Calculator_2-way'!B162="","",'True_Odds_Calculator_2-way'!B162)</f>
        <v>2.67</v>
      </c>
      <c r="C161" s="4">
        <f t="shared" si="22"/>
        <v>0.66225165562913912</v>
      </c>
      <c r="D161">
        <f t="shared" si="23"/>
        <v>0.37453183520599254</v>
      </c>
      <c r="E161">
        <f t="shared" si="24"/>
        <v>3.678349083513166E-2</v>
      </c>
      <c r="F161">
        <f t="shared" si="25"/>
        <v>-0.21125083711585679</v>
      </c>
      <c r="G161">
        <v>0</v>
      </c>
      <c r="H161">
        <f t="shared" si="26"/>
        <v>0.24803432795098845</v>
      </c>
      <c r="I161">
        <f t="shared" si="27"/>
        <v>-1.0835692610757275</v>
      </c>
      <c r="J161">
        <f t="shared" si="28"/>
        <v>1.0835692610757275</v>
      </c>
      <c r="K161">
        <f t="shared" si="29"/>
        <v>0.64407246581189925</v>
      </c>
      <c r="L161">
        <f t="shared" si="30"/>
        <v>0.3559275341881008</v>
      </c>
      <c r="M161">
        <f t="shared" si="31"/>
        <v>1.5526203231486206</v>
      </c>
      <c r="N161">
        <f t="shared" si="32"/>
        <v>2.8095606659964649</v>
      </c>
    </row>
    <row r="162" spans="1:14" x14ac:dyDescent="0.25">
      <c r="A162" s="4">
        <f>IF('True_Odds_Calculator_2-way'!A163="","",'True_Odds_Calculator_2-way'!A163)</f>
        <v>1.68</v>
      </c>
      <c r="B162" s="4">
        <f>IF('True_Odds_Calculator_2-way'!B163="","",'True_Odds_Calculator_2-way'!B163)</f>
        <v>2.27</v>
      </c>
      <c r="C162" s="4">
        <f t="shared" si="22"/>
        <v>0.59523809523809523</v>
      </c>
      <c r="D162">
        <f t="shared" si="23"/>
        <v>0.44052863436123346</v>
      </c>
      <c r="E162">
        <f t="shared" si="24"/>
        <v>3.5766729599328695E-2</v>
      </c>
      <c r="F162">
        <f t="shared" si="25"/>
        <v>-0.22645269561569115</v>
      </c>
      <c r="G162">
        <v>0</v>
      </c>
      <c r="H162">
        <f t="shared" si="26"/>
        <v>0.2622194252150199</v>
      </c>
      <c r="I162">
        <f t="shared" si="27"/>
        <v>-1.0760778282064791</v>
      </c>
      <c r="J162">
        <f t="shared" si="28"/>
        <v>1.0760778282064791</v>
      </c>
      <c r="K162">
        <f t="shared" si="29"/>
        <v>0.57745625010319412</v>
      </c>
      <c r="L162">
        <f t="shared" si="30"/>
        <v>0.42254374989680582</v>
      </c>
      <c r="M162">
        <f t="shared" si="31"/>
        <v>1.7317329231804059</v>
      </c>
      <c r="N162">
        <f t="shared" si="32"/>
        <v>2.3666188418222287</v>
      </c>
    </row>
    <row r="163" spans="1:14" x14ac:dyDescent="0.25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2.46</v>
      </c>
      <c r="C163" s="4">
        <f t="shared" si="22"/>
        <v>0.62893081761006286</v>
      </c>
      <c r="D163">
        <f t="shared" si="23"/>
        <v>0.4065040650406504</v>
      </c>
      <c r="E163">
        <f t="shared" si="24"/>
        <v>3.5434882650713373E-2</v>
      </c>
      <c r="F163">
        <f t="shared" si="25"/>
        <v>-0.22022805133711709</v>
      </c>
      <c r="G163">
        <v>0</v>
      </c>
      <c r="H163">
        <f t="shared" si="26"/>
        <v>0.25566293398783041</v>
      </c>
      <c r="I163">
        <f t="shared" si="27"/>
        <v>-1.0774510935845931</v>
      </c>
      <c r="J163">
        <f t="shared" si="28"/>
        <v>1.0774510935845931</v>
      </c>
      <c r="K163">
        <f t="shared" si="29"/>
        <v>0.61136049193819697</v>
      </c>
      <c r="L163">
        <f t="shared" si="30"/>
        <v>0.38863950806180297</v>
      </c>
      <c r="M163">
        <f t="shared" si="31"/>
        <v>1.6356961452149104</v>
      </c>
      <c r="N163">
        <f t="shared" si="32"/>
        <v>2.5730785966335055</v>
      </c>
    </row>
    <row r="164" spans="1:14" x14ac:dyDescent="0.25">
      <c r="A164" s="4">
        <f>IF('True_Odds_Calculator_2-way'!A165="","",'True_Odds_Calculator_2-way'!A165)</f>
        <v>1.58</v>
      </c>
      <c r="B164" s="4">
        <f>IF('True_Odds_Calculator_2-way'!B165="","",'True_Odds_Calculator_2-way'!B165)</f>
        <v>2.5</v>
      </c>
      <c r="C164" s="4">
        <f t="shared" si="22"/>
        <v>0.63291139240506322</v>
      </c>
      <c r="D164">
        <f t="shared" si="23"/>
        <v>0.4</v>
      </c>
      <c r="E164">
        <f t="shared" si="24"/>
        <v>3.2911392405063244E-2</v>
      </c>
      <c r="F164">
        <f t="shared" si="25"/>
        <v>-0.22025316455696209</v>
      </c>
      <c r="G164">
        <v>0</v>
      </c>
      <c r="H164">
        <f t="shared" si="26"/>
        <v>0.25316455696202528</v>
      </c>
      <c r="I164">
        <f t="shared" si="27"/>
        <v>-1.0721125348377945</v>
      </c>
      <c r="J164">
        <f t="shared" si="28"/>
        <v>1.0721125348377945</v>
      </c>
      <c r="K164">
        <f t="shared" si="29"/>
        <v>0.61658923335991145</v>
      </c>
      <c r="L164">
        <f t="shared" si="30"/>
        <v>0.38341076664008866</v>
      </c>
      <c r="M164">
        <f t="shared" si="31"/>
        <v>1.6218252702059208</v>
      </c>
      <c r="N164">
        <f t="shared" si="32"/>
        <v>2.6081688022566918</v>
      </c>
    </row>
    <row r="165" spans="1:14" x14ac:dyDescent="0.25">
      <c r="A165" s="4">
        <f>IF('True_Odds_Calculator_2-way'!A166="","",'True_Odds_Calculator_2-way'!A166)</f>
        <v>1.75</v>
      </c>
      <c r="B165" s="4">
        <f>IF('True_Odds_Calculator_2-way'!B166="","",'True_Odds_Calculator_2-way'!B166)</f>
        <v>2.15</v>
      </c>
      <c r="C165" s="4">
        <f t="shared" si="22"/>
        <v>0.5714285714285714</v>
      </c>
      <c r="D165">
        <f t="shared" si="23"/>
        <v>0.46511627906976744</v>
      </c>
      <c r="E165">
        <f t="shared" si="24"/>
        <v>3.6544850498338777E-2</v>
      </c>
      <c r="F165">
        <f t="shared" si="25"/>
        <v>-0.22923588039867115</v>
      </c>
      <c r="G165">
        <v>0</v>
      </c>
      <c r="H165">
        <f t="shared" si="26"/>
        <v>0.26578073089700993</v>
      </c>
      <c r="I165">
        <f t="shared" si="27"/>
        <v>-1.0767638041163308</v>
      </c>
      <c r="J165">
        <f t="shared" si="28"/>
        <v>1.0767638041163308</v>
      </c>
      <c r="K165">
        <f t="shared" si="29"/>
        <v>0.5532280473741612</v>
      </c>
      <c r="L165">
        <f t="shared" si="30"/>
        <v>0.44677195262583885</v>
      </c>
      <c r="M165">
        <f t="shared" si="31"/>
        <v>1.8075728530872484</v>
      </c>
      <c r="N165">
        <f t="shared" si="32"/>
        <v>2.2382783747337802</v>
      </c>
    </row>
    <row r="166" spans="1:14" x14ac:dyDescent="0.25">
      <c r="A166" s="4">
        <f>IF('True_Odds_Calculator_2-way'!A167="","",'True_Odds_Calculator_2-way'!A167)</f>
        <v>2.4</v>
      </c>
      <c r="B166" s="4">
        <f>IF('True_Odds_Calculator_2-way'!B167="","",'True_Odds_Calculator_2-way'!B167)</f>
        <v>1.61</v>
      </c>
      <c r="C166" s="4">
        <f t="shared" si="22"/>
        <v>0.41666666666666669</v>
      </c>
      <c r="D166">
        <f t="shared" si="23"/>
        <v>0.6211180124223602</v>
      </c>
      <c r="E166">
        <f t="shared" si="24"/>
        <v>3.7784679089026829E-2</v>
      </c>
      <c r="F166">
        <f t="shared" si="25"/>
        <v>-0.22101449275362328</v>
      </c>
      <c r="G166">
        <v>0</v>
      </c>
      <c r="H166">
        <f t="shared" si="26"/>
        <v>0.25879917184265011</v>
      </c>
      <c r="I166">
        <f t="shared" si="27"/>
        <v>-1.0821091383745125</v>
      </c>
      <c r="J166">
        <f t="shared" si="28"/>
        <v>1.0821091383745125</v>
      </c>
      <c r="K166">
        <f t="shared" si="29"/>
        <v>0.39762177743270088</v>
      </c>
      <c r="L166">
        <f t="shared" si="30"/>
        <v>0.602378222567299</v>
      </c>
      <c r="M166">
        <f t="shared" si="31"/>
        <v>2.5149527937243179</v>
      </c>
      <c r="N166">
        <f t="shared" si="32"/>
        <v>1.660086574408453</v>
      </c>
    </row>
    <row r="167" spans="1:14" x14ac:dyDescent="0.25">
      <c r="A167" s="4">
        <f>IF('True_Odds_Calculator_2-way'!A168="","",'True_Odds_Calculator_2-way'!A168)</f>
        <v>2.38</v>
      </c>
      <c r="B167" s="4">
        <f>IF('True_Odds_Calculator_2-way'!B168="","",'True_Odds_Calculator_2-way'!B168)</f>
        <v>1.64</v>
      </c>
      <c r="C167" s="4">
        <f t="shared" si="22"/>
        <v>0.42016806722689076</v>
      </c>
      <c r="D167">
        <f t="shared" si="23"/>
        <v>0.6097560975609756</v>
      </c>
      <c r="E167">
        <f t="shared" si="24"/>
        <v>2.9924164787866303E-2</v>
      </c>
      <c r="F167">
        <f t="shared" si="25"/>
        <v>-0.22627587620414025</v>
      </c>
      <c r="G167">
        <v>0</v>
      </c>
      <c r="H167">
        <f t="shared" si="26"/>
        <v>0.25620004099200655</v>
      </c>
      <c r="I167">
        <f t="shared" si="27"/>
        <v>-1.0640706634484356</v>
      </c>
      <c r="J167">
        <f t="shared" si="28"/>
        <v>1.0640706634484356</v>
      </c>
      <c r="K167">
        <f t="shared" si="29"/>
        <v>0.40511785129413308</v>
      </c>
      <c r="L167">
        <f t="shared" si="30"/>
        <v>0.59488214870586709</v>
      </c>
      <c r="M167">
        <f t="shared" si="31"/>
        <v>2.468417515558841</v>
      </c>
      <c r="N167">
        <f t="shared" si="32"/>
        <v>1.6810052246069986</v>
      </c>
    </row>
    <row r="168" spans="1:14" x14ac:dyDescent="0.25">
      <c r="A168" s="4">
        <f>IF('True_Odds_Calculator_2-way'!A169="","",'True_Odds_Calculator_2-way'!A169)</f>
        <v>2.95</v>
      </c>
      <c r="B168" s="4">
        <f>IF('True_Odds_Calculator_2-way'!B169="","",'True_Odds_Calculator_2-way'!B169)</f>
        <v>1.44</v>
      </c>
      <c r="C168" s="4">
        <f t="shared" si="22"/>
        <v>0.33898305084745761</v>
      </c>
      <c r="D168">
        <f t="shared" si="23"/>
        <v>0.69444444444444442</v>
      </c>
      <c r="E168">
        <f t="shared" si="24"/>
        <v>3.3427495291902032E-2</v>
      </c>
      <c r="F168">
        <f t="shared" si="25"/>
        <v>-0.20197740112994356</v>
      </c>
      <c r="G168">
        <v>0</v>
      </c>
      <c r="H168">
        <f t="shared" si="26"/>
        <v>0.23540489642184556</v>
      </c>
      <c r="I168">
        <f t="shared" si="27"/>
        <v>-1.0795837927188261</v>
      </c>
      <c r="J168">
        <f t="shared" si="28"/>
        <v>1.0795837927188261</v>
      </c>
      <c r="K168">
        <f t="shared" si="29"/>
        <v>0.32204165175679</v>
      </c>
      <c r="L168">
        <f t="shared" si="30"/>
        <v>0.67795834824321011</v>
      </c>
      <c r="M168">
        <f t="shared" si="31"/>
        <v>3.105188395801711</v>
      </c>
      <c r="N168">
        <f t="shared" si="32"/>
        <v>1.4750168687962832</v>
      </c>
    </row>
    <row r="169" spans="1:14" x14ac:dyDescent="0.25">
      <c r="A169" s="4">
        <f>IF('True_Odds_Calculator_2-way'!A170="","",'True_Odds_Calculator_2-way'!A170)</f>
        <v>2.73</v>
      </c>
      <c r="B169" s="4">
        <f>IF('True_Odds_Calculator_2-way'!B170="","",'True_Odds_Calculator_2-way'!B170)</f>
        <v>1.51</v>
      </c>
      <c r="C169" s="4">
        <f t="shared" si="22"/>
        <v>0.36630036630036628</v>
      </c>
      <c r="D169">
        <f t="shared" si="23"/>
        <v>0.66225165562913912</v>
      </c>
      <c r="E169">
        <f t="shared" si="24"/>
        <v>2.8552021929505456E-2</v>
      </c>
      <c r="F169">
        <f t="shared" si="25"/>
        <v>-0.21403100211047221</v>
      </c>
      <c r="G169">
        <v>0</v>
      </c>
      <c r="H169">
        <f t="shared" si="26"/>
        <v>0.2425830240399777</v>
      </c>
      <c r="I169">
        <f t="shared" si="27"/>
        <v>-1.0646132337208565</v>
      </c>
      <c r="J169">
        <f t="shared" si="28"/>
        <v>1.0646132337208565</v>
      </c>
      <c r="K169">
        <f t="shared" si="29"/>
        <v>0.35189201320648461</v>
      </c>
      <c r="L169">
        <f t="shared" si="30"/>
        <v>0.64810798679351533</v>
      </c>
      <c r="M169">
        <f t="shared" si="31"/>
        <v>2.8417808943370817</v>
      </c>
      <c r="N169">
        <f t="shared" si="32"/>
        <v>1.5429527491976365</v>
      </c>
    </row>
    <row r="170" spans="1:14" x14ac:dyDescent="0.25">
      <c r="A170" s="4">
        <f>IF('True_Odds_Calculator_2-way'!A171="","",'True_Odds_Calculator_2-way'!A171)</f>
        <v>2.88</v>
      </c>
      <c r="B170" s="4">
        <f>IF('True_Odds_Calculator_2-way'!B171="","",'True_Odds_Calculator_2-way'!B171)</f>
        <v>1.44</v>
      </c>
      <c r="C170" s="4">
        <f t="shared" si="22"/>
        <v>0.34722222222222221</v>
      </c>
      <c r="D170">
        <f t="shared" si="23"/>
        <v>0.69444444444444442</v>
      </c>
      <c r="E170">
        <f t="shared" si="24"/>
        <v>4.1666666666666519E-2</v>
      </c>
      <c r="F170">
        <f t="shared" si="25"/>
        <v>-0.19945987654321007</v>
      </c>
      <c r="G170">
        <v>0</v>
      </c>
      <c r="H170">
        <f t="shared" si="26"/>
        <v>0.24112654320987653</v>
      </c>
      <c r="I170">
        <f t="shared" si="27"/>
        <v>-1.0994987428338556</v>
      </c>
      <c r="J170">
        <f t="shared" si="28"/>
        <v>1.0994987428338556</v>
      </c>
      <c r="K170">
        <f t="shared" si="29"/>
        <v>0.32604538893900414</v>
      </c>
      <c r="L170">
        <f t="shared" si="30"/>
        <v>0.67395461106099597</v>
      </c>
      <c r="M170">
        <f t="shared" si="31"/>
        <v>3.0670576365276485</v>
      </c>
      <c r="N170">
        <f t="shared" si="32"/>
        <v>1.4837794468468968</v>
      </c>
    </row>
    <row r="171" spans="1:14" x14ac:dyDescent="0.25">
      <c r="A171" s="4">
        <f>IF('True_Odds_Calculator_2-way'!A172="","",'True_Odds_Calculator_2-way'!A172)</f>
        <v>2.64</v>
      </c>
      <c r="B171" s="4">
        <f>IF('True_Odds_Calculator_2-way'!B172="","",'True_Odds_Calculator_2-way'!B172)</f>
        <v>1.51</v>
      </c>
      <c r="C171" s="4">
        <f t="shared" si="22"/>
        <v>0.37878787878787878</v>
      </c>
      <c r="D171">
        <f t="shared" si="23"/>
        <v>0.66225165562913912</v>
      </c>
      <c r="E171">
        <f t="shared" si="24"/>
        <v>4.1039534417017798E-2</v>
      </c>
      <c r="F171">
        <f t="shared" si="25"/>
        <v>-0.20981336544250462</v>
      </c>
      <c r="G171">
        <v>0</v>
      </c>
      <c r="H171">
        <f t="shared" si="26"/>
        <v>0.25085289985952242</v>
      </c>
      <c r="I171">
        <f t="shared" si="27"/>
        <v>-1.0934350421017383</v>
      </c>
      <c r="J171">
        <f t="shared" si="28"/>
        <v>1.0934350421017383</v>
      </c>
      <c r="K171">
        <f t="shared" si="29"/>
        <v>0.35800802585300368</v>
      </c>
      <c r="L171">
        <f t="shared" si="30"/>
        <v>0.64199197414699649</v>
      </c>
      <c r="M171">
        <f t="shared" si="31"/>
        <v>2.7932334690468505</v>
      </c>
      <c r="N171">
        <f t="shared" si="32"/>
        <v>1.5576518714718863</v>
      </c>
    </row>
    <row r="172" spans="1:14" x14ac:dyDescent="0.25">
      <c r="A172" s="4">
        <f>IF('True_Odds_Calculator_2-way'!A173="","",'True_Odds_Calculator_2-way'!A173)</f>
        <v>2.65</v>
      </c>
      <c r="B172" s="4">
        <f>IF('True_Odds_Calculator_2-way'!B173="","",'True_Odds_Calculator_2-way'!B173)</f>
        <v>1.51</v>
      </c>
      <c r="C172" s="4">
        <f t="shared" si="22"/>
        <v>0.37735849056603776</v>
      </c>
      <c r="D172">
        <f t="shared" si="23"/>
        <v>0.66225165562913912</v>
      </c>
      <c r="E172">
        <f t="shared" si="24"/>
        <v>3.9610146195176998E-2</v>
      </c>
      <c r="F172">
        <f t="shared" si="25"/>
        <v>-0.21029613894789434</v>
      </c>
      <c r="G172">
        <v>0</v>
      </c>
      <c r="H172">
        <f t="shared" si="26"/>
        <v>0.24990628514307139</v>
      </c>
      <c r="I172">
        <f t="shared" si="27"/>
        <v>-1.0901165669462149</v>
      </c>
      <c r="J172">
        <f t="shared" si="28"/>
        <v>1.0901165669462149</v>
      </c>
      <c r="K172">
        <f t="shared" si="29"/>
        <v>0.35730972902213964</v>
      </c>
      <c r="L172">
        <f t="shared" si="30"/>
        <v>0.64269027097786013</v>
      </c>
      <c r="M172">
        <f t="shared" si="31"/>
        <v>2.7986923354612547</v>
      </c>
      <c r="N172">
        <f t="shared" si="32"/>
        <v>1.5559594491425695</v>
      </c>
    </row>
    <row r="173" spans="1:14" x14ac:dyDescent="0.25">
      <c r="A173" s="4">
        <f>IF('True_Odds_Calculator_2-way'!A174="","",'True_Odds_Calculator_2-way'!A174)</f>
        <v>2.82</v>
      </c>
      <c r="B173" s="4">
        <f>IF('True_Odds_Calculator_2-way'!B174="","",'True_Odds_Calculator_2-way'!B174)</f>
        <v>1.46</v>
      </c>
      <c r="C173" s="4">
        <f t="shared" si="22"/>
        <v>0.3546099290780142</v>
      </c>
      <c r="D173">
        <f t="shared" si="23"/>
        <v>0.68493150684931503</v>
      </c>
      <c r="E173">
        <f t="shared" si="24"/>
        <v>3.9541435927329172E-2</v>
      </c>
      <c r="F173">
        <f t="shared" si="25"/>
        <v>-0.20334207713980379</v>
      </c>
      <c r="G173">
        <v>0</v>
      </c>
      <c r="H173">
        <f t="shared" si="26"/>
        <v>0.24288351306713299</v>
      </c>
      <c r="I173">
        <f t="shared" si="27"/>
        <v>-1.0929124924699354</v>
      </c>
      <c r="J173">
        <f t="shared" si="28"/>
        <v>1.0929124924699354</v>
      </c>
      <c r="K173">
        <f t="shared" si="29"/>
        <v>0.33454877845281611</v>
      </c>
      <c r="L173">
        <f t="shared" si="30"/>
        <v>0.66545122154718395</v>
      </c>
      <c r="M173">
        <f t="shared" si="31"/>
        <v>2.9891007362952826</v>
      </c>
      <c r="N173">
        <f t="shared" si="32"/>
        <v>1.50273974653617</v>
      </c>
    </row>
    <row r="174" spans="1:14" x14ac:dyDescent="0.25">
      <c r="A174" s="4">
        <f>IF('True_Odds_Calculator_2-way'!A175="","",'True_Odds_Calculator_2-way'!A175)</f>
        <v>1.68</v>
      </c>
      <c r="B174" s="4">
        <f>IF('True_Odds_Calculator_2-way'!B175="","",'True_Odds_Calculator_2-way'!B175)</f>
        <v>2.2200000000000002</v>
      </c>
      <c r="C174" s="4">
        <f t="shared" si="22"/>
        <v>0.59523809523809523</v>
      </c>
      <c r="D174">
        <f t="shared" si="23"/>
        <v>0.4504504504504504</v>
      </c>
      <c r="E174">
        <f t="shared" si="24"/>
        <v>4.5688545688545634E-2</v>
      </c>
      <c r="F174">
        <f t="shared" si="25"/>
        <v>-0.22243672243672252</v>
      </c>
      <c r="G174">
        <v>0</v>
      </c>
      <c r="H174">
        <f t="shared" si="26"/>
        <v>0.2681252681252681</v>
      </c>
      <c r="I174">
        <f t="shared" si="27"/>
        <v>-1.0979071877276467</v>
      </c>
      <c r="J174">
        <f t="shared" si="28"/>
        <v>1.0979071877276467</v>
      </c>
      <c r="K174">
        <f t="shared" si="29"/>
        <v>0.57254851307619281</v>
      </c>
      <c r="L174">
        <f t="shared" si="30"/>
        <v>0.42745148692380741</v>
      </c>
      <c r="M174">
        <f t="shared" si="31"/>
        <v>1.7465768876547993</v>
      </c>
      <c r="N174">
        <f t="shared" si="32"/>
        <v>2.3394467690277296</v>
      </c>
    </row>
    <row r="175" spans="1:14" x14ac:dyDescent="0.25">
      <c r="A175" s="4">
        <f>IF('True_Odds_Calculator_2-way'!A176="","",'True_Odds_Calculator_2-way'!A176)</f>
        <v>1.81</v>
      </c>
      <c r="B175" s="4">
        <f>IF('True_Odds_Calculator_2-way'!B176="","",'True_Odds_Calculator_2-way'!B176)</f>
        <v>2.04</v>
      </c>
      <c r="C175" s="4">
        <f t="shared" si="22"/>
        <v>0.5524861878453039</v>
      </c>
      <c r="D175">
        <f t="shared" si="23"/>
        <v>0.49019607843137253</v>
      </c>
      <c r="E175">
        <f t="shared" si="24"/>
        <v>4.2682266276676373E-2</v>
      </c>
      <c r="F175">
        <f t="shared" si="25"/>
        <v>-0.22814429639259015</v>
      </c>
      <c r="G175">
        <v>0</v>
      </c>
      <c r="H175">
        <f t="shared" si="26"/>
        <v>0.27082656266926658</v>
      </c>
      <c r="I175">
        <f t="shared" si="27"/>
        <v>-1.0895340841010224</v>
      </c>
      <c r="J175">
        <f t="shared" si="28"/>
        <v>1.0895340841010224</v>
      </c>
      <c r="K175">
        <f t="shared" si="29"/>
        <v>0.53120211979695098</v>
      </c>
      <c r="L175">
        <f t="shared" si="30"/>
        <v>0.46879788020304902</v>
      </c>
      <c r="M175">
        <f t="shared" si="31"/>
        <v>1.8825226081218283</v>
      </c>
      <c r="N175">
        <f t="shared" si="32"/>
        <v>2.1331154474650633</v>
      </c>
    </row>
    <row r="176" spans="1:14" x14ac:dyDescent="0.25">
      <c r="A176" s="4">
        <f>IF('True_Odds_Calculator_2-way'!A177="","",'True_Odds_Calculator_2-way'!A177)</f>
        <v>2.0499999999999998</v>
      </c>
      <c r="B176" s="4">
        <f>IF('True_Odds_Calculator_2-way'!B177="","",'True_Odds_Calculator_2-way'!B177)</f>
        <v>1.81</v>
      </c>
      <c r="C176" s="4">
        <f t="shared" si="22"/>
        <v>0.48780487804878053</v>
      </c>
      <c r="D176">
        <f t="shared" si="23"/>
        <v>0.5524861878453039</v>
      </c>
      <c r="E176">
        <f t="shared" si="24"/>
        <v>4.0291065894084488E-2</v>
      </c>
      <c r="F176">
        <f t="shared" si="25"/>
        <v>-0.22921439159142964</v>
      </c>
      <c r="G176">
        <v>0</v>
      </c>
      <c r="H176">
        <f t="shared" si="26"/>
        <v>0.26950545748551413</v>
      </c>
      <c r="I176">
        <f t="shared" si="27"/>
        <v>-1.0843334143872594</v>
      </c>
      <c r="J176">
        <f t="shared" si="28"/>
        <v>1.0843334143872594</v>
      </c>
      <c r="K176">
        <f t="shared" si="29"/>
        <v>0.46760653723484941</v>
      </c>
      <c r="L176">
        <f t="shared" si="30"/>
        <v>0.53239346276515054</v>
      </c>
      <c r="M176">
        <f t="shared" si="31"/>
        <v>2.1385500851066221</v>
      </c>
      <c r="N176">
        <f t="shared" si="32"/>
        <v>1.8783100656536802</v>
      </c>
    </row>
    <row r="177" spans="1:14" x14ac:dyDescent="0.25">
      <c r="A177" s="4">
        <f>IF('True_Odds_Calculator_2-way'!A178="","",'True_Odds_Calculator_2-way'!A178)</f>
        <v>1.83</v>
      </c>
      <c r="B177" s="4">
        <f>IF('True_Odds_Calculator_2-way'!B178="","",'True_Odds_Calculator_2-way'!B178)</f>
        <v>2.0299999999999998</v>
      </c>
      <c r="C177" s="4">
        <f t="shared" si="22"/>
        <v>0.54644808743169393</v>
      </c>
      <c r="D177">
        <f t="shared" si="23"/>
        <v>0.49261083743842371</v>
      </c>
      <c r="E177">
        <f t="shared" si="24"/>
        <v>3.9058924870117639E-2</v>
      </c>
      <c r="F177">
        <f t="shared" si="25"/>
        <v>-0.23012732509623413</v>
      </c>
      <c r="G177">
        <v>0</v>
      </c>
      <c r="H177">
        <f t="shared" si="26"/>
        <v>0.26918624996635171</v>
      </c>
      <c r="I177">
        <f t="shared" si="27"/>
        <v>-1.0815393906387938</v>
      </c>
      <c r="J177">
        <f t="shared" si="28"/>
        <v>1.0815393906387938</v>
      </c>
      <c r="K177">
        <f t="shared" si="29"/>
        <v>0.52695987471447536</v>
      </c>
      <c r="L177">
        <f t="shared" si="30"/>
        <v>0.47304012528552486</v>
      </c>
      <c r="M177">
        <f t="shared" si="31"/>
        <v>1.8976776942301987</v>
      </c>
      <c r="N177">
        <f t="shared" si="32"/>
        <v>2.113985572357957</v>
      </c>
    </row>
    <row r="178" spans="1:14" x14ac:dyDescent="0.25">
      <c r="A178" s="4">
        <f>IF('True_Odds_Calculator_2-way'!A179="","",'True_Odds_Calculator_2-way'!A179)</f>
        <v>1.77</v>
      </c>
      <c r="B178" s="4">
        <f>IF('True_Odds_Calculator_2-way'!B179="","",'True_Odds_Calculator_2-way'!B179)</f>
        <v>2.09</v>
      </c>
      <c r="C178" s="4">
        <f t="shared" si="22"/>
        <v>0.56497175141242939</v>
      </c>
      <c r="D178">
        <f t="shared" si="23"/>
        <v>0.47846889952153115</v>
      </c>
      <c r="E178">
        <f t="shared" si="24"/>
        <v>4.3440650933960434E-2</v>
      </c>
      <c r="F178">
        <f t="shared" si="25"/>
        <v>-0.22688076122509671</v>
      </c>
      <c r="G178">
        <v>0</v>
      </c>
      <c r="H178">
        <f t="shared" si="26"/>
        <v>0.27032141215905714</v>
      </c>
      <c r="I178">
        <f t="shared" si="27"/>
        <v>-1.09154435611996</v>
      </c>
      <c r="J178">
        <f t="shared" si="28"/>
        <v>1.09154435611996</v>
      </c>
      <c r="K178">
        <f t="shared" si="29"/>
        <v>0.54333381846411721</v>
      </c>
      <c r="L178">
        <f t="shared" si="30"/>
        <v>0.4566661815358829</v>
      </c>
      <c r="M178">
        <f t="shared" si="31"/>
        <v>1.8404891542123691</v>
      </c>
      <c r="N178">
        <f t="shared" si="32"/>
        <v>2.189783348170756</v>
      </c>
    </row>
    <row r="179" spans="1:14" x14ac:dyDescent="0.25">
      <c r="A179" s="4">
        <f>IF('True_Odds_Calculator_2-way'!A180="","",'True_Odds_Calculator_2-way'!A180)</f>
        <v>1.59</v>
      </c>
      <c r="B179" s="4">
        <f>IF('True_Odds_Calculator_2-way'!B180="","",'True_Odds_Calculator_2-way'!B180)</f>
        <v>2.44</v>
      </c>
      <c r="C179" s="4">
        <f t="shared" si="22"/>
        <v>0.62893081761006286</v>
      </c>
      <c r="D179">
        <f t="shared" si="23"/>
        <v>0.4098360655737705</v>
      </c>
      <c r="E179">
        <f t="shared" si="24"/>
        <v>3.8766883183833478E-2</v>
      </c>
      <c r="F179">
        <f t="shared" si="25"/>
        <v>-0.21899164862356935</v>
      </c>
      <c r="G179">
        <v>0</v>
      </c>
      <c r="H179">
        <f t="shared" si="26"/>
        <v>0.25775853180740282</v>
      </c>
      <c r="I179">
        <f t="shared" si="27"/>
        <v>-1.0849075915068658</v>
      </c>
      <c r="J179">
        <f t="shared" si="28"/>
        <v>1.0849075915068658</v>
      </c>
      <c r="K179">
        <f t="shared" si="29"/>
        <v>0.60972060030090225</v>
      </c>
      <c r="L179">
        <f t="shared" si="30"/>
        <v>0.39027939969909758</v>
      </c>
      <c r="M179">
        <f t="shared" si="31"/>
        <v>1.6400954789890509</v>
      </c>
      <c r="N179">
        <f t="shared" si="32"/>
        <v>2.5622669317698867</v>
      </c>
    </row>
    <row r="180" spans="1:14" x14ac:dyDescent="0.25">
      <c r="A180" s="4">
        <f>IF('True_Odds_Calculator_2-way'!A181="","",'True_Odds_Calculator_2-way'!A181)</f>
        <v>2.56</v>
      </c>
      <c r="B180" s="4">
        <f>IF('True_Odds_Calculator_2-way'!B181="","",'True_Odds_Calculator_2-way'!B181)</f>
        <v>1.58</v>
      </c>
      <c r="C180" s="4">
        <f t="shared" si="22"/>
        <v>0.390625</v>
      </c>
      <c r="D180">
        <f t="shared" si="23"/>
        <v>0.63291139240506322</v>
      </c>
      <c r="E180">
        <f t="shared" si="24"/>
        <v>2.3536392405063111E-2</v>
      </c>
      <c r="F180">
        <f t="shared" si="25"/>
        <v>-0.22369462025316467</v>
      </c>
      <c r="G180">
        <v>0</v>
      </c>
      <c r="H180">
        <f t="shared" si="26"/>
        <v>0.24723101265822783</v>
      </c>
      <c r="I180">
        <f t="shared" si="27"/>
        <v>-1.0512928338279497</v>
      </c>
      <c r="J180">
        <f t="shared" si="28"/>
        <v>1.0512928338279497</v>
      </c>
      <c r="K180">
        <f t="shared" si="29"/>
        <v>0.37878546535462176</v>
      </c>
      <c r="L180">
        <f t="shared" si="30"/>
        <v>0.62121453464537835</v>
      </c>
      <c r="M180">
        <f t="shared" si="31"/>
        <v>2.640016820771601</v>
      </c>
      <c r="N180">
        <f t="shared" si="32"/>
        <v>1.6097498436202111</v>
      </c>
    </row>
    <row r="181" spans="1:14" x14ac:dyDescent="0.25">
      <c r="A181" s="4">
        <f>IF('True_Odds_Calculator_2-way'!A182="","",'True_Odds_Calculator_2-way'!A182)</f>
        <v>2.3199999999999998</v>
      </c>
      <c r="B181" s="4">
        <f>IF('True_Odds_Calculator_2-way'!B182="","",'True_Odds_Calculator_2-way'!B182)</f>
        <v>1.68</v>
      </c>
      <c r="C181" s="4">
        <f t="shared" si="22"/>
        <v>0.43103448275862072</v>
      </c>
      <c r="D181">
        <f t="shared" si="23"/>
        <v>0.59523809523809523</v>
      </c>
      <c r="E181">
        <f t="shared" si="24"/>
        <v>2.6272577996715896E-2</v>
      </c>
      <c r="F181">
        <f t="shared" si="25"/>
        <v>-0.23029556650246308</v>
      </c>
      <c r="G181">
        <v>0</v>
      </c>
      <c r="H181">
        <f t="shared" si="26"/>
        <v>0.25656814449917897</v>
      </c>
      <c r="I181">
        <f t="shared" si="27"/>
        <v>-1.0555008273018727</v>
      </c>
      <c r="J181">
        <f t="shared" si="28"/>
        <v>1.0555008273018727</v>
      </c>
      <c r="K181">
        <f t="shared" si="29"/>
        <v>0.41783991029087642</v>
      </c>
      <c r="L181">
        <f t="shared" si="30"/>
        <v>0.58216008970912358</v>
      </c>
      <c r="M181">
        <f t="shared" si="31"/>
        <v>2.3932610920384718</v>
      </c>
      <c r="N181">
        <f t="shared" si="32"/>
        <v>1.7177405625652735</v>
      </c>
    </row>
    <row r="182" spans="1:14" x14ac:dyDescent="0.25">
      <c r="A182" s="4">
        <f>IF('True_Odds_Calculator_2-way'!A183="","",'True_Odds_Calculator_2-way'!A183)</f>
        <v>2.56</v>
      </c>
      <c r="B182" s="4">
        <f>IF('True_Odds_Calculator_2-way'!B183="","",'True_Odds_Calculator_2-way'!B183)</f>
        <v>1.52</v>
      </c>
      <c r="C182" s="4">
        <f t="shared" si="22"/>
        <v>0.390625</v>
      </c>
      <c r="D182">
        <f t="shared" si="23"/>
        <v>0.65789473684210531</v>
      </c>
      <c r="E182">
        <f t="shared" si="24"/>
        <v>4.851973684210531E-2</v>
      </c>
      <c r="F182">
        <f t="shared" si="25"/>
        <v>-0.20847039473684204</v>
      </c>
      <c r="G182">
        <v>0</v>
      </c>
      <c r="H182">
        <f t="shared" si="26"/>
        <v>0.2569901315789474</v>
      </c>
      <c r="I182">
        <f t="shared" si="27"/>
        <v>-1.110288979210819</v>
      </c>
      <c r="J182">
        <f t="shared" si="28"/>
        <v>1.110288979210819</v>
      </c>
      <c r="K182">
        <f t="shared" si="29"/>
        <v>0.3660254037844386</v>
      </c>
      <c r="L182">
        <f t="shared" si="30"/>
        <v>0.63397459621556129</v>
      </c>
      <c r="M182">
        <f t="shared" si="31"/>
        <v>2.7320508075688776</v>
      </c>
      <c r="N182">
        <f t="shared" si="32"/>
        <v>1.577350269189626</v>
      </c>
    </row>
    <row r="183" spans="1:14" x14ac:dyDescent="0.25">
      <c r="A183" s="4">
        <f>IF('True_Odds_Calculator_2-way'!A184="","",'True_Odds_Calculator_2-way'!A184)</f>
        <v>1.82</v>
      </c>
      <c r="B183" s="4">
        <f>IF('True_Odds_Calculator_2-way'!B184="","",'True_Odds_Calculator_2-way'!B184)</f>
        <v>2.0499999999999998</v>
      </c>
      <c r="C183" s="4">
        <f t="shared" si="22"/>
        <v>0.54945054945054939</v>
      </c>
      <c r="D183">
        <f t="shared" si="23"/>
        <v>0.48780487804878053</v>
      </c>
      <c r="E183">
        <f t="shared" si="24"/>
        <v>3.7255427499329974E-2</v>
      </c>
      <c r="F183">
        <f t="shared" si="25"/>
        <v>-0.23076923076923073</v>
      </c>
      <c r="G183">
        <v>0</v>
      </c>
      <c r="H183">
        <f t="shared" si="26"/>
        <v>0.2680246582685607</v>
      </c>
      <c r="I183">
        <f t="shared" si="27"/>
        <v>-1.0777013435226059</v>
      </c>
      <c r="J183">
        <f t="shared" si="28"/>
        <v>1.0777013435226059</v>
      </c>
      <c r="K183">
        <f t="shared" si="29"/>
        <v>0.53086584011754934</v>
      </c>
      <c r="L183">
        <f t="shared" si="30"/>
        <v>0.46913415988245072</v>
      </c>
      <c r="M183">
        <f t="shared" si="31"/>
        <v>1.883715101688537</v>
      </c>
      <c r="N183">
        <f t="shared" si="32"/>
        <v>2.1315864106987359</v>
      </c>
    </row>
    <row r="184" spans="1:14" x14ac:dyDescent="0.25">
      <c r="A184" s="4">
        <f>IF('True_Odds_Calculator_2-way'!A185="","",'True_Odds_Calculator_2-way'!A185)</f>
        <v>2.2599999999999998</v>
      </c>
      <c r="B184" s="4">
        <f>IF('True_Odds_Calculator_2-way'!B185="","",'True_Odds_Calculator_2-way'!B185)</f>
        <v>1.64</v>
      </c>
      <c r="C184" s="4">
        <f t="shared" si="22"/>
        <v>0.44247787610619471</v>
      </c>
      <c r="D184">
        <f t="shared" si="23"/>
        <v>0.6097560975609756</v>
      </c>
      <c r="E184">
        <f t="shared" si="24"/>
        <v>5.2233973667170197E-2</v>
      </c>
      <c r="F184">
        <f t="shared" si="25"/>
        <v>-0.21756960932441194</v>
      </c>
      <c r="G184">
        <v>0</v>
      </c>
      <c r="H184">
        <f t="shared" si="26"/>
        <v>0.26980358299158214</v>
      </c>
      <c r="I184">
        <f t="shared" si="27"/>
        <v>-1.1135885079684347</v>
      </c>
      <c r="J184">
        <f t="shared" si="28"/>
        <v>1.1135885079684347</v>
      </c>
      <c r="K184">
        <f t="shared" si="29"/>
        <v>0.41612544004152574</v>
      </c>
      <c r="L184">
        <f t="shared" si="30"/>
        <v>0.58387455995847437</v>
      </c>
      <c r="M184">
        <f t="shared" si="31"/>
        <v>2.4031215200402278</v>
      </c>
      <c r="N184">
        <f t="shared" si="32"/>
        <v>1.7126966450997982</v>
      </c>
    </row>
    <row r="185" spans="1:14" x14ac:dyDescent="0.25">
      <c r="A185" s="4">
        <f>IF('True_Odds_Calculator_2-way'!A186="","",'True_Odds_Calculator_2-way'!A186)</f>
        <v>2.2799999999999998</v>
      </c>
      <c r="B185" s="4">
        <f>IF('True_Odds_Calculator_2-way'!B186="","",'True_Odds_Calculator_2-way'!B186)</f>
        <v>1.67</v>
      </c>
      <c r="C185" s="4">
        <f t="shared" si="22"/>
        <v>0.43859649122807021</v>
      </c>
      <c r="D185">
        <f t="shared" si="23"/>
        <v>0.5988023952095809</v>
      </c>
      <c r="E185">
        <f t="shared" si="24"/>
        <v>3.7398886437651102E-2</v>
      </c>
      <c r="F185">
        <f t="shared" si="25"/>
        <v>-0.22523374304023536</v>
      </c>
      <c r="G185">
        <v>0</v>
      </c>
      <c r="H185">
        <f t="shared" si="26"/>
        <v>0.2626326294778864</v>
      </c>
      <c r="I185">
        <f t="shared" si="27"/>
        <v>-1.0798355319767001</v>
      </c>
      <c r="J185">
        <f t="shared" si="28"/>
        <v>1.0798355319767001</v>
      </c>
      <c r="K185">
        <f t="shared" si="29"/>
        <v>0.41978188889052137</v>
      </c>
      <c r="L185">
        <f t="shared" si="30"/>
        <v>0.58021811110947863</v>
      </c>
      <c r="M185">
        <f t="shared" si="31"/>
        <v>2.382189480930176</v>
      </c>
      <c r="N185">
        <f t="shared" si="32"/>
        <v>1.7234898064243891</v>
      </c>
    </row>
    <row r="186" spans="1:14" x14ac:dyDescent="0.25">
      <c r="A186" s="4">
        <f>IF('True_Odds_Calculator_2-way'!A187="","",'True_Odds_Calculator_2-way'!A187)</f>
        <v>2.2200000000000002</v>
      </c>
      <c r="B186" s="4">
        <f>IF('True_Odds_Calculator_2-way'!B187="","",'True_Odds_Calculator_2-way'!B187)</f>
        <v>1.72</v>
      </c>
      <c r="C186" s="4">
        <f t="shared" si="22"/>
        <v>0.4504504504504504</v>
      </c>
      <c r="D186">
        <f t="shared" si="23"/>
        <v>0.58139534883720934</v>
      </c>
      <c r="E186">
        <f t="shared" si="24"/>
        <v>3.1845799287659737E-2</v>
      </c>
      <c r="F186">
        <f t="shared" si="25"/>
        <v>-0.23004399748585791</v>
      </c>
      <c r="G186">
        <v>0</v>
      </c>
      <c r="H186">
        <f t="shared" si="26"/>
        <v>0.2618897967735177</v>
      </c>
      <c r="I186">
        <f t="shared" si="27"/>
        <v>-1.0669739994407998</v>
      </c>
      <c r="J186">
        <f t="shared" si="28"/>
        <v>1.0669739994407998</v>
      </c>
      <c r="K186">
        <f t="shared" si="29"/>
        <v>0.43445992221759705</v>
      </c>
      <c r="L186">
        <f t="shared" si="30"/>
        <v>0.56554007778240289</v>
      </c>
      <c r="M186">
        <f t="shared" si="31"/>
        <v>2.3017082793177757</v>
      </c>
      <c r="N186">
        <f t="shared" si="32"/>
        <v>1.768221279597376</v>
      </c>
    </row>
    <row r="187" spans="1:14" x14ac:dyDescent="0.25">
      <c r="A187" s="4">
        <f>IF('True_Odds_Calculator_2-way'!A188="","",'True_Odds_Calculator_2-way'!A188)</f>
        <v>2.57</v>
      </c>
      <c r="B187" s="4">
        <f>IF('True_Odds_Calculator_2-way'!B188="","",'True_Odds_Calculator_2-way'!B188)</f>
        <v>1.54</v>
      </c>
      <c r="C187" s="4">
        <f t="shared" si="22"/>
        <v>0.38910505836575876</v>
      </c>
      <c r="D187">
        <f t="shared" si="23"/>
        <v>0.64935064935064934</v>
      </c>
      <c r="E187">
        <f t="shared" si="24"/>
        <v>3.845570771640805E-2</v>
      </c>
      <c r="F187">
        <f t="shared" si="25"/>
        <v>-0.21420991459901972</v>
      </c>
      <c r="G187">
        <v>0</v>
      </c>
      <c r="H187">
        <f t="shared" si="26"/>
        <v>0.25266562231542777</v>
      </c>
      <c r="I187">
        <f t="shared" si="27"/>
        <v>-1.0860586874184577</v>
      </c>
      <c r="J187">
        <f t="shared" si="28"/>
        <v>1.0860586874184577</v>
      </c>
      <c r="K187">
        <f t="shared" si="29"/>
        <v>0.36967044193530912</v>
      </c>
      <c r="L187">
        <f t="shared" si="30"/>
        <v>0.63032955806469082</v>
      </c>
      <c r="M187">
        <f t="shared" si="31"/>
        <v>2.7051121392469786</v>
      </c>
      <c r="N187">
        <f t="shared" si="32"/>
        <v>1.5864716912059673</v>
      </c>
    </row>
    <row r="188" spans="1:14" x14ac:dyDescent="0.25">
      <c r="A188" s="4">
        <f>IF('True_Odds_Calculator_2-way'!A189="","",'True_Odds_Calculator_2-way'!A189)</f>
        <v>1.63</v>
      </c>
      <c r="B188" s="4">
        <f>IF('True_Odds_Calculator_2-way'!B189="","",'True_Odds_Calculator_2-way'!B189)</f>
        <v>2.1</v>
      </c>
      <c r="C188" s="4">
        <f t="shared" si="22"/>
        <v>0.61349693251533743</v>
      </c>
      <c r="D188">
        <f t="shared" si="23"/>
        <v>0.47619047619047616</v>
      </c>
      <c r="E188">
        <f t="shared" si="24"/>
        <v>8.9687408705813709E-2</v>
      </c>
      <c r="F188">
        <f t="shared" si="25"/>
        <v>-0.20245398773006129</v>
      </c>
      <c r="G188">
        <v>0</v>
      </c>
      <c r="H188">
        <f t="shared" si="26"/>
        <v>0.29214139643587494</v>
      </c>
      <c r="I188">
        <f t="shared" si="27"/>
        <v>-1.2012499502607454</v>
      </c>
      <c r="J188">
        <f t="shared" si="28"/>
        <v>1.2012499502607454</v>
      </c>
      <c r="K188">
        <f t="shared" si="29"/>
        <v>0.56922081801979474</v>
      </c>
      <c r="L188">
        <f t="shared" si="30"/>
        <v>0.43077918198020509</v>
      </c>
      <c r="M188">
        <f t="shared" si="31"/>
        <v>1.7567874686642695</v>
      </c>
      <c r="N188">
        <f t="shared" si="32"/>
        <v>2.3213749452868209</v>
      </c>
    </row>
    <row r="189" spans="1:14" x14ac:dyDescent="0.25">
      <c r="A189" s="4">
        <f>IF('True_Odds_Calculator_2-way'!A190="","",'True_Odds_Calculator_2-way'!A190)</f>
        <v>1.61</v>
      </c>
      <c r="B189" s="4">
        <f>IF('True_Odds_Calculator_2-way'!B190="","",'True_Odds_Calculator_2-way'!B190)</f>
        <v>2.41</v>
      </c>
      <c r="C189" s="4">
        <f t="shared" si="22"/>
        <v>0.6211180124223602</v>
      </c>
      <c r="D189">
        <f t="shared" si="23"/>
        <v>0.41493775933609955</v>
      </c>
      <c r="E189">
        <f t="shared" si="24"/>
        <v>3.6055771758459754E-2</v>
      </c>
      <c r="F189">
        <f t="shared" si="25"/>
        <v>-0.22166954459936605</v>
      </c>
      <c r="G189">
        <v>0</v>
      </c>
      <c r="H189">
        <f t="shared" si="26"/>
        <v>0.25772531635782581</v>
      </c>
      <c r="I189">
        <f t="shared" si="27"/>
        <v>-1.0782650440285155</v>
      </c>
      <c r="J189">
        <f t="shared" si="28"/>
        <v>1.0782650440285155</v>
      </c>
      <c r="K189">
        <f t="shared" si="29"/>
        <v>0.60323029453884203</v>
      </c>
      <c r="L189">
        <f t="shared" si="30"/>
        <v>0.39676970546115803</v>
      </c>
      <c r="M189">
        <f t="shared" si="31"/>
        <v>1.6577416768573945</v>
      </c>
      <c r="N189">
        <f t="shared" si="32"/>
        <v>2.5203537120802069</v>
      </c>
    </row>
    <row r="190" spans="1:14" x14ac:dyDescent="0.25">
      <c r="A190" s="4">
        <f>IF('True_Odds_Calculator_2-way'!A191="","",'True_Odds_Calculator_2-way'!A191)</f>
        <v>2.48</v>
      </c>
      <c r="B190" s="4">
        <f>IF('True_Odds_Calculator_2-way'!B191="","",'True_Odds_Calculator_2-way'!B191)</f>
        <v>1.59</v>
      </c>
      <c r="C190" s="4">
        <f t="shared" si="22"/>
        <v>0.40322580645161293</v>
      </c>
      <c r="D190">
        <f t="shared" si="23"/>
        <v>0.62893081761006286</v>
      </c>
      <c r="E190">
        <f t="shared" si="24"/>
        <v>3.2156624061675743E-2</v>
      </c>
      <c r="F190">
        <f t="shared" si="25"/>
        <v>-0.22144451207141413</v>
      </c>
      <c r="G190">
        <v>0</v>
      </c>
      <c r="H190">
        <f t="shared" si="26"/>
        <v>0.25360113613308988</v>
      </c>
      <c r="I190">
        <f t="shared" si="27"/>
        <v>-1.0701462561817374</v>
      </c>
      <c r="J190">
        <f t="shared" si="28"/>
        <v>1.0701462561817374</v>
      </c>
      <c r="K190">
        <f t="shared" si="29"/>
        <v>0.38702439426729596</v>
      </c>
      <c r="L190">
        <f t="shared" si="30"/>
        <v>0.61297560573270427</v>
      </c>
      <c r="M190">
        <f t="shared" si="31"/>
        <v>2.583816459148971</v>
      </c>
      <c r="N190">
        <f t="shared" si="32"/>
        <v>1.6313862911472248</v>
      </c>
    </row>
    <row r="191" spans="1:14" x14ac:dyDescent="0.25">
      <c r="A191" s="4">
        <f>IF('True_Odds_Calculator_2-way'!A192="","",'True_Odds_Calculator_2-way'!A192)</f>
        <v>1.85</v>
      </c>
      <c r="B191" s="4">
        <f>IF('True_Odds_Calculator_2-way'!B192="","",'True_Odds_Calculator_2-way'!B192)</f>
        <v>2.04</v>
      </c>
      <c r="C191" s="4">
        <f t="shared" si="22"/>
        <v>0.54054054054054046</v>
      </c>
      <c r="D191">
        <f t="shared" si="23"/>
        <v>0.49019607843137253</v>
      </c>
      <c r="E191">
        <f t="shared" si="24"/>
        <v>3.0736618971912932E-2</v>
      </c>
      <c r="F191">
        <f t="shared" si="25"/>
        <v>-0.23423423423423428</v>
      </c>
      <c r="G191">
        <v>0</v>
      </c>
      <c r="H191">
        <f t="shared" si="26"/>
        <v>0.26497085320614727</v>
      </c>
      <c r="I191">
        <f t="shared" si="27"/>
        <v>-1.0635890745287924</v>
      </c>
      <c r="J191">
        <f t="shared" si="28"/>
        <v>1.0635890745287924</v>
      </c>
      <c r="K191">
        <f t="shared" si="29"/>
        <v>0.52519609535024903</v>
      </c>
      <c r="L191">
        <f t="shared" si="30"/>
        <v>0.47480390464975097</v>
      </c>
      <c r="M191">
        <f t="shared" si="31"/>
        <v>1.904050713349474</v>
      </c>
      <c r="N191">
        <f t="shared" si="32"/>
        <v>2.1061326375099441</v>
      </c>
    </row>
    <row r="192" spans="1:14" x14ac:dyDescent="0.25">
      <c r="A192" s="4">
        <f>IF('True_Odds_Calculator_2-way'!A193="","",'True_Odds_Calculator_2-way'!A193)</f>
        <v>2.0499999999999998</v>
      </c>
      <c r="B192" s="4">
        <f>IF('True_Odds_Calculator_2-way'!B193="","",'True_Odds_Calculator_2-way'!B193)</f>
        <v>1.84</v>
      </c>
      <c r="C192" s="4">
        <f t="shared" si="22"/>
        <v>0.48780487804878053</v>
      </c>
      <c r="D192">
        <f t="shared" si="23"/>
        <v>0.54347826086956519</v>
      </c>
      <c r="E192">
        <f t="shared" si="24"/>
        <v>3.1283138918345665E-2</v>
      </c>
      <c r="F192">
        <f t="shared" si="25"/>
        <v>-0.23382820784729597</v>
      </c>
      <c r="G192">
        <v>0</v>
      </c>
      <c r="H192">
        <f t="shared" si="26"/>
        <v>0.26511134676564158</v>
      </c>
      <c r="I192">
        <f t="shared" si="27"/>
        <v>-1.0647942749998995</v>
      </c>
      <c r="J192">
        <f t="shared" si="28"/>
        <v>1.0647942749998995</v>
      </c>
      <c r="K192">
        <f t="shared" si="29"/>
        <v>0.47213595499957955</v>
      </c>
      <c r="L192">
        <f t="shared" si="30"/>
        <v>0.52786404500042072</v>
      </c>
      <c r="M192">
        <f t="shared" si="31"/>
        <v>2.118033988749894</v>
      </c>
      <c r="N192">
        <f t="shared" si="32"/>
        <v>1.8944271909999155</v>
      </c>
    </row>
    <row r="193" spans="1:14" x14ac:dyDescent="0.25">
      <c r="A193" s="4">
        <f>IF('True_Odds_Calculator_2-way'!A194="","",'True_Odds_Calculator_2-way'!A194)</f>
        <v>2.1</v>
      </c>
      <c r="B193" s="4">
        <f>IF('True_Odds_Calculator_2-way'!B194="","",'True_Odds_Calculator_2-way'!B194)</f>
        <v>1.79</v>
      </c>
      <c r="C193" s="4">
        <f t="shared" si="22"/>
        <v>0.47619047619047616</v>
      </c>
      <c r="D193">
        <f t="shared" si="23"/>
        <v>0.55865921787709494</v>
      </c>
      <c r="E193">
        <f t="shared" si="24"/>
        <v>3.4849694067571102E-2</v>
      </c>
      <c r="F193">
        <f t="shared" si="25"/>
        <v>-0.2311785049215217</v>
      </c>
      <c r="G193">
        <v>0</v>
      </c>
      <c r="H193">
        <f t="shared" si="26"/>
        <v>0.2660281989890928</v>
      </c>
      <c r="I193">
        <f t="shared" si="27"/>
        <v>-1.072729223145815</v>
      </c>
      <c r="J193">
        <f t="shared" si="28"/>
        <v>1.072729223145815</v>
      </c>
      <c r="K193">
        <f t="shared" si="29"/>
        <v>0.4587151448829464</v>
      </c>
      <c r="L193">
        <f t="shared" si="30"/>
        <v>0.5412848551170536</v>
      </c>
      <c r="M193">
        <f t="shared" si="31"/>
        <v>2.1800021454603971</v>
      </c>
      <c r="N193">
        <f t="shared" si="32"/>
        <v>1.8474560862851939</v>
      </c>
    </row>
    <row r="194" spans="1:14" x14ac:dyDescent="0.25">
      <c r="A194" s="4">
        <f>IF('True_Odds_Calculator_2-way'!A195="","",'True_Odds_Calculator_2-way'!A195)</f>
        <v>2.19</v>
      </c>
      <c r="B194" s="4">
        <f>IF('True_Odds_Calculator_2-way'!B195="","",'True_Odds_Calculator_2-way'!B195)</f>
        <v>1.74</v>
      </c>
      <c r="C194" s="4">
        <f t="shared" si="22"/>
        <v>0.45662100456621008</v>
      </c>
      <c r="D194">
        <f t="shared" si="23"/>
        <v>0.57471264367816088</v>
      </c>
      <c r="E194">
        <f t="shared" si="24"/>
        <v>3.1333648244370904E-2</v>
      </c>
      <c r="F194">
        <f t="shared" si="25"/>
        <v>-0.23109221644885325</v>
      </c>
      <c r="G194">
        <v>0</v>
      </c>
      <c r="H194">
        <f t="shared" si="26"/>
        <v>0.26242586469322415</v>
      </c>
      <c r="I194">
        <f t="shared" si="27"/>
        <v>-1.0656403571953759</v>
      </c>
      <c r="J194">
        <f t="shared" si="28"/>
        <v>1.0656403571953759</v>
      </c>
      <c r="K194">
        <f t="shared" si="29"/>
        <v>0.4408953301027736</v>
      </c>
      <c r="L194">
        <f t="shared" si="30"/>
        <v>0.5591046698972264</v>
      </c>
      <c r="M194">
        <f t="shared" si="31"/>
        <v>2.2681120250624973</v>
      </c>
      <c r="N194">
        <f t="shared" si="32"/>
        <v>1.7885738643245783</v>
      </c>
    </row>
    <row r="195" spans="1:14" x14ac:dyDescent="0.25">
      <c r="A195" s="4">
        <f>IF('True_Odds_Calculator_2-way'!A196="","",'True_Odds_Calculator_2-way'!A196)</f>
        <v>1.89</v>
      </c>
      <c r="B195" s="4">
        <f>IF('True_Odds_Calculator_2-way'!B196="","",'True_Odds_Calculator_2-way'!B196)</f>
        <v>1.99</v>
      </c>
      <c r="C195" s="4">
        <f t="shared" ref="C195:C258" si="33">1/A195</f>
        <v>0.52910052910052918</v>
      </c>
      <c r="D195">
        <f t="shared" ref="D195:D258" si="34">1/B195</f>
        <v>0.50251256281407031</v>
      </c>
      <c r="E195">
        <f t="shared" ref="E195:E258" si="35">C195+D195-1</f>
        <v>3.16130919145996E-2</v>
      </c>
      <c r="F195">
        <f t="shared" ref="F195:F258" si="36">C195+D195-(C195*D195)-1</f>
        <v>-0.23426657094998793</v>
      </c>
      <c r="G195">
        <v>0</v>
      </c>
      <c r="H195">
        <f t="shared" ref="H195:H258" si="37">C195*D195</f>
        <v>0.26587966286458753</v>
      </c>
      <c r="I195">
        <f t="shared" ref="I195:I258" si="38">((-4*F195*H195)^0.5)/(2*F195)</f>
        <v>-1.0653379535009888</v>
      </c>
      <c r="J195">
        <f t="shared" ref="J195:J258" si="39">(-((-4*F195*H195)^0.5))/(2*F195)</f>
        <v>1.0653379535009888</v>
      </c>
      <c r="K195">
        <f t="shared" ref="K195:K258" si="40">IF(A195="","",(C195/($J195+C195-($J195*C195))))</f>
        <v>0.51330729170279055</v>
      </c>
      <c r="L195">
        <f t="shared" ref="L195:L258" si="41">IF(B195="","",(D195/($J195+D195-($J195*D195))))</f>
        <v>0.48669270829720923</v>
      </c>
      <c r="M195">
        <f t="shared" ref="M195:M258" si="42">IF(A195="","",1/K195)</f>
        <v>1.9481507786158798</v>
      </c>
      <c r="N195">
        <f t="shared" ref="N195:N258" si="43">IF(B195="","",1/L195)</f>
        <v>2.0546845739659791</v>
      </c>
    </row>
    <row r="196" spans="1:14" x14ac:dyDescent="0.25">
      <c r="A196" s="4">
        <f>IF('True_Odds_Calculator_2-way'!A197="","",'True_Odds_Calculator_2-way'!A197)</f>
        <v>2.0699999999999998</v>
      </c>
      <c r="B196" s="4">
        <f>IF('True_Odds_Calculator_2-way'!B197="","",'True_Odds_Calculator_2-way'!B197)</f>
        <v>1.83</v>
      </c>
      <c r="C196" s="4">
        <f t="shared" si="33"/>
        <v>0.48309178743961356</v>
      </c>
      <c r="D196">
        <f t="shared" si="34"/>
        <v>0.54644808743169393</v>
      </c>
      <c r="E196">
        <f t="shared" si="35"/>
        <v>2.9539874871307603E-2</v>
      </c>
      <c r="F196">
        <f t="shared" si="36"/>
        <v>-0.23444470842902765</v>
      </c>
      <c r="G196">
        <v>0</v>
      </c>
      <c r="H196">
        <f t="shared" si="37"/>
        <v>0.26398458330033525</v>
      </c>
      <c r="I196">
        <f t="shared" si="38"/>
        <v>-1.0611311532512866</v>
      </c>
      <c r="J196">
        <f t="shared" si="39"/>
        <v>1.0611311532512866</v>
      </c>
      <c r="K196">
        <f t="shared" si="40"/>
        <v>0.46829407167694814</v>
      </c>
      <c r="L196">
        <f t="shared" si="41"/>
        <v>0.53170592832305175</v>
      </c>
      <c r="M196">
        <f t="shared" si="42"/>
        <v>2.1354103339788768</v>
      </c>
      <c r="N196">
        <f t="shared" si="43"/>
        <v>1.8807388571985679</v>
      </c>
    </row>
    <row r="197" spans="1:14" x14ac:dyDescent="0.25">
      <c r="A197" s="4">
        <f>IF('True_Odds_Calculator_2-way'!A198="","",'True_Odds_Calculator_2-way'!A198)</f>
        <v>2.23</v>
      </c>
      <c r="B197" s="4">
        <f>IF('True_Odds_Calculator_2-way'!B198="","",'True_Odds_Calculator_2-way'!B198)</f>
        <v>1.71</v>
      </c>
      <c r="C197" s="4">
        <f t="shared" si="33"/>
        <v>0.44843049327354262</v>
      </c>
      <c r="D197">
        <f t="shared" si="34"/>
        <v>0.58479532163742687</v>
      </c>
      <c r="E197">
        <f t="shared" si="35"/>
        <v>3.3225814910969431E-2</v>
      </c>
      <c r="F197">
        <f t="shared" si="36"/>
        <v>-0.22901423963496192</v>
      </c>
      <c r="G197">
        <v>0</v>
      </c>
      <c r="H197">
        <f t="shared" si="37"/>
        <v>0.26224005454593136</v>
      </c>
      <c r="I197">
        <f t="shared" si="38"/>
        <v>-1.070084984173661</v>
      </c>
      <c r="J197">
        <f t="shared" si="39"/>
        <v>1.070084984173661</v>
      </c>
      <c r="K197">
        <f t="shared" si="40"/>
        <v>0.43174080130549697</v>
      </c>
      <c r="L197">
        <f t="shared" si="41"/>
        <v>0.56825919869450314</v>
      </c>
      <c r="M197">
        <f t="shared" si="42"/>
        <v>2.3162045305336028</v>
      </c>
      <c r="N197">
        <f t="shared" si="43"/>
        <v>1.7597603387632996</v>
      </c>
    </row>
    <row r="198" spans="1:14" x14ac:dyDescent="0.25">
      <c r="A198" s="4">
        <f>IF('True_Odds_Calculator_2-way'!A199="","",'True_Odds_Calculator_2-way'!A199)</f>
        <v>1.99</v>
      </c>
      <c r="B198" s="4">
        <f>IF('True_Odds_Calculator_2-way'!B199="","",'True_Odds_Calculator_2-way'!B199)</f>
        <v>1.89</v>
      </c>
      <c r="C198" s="4">
        <f t="shared" si="33"/>
        <v>0.50251256281407031</v>
      </c>
      <c r="D198">
        <f t="shared" si="34"/>
        <v>0.52910052910052918</v>
      </c>
      <c r="E198">
        <f t="shared" si="35"/>
        <v>3.16130919145996E-2</v>
      </c>
      <c r="F198">
        <f t="shared" si="36"/>
        <v>-0.23426657094998793</v>
      </c>
      <c r="G198">
        <v>0</v>
      </c>
      <c r="H198">
        <f t="shared" si="37"/>
        <v>0.26587966286458753</v>
      </c>
      <c r="I198">
        <f t="shared" si="38"/>
        <v>-1.0653379535009888</v>
      </c>
      <c r="J198">
        <f t="shared" si="39"/>
        <v>1.0653379535009888</v>
      </c>
      <c r="K198">
        <f t="shared" si="40"/>
        <v>0.48669270829720923</v>
      </c>
      <c r="L198">
        <f t="shared" si="41"/>
        <v>0.51330729170279055</v>
      </c>
      <c r="M198">
        <f t="shared" si="42"/>
        <v>2.0546845739659791</v>
      </c>
      <c r="N198">
        <f t="shared" si="43"/>
        <v>1.9481507786158798</v>
      </c>
    </row>
    <row r="199" spans="1:14" x14ac:dyDescent="0.25">
      <c r="A199" s="4">
        <f>IF('True_Odds_Calculator_2-way'!A200="","",'True_Odds_Calculator_2-way'!A200)</f>
        <v>2</v>
      </c>
      <c r="B199" s="4">
        <f>IF('True_Odds_Calculator_2-way'!B200="","",'True_Odds_Calculator_2-way'!B200)</f>
        <v>1.89</v>
      </c>
      <c r="C199" s="4">
        <f t="shared" si="33"/>
        <v>0.5</v>
      </c>
      <c r="D199">
        <f t="shared" si="34"/>
        <v>0.52910052910052918</v>
      </c>
      <c r="E199">
        <f t="shared" si="35"/>
        <v>2.9100529100529293E-2</v>
      </c>
      <c r="F199">
        <f t="shared" si="36"/>
        <v>-0.23544973544973535</v>
      </c>
      <c r="G199">
        <v>0</v>
      </c>
      <c r="H199">
        <f t="shared" si="37"/>
        <v>0.26455026455026459</v>
      </c>
      <c r="I199">
        <f t="shared" si="38"/>
        <v>-1.0599978800063603</v>
      </c>
      <c r="J199">
        <f t="shared" si="39"/>
        <v>1.0599978800063603</v>
      </c>
      <c r="K199">
        <f t="shared" si="40"/>
        <v>0.48543739277873066</v>
      </c>
      <c r="L199">
        <f t="shared" si="41"/>
        <v>0.51456260722126923</v>
      </c>
      <c r="M199">
        <f t="shared" si="42"/>
        <v>2.0599978800063603</v>
      </c>
      <c r="N199">
        <f t="shared" si="43"/>
        <v>1.9433981132056606</v>
      </c>
    </row>
    <row r="200" spans="1:14" x14ac:dyDescent="0.25">
      <c r="A200" s="4">
        <f>IF('True_Odds_Calculator_2-way'!A201="","",'True_Odds_Calculator_2-way'!A201)</f>
        <v>2.14</v>
      </c>
      <c r="B200" s="4">
        <f>IF('True_Odds_Calculator_2-way'!B201="","",'True_Odds_Calculator_2-way'!B201)</f>
        <v>1.76</v>
      </c>
      <c r="C200" s="4">
        <f t="shared" si="33"/>
        <v>0.46728971962616822</v>
      </c>
      <c r="D200">
        <f t="shared" si="34"/>
        <v>0.56818181818181823</v>
      </c>
      <c r="E200">
        <f t="shared" si="35"/>
        <v>3.5471537807986397E-2</v>
      </c>
      <c r="F200">
        <f t="shared" si="36"/>
        <v>-0.23003398470688197</v>
      </c>
      <c r="G200">
        <v>0</v>
      </c>
      <c r="H200">
        <f t="shared" si="37"/>
        <v>0.26550552251486831</v>
      </c>
      <c r="I200">
        <f t="shared" si="38"/>
        <v>-1.0743376064838499</v>
      </c>
      <c r="J200">
        <f t="shared" si="39"/>
        <v>1.0743376064838499</v>
      </c>
      <c r="K200">
        <f t="shared" si="40"/>
        <v>0.4494897427831781</v>
      </c>
      <c r="L200">
        <f t="shared" si="41"/>
        <v>0.55051025721682212</v>
      </c>
      <c r="M200">
        <f t="shared" si="42"/>
        <v>2.2247448713915889</v>
      </c>
      <c r="N200">
        <f t="shared" si="43"/>
        <v>1.8164965809277254</v>
      </c>
    </row>
    <row r="201" spans="1:14" x14ac:dyDescent="0.25">
      <c r="A201" s="4">
        <f>IF('True_Odds_Calculator_2-way'!A202="","",'True_Odds_Calculator_2-way'!A202)</f>
        <v>2.0499999999999998</v>
      </c>
      <c r="B201" s="4">
        <f>IF('True_Odds_Calculator_2-way'!B202="","",'True_Odds_Calculator_2-way'!B202)</f>
        <v>1.85</v>
      </c>
      <c r="C201" s="4">
        <f t="shared" si="33"/>
        <v>0.48780487804878053</v>
      </c>
      <c r="D201">
        <f t="shared" si="34"/>
        <v>0.54054054054054046</v>
      </c>
      <c r="E201">
        <f t="shared" si="35"/>
        <v>2.8345418589321048E-2</v>
      </c>
      <c r="F201">
        <f t="shared" si="36"/>
        <v>-0.2353328938694792</v>
      </c>
      <c r="G201">
        <v>0</v>
      </c>
      <c r="H201">
        <f t="shared" si="37"/>
        <v>0.26367831245880025</v>
      </c>
      <c r="I201">
        <f t="shared" si="38"/>
        <v>-1.0585122480499263</v>
      </c>
      <c r="J201">
        <f t="shared" si="39"/>
        <v>1.0585122480499263</v>
      </c>
      <c r="K201">
        <f t="shared" si="40"/>
        <v>0.47361090692279612</v>
      </c>
      <c r="L201">
        <f t="shared" si="41"/>
        <v>0.52638909307720383</v>
      </c>
      <c r="M201">
        <f t="shared" si="42"/>
        <v>2.1114378604524222</v>
      </c>
      <c r="N201">
        <f t="shared" si="43"/>
        <v>1.8997354108424378</v>
      </c>
    </row>
    <row r="202" spans="1:14" x14ac:dyDescent="0.25">
      <c r="A202" s="4">
        <f>IF('True_Odds_Calculator_2-way'!A203="","",'True_Odds_Calculator_2-way'!A203)</f>
        <v>2.2400000000000002</v>
      </c>
      <c r="B202" s="4">
        <f>IF('True_Odds_Calculator_2-way'!B203="","",'True_Odds_Calculator_2-way'!B203)</f>
        <v>1.7</v>
      </c>
      <c r="C202" s="4">
        <f t="shared" si="33"/>
        <v>0.4464285714285714</v>
      </c>
      <c r="D202">
        <f t="shared" si="34"/>
        <v>0.58823529411764708</v>
      </c>
      <c r="E202">
        <f t="shared" si="35"/>
        <v>3.4663865546218364E-2</v>
      </c>
      <c r="F202">
        <f t="shared" si="36"/>
        <v>-0.22794117647058831</v>
      </c>
      <c r="G202">
        <v>0</v>
      </c>
      <c r="H202">
        <f t="shared" si="37"/>
        <v>0.26260504201680673</v>
      </c>
      <c r="I202">
        <f t="shared" si="38"/>
        <v>-1.0733469768527293</v>
      </c>
      <c r="J202">
        <f t="shared" si="39"/>
        <v>1.0733469768527293</v>
      </c>
      <c r="K202">
        <f t="shared" si="40"/>
        <v>0.42900958501512831</v>
      </c>
      <c r="L202">
        <f t="shared" si="41"/>
        <v>0.5709904149848718</v>
      </c>
      <c r="M202">
        <f t="shared" si="42"/>
        <v>2.3309502512973848</v>
      </c>
      <c r="N202">
        <f t="shared" si="43"/>
        <v>1.7513428837969105</v>
      </c>
    </row>
    <row r="203" spans="1:14" x14ac:dyDescent="0.25">
      <c r="A203" s="4">
        <f>IF('True_Odds_Calculator_2-way'!A204="","",'True_Odds_Calculator_2-way'!A204)</f>
        <v>1.63</v>
      </c>
      <c r="B203" s="4">
        <f>IF('True_Odds_Calculator_2-way'!B204="","",'True_Odds_Calculator_2-way'!B204)</f>
        <v>2.38</v>
      </c>
      <c r="C203" s="4">
        <f t="shared" si="33"/>
        <v>0.61349693251533743</v>
      </c>
      <c r="D203">
        <f t="shared" si="34"/>
        <v>0.42016806722689076</v>
      </c>
      <c r="E203">
        <f t="shared" si="35"/>
        <v>3.3664999742228252E-2</v>
      </c>
      <c r="F203">
        <f t="shared" si="36"/>
        <v>-0.22410682064236731</v>
      </c>
      <c r="G203">
        <v>0</v>
      </c>
      <c r="H203">
        <f t="shared" si="37"/>
        <v>0.25777182038459556</v>
      </c>
      <c r="I203">
        <f t="shared" si="38"/>
        <v>-1.0724824201463117</v>
      </c>
      <c r="J203">
        <f t="shared" si="39"/>
        <v>1.0724824201463117</v>
      </c>
      <c r="K203">
        <f t="shared" si="40"/>
        <v>0.59677837856639582</v>
      </c>
      <c r="L203">
        <f t="shared" si="41"/>
        <v>0.40322162143360418</v>
      </c>
      <c r="M203">
        <f t="shared" si="42"/>
        <v>1.6756639246921761</v>
      </c>
      <c r="N203">
        <f t="shared" si="43"/>
        <v>2.4800257398019103</v>
      </c>
    </row>
    <row r="204" spans="1:14" x14ac:dyDescent="0.25">
      <c r="A204" s="4">
        <f>IF('True_Odds_Calculator_2-way'!A205="","",'True_Odds_Calculator_2-way'!A205)</f>
        <v>1.88</v>
      </c>
      <c r="B204" s="4">
        <f>IF('True_Odds_Calculator_2-way'!B205="","",'True_Odds_Calculator_2-way'!B205)</f>
        <v>2.0099999999999998</v>
      </c>
      <c r="C204" s="4">
        <f t="shared" si="33"/>
        <v>0.53191489361702127</v>
      </c>
      <c r="D204">
        <f t="shared" si="34"/>
        <v>0.49751243781094534</v>
      </c>
      <c r="E204">
        <f t="shared" si="35"/>
        <v>2.9427331427966497E-2</v>
      </c>
      <c r="F204">
        <f t="shared" si="36"/>
        <v>-0.23520694400338749</v>
      </c>
      <c r="G204">
        <v>0</v>
      </c>
      <c r="H204">
        <f t="shared" si="37"/>
        <v>0.26463427543135393</v>
      </c>
      <c r="I204">
        <f t="shared" si="38"/>
        <v>-1.060713208766217</v>
      </c>
      <c r="J204">
        <f t="shared" si="39"/>
        <v>1.060713208766217</v>
      </c>
      <c r="K204">
        <f t="shared" si="40"/>
        <v>0.5172161542198922</v>
      </c>
      <c r="L204">
        <f t="shared" si="41"/>
        <v>0.48278384578010813</v>
      </c>
      <c r="M204">
        <f t="shared" si="42"/>
        <v>1.9334276237142709</v>
      </c>
      <c r="N204">
        <f t="shared" si="43"/>
        <v>2.0713203408538785</v>
      </c>
    </row>
    <row r="205" spans="1:14" x14ac:dyDescent="0.25">
      <c r="A205" s="4">
        <f>IF('True_Odds_Calculator_2-way'!A206="","",'True_Odds_Calculator_2-way'!A206)</f>
        <v>1.9</v>
      </c>
      <c r="B205" s="4">
        <f>IF('True_Odds_Calculator_2-way'!B206="","",'True_Odds_Calculator_2-way'!B206)</f>
        <v>1.99</v>
      </c>
      <c r="C205" s="4">
        <f t="shared" si="33"/>
        <v>0.52631578947368418</v>
      </c>
      <c r="D205">
        <f t="shared" si="34"/>
        <v>0.50251256281407031</v>
      </c>
      <c r="E205">
        <f t="shared" si="35"/>
        <v>2.8828352287754377E-2</v>
      </c>
      <c r="F205">
        <f t="shared" si="36"/>
        <v>-0.23565194393017741</v>
      </c>
      <c r="G205">
        <v>0</v>
      </c>
      <c r="H205">
        <f t="shared" si="37"/>
        <v>0.26448029621793173</v>
      </c>
      <c r="I205">
        <f t="shared" si="38"/>
        <v>-1.0594028769395465</v>
      </c>
      <c r="J205">
        <f t="shared" si="39"/>
        <v>1.0594028769395465</v>
      </c>
      <c r="K205">
        <f t="shared" si="40"/>
        <v>0.51191151829848447</v>
      </c>
      <c r="L205">
        <f t="shared" si="41"/>
        <v>0.48808848170151553</v>
      </c>
      <c r="M205">
        <f t="shared" si="42"/>
        <v>1.9534625892455926</v>
      </c>
      <c r="N205">
        <f t="shared" si="43"/>
        <v>2.0488088481701512</v>
      </c>
    </row>
    <row r="206" spans="1:14" x14ac:dyDescent="0.25">
      <c r="A206" s="4">
        <f>IF('True_Odds_Calculator_2-way'!A207="","",'True_Odds_Calculator_2-way'!A207)</f>
        <v>2</v>
      </c>
      <c r="B206" s="4">
        <f>IF('True_Odds_Calculator_2-way'!B207="","",'True_Odds_Calculator_2-way'!B207)</f>
        <v>1.89</v>
      </c>
      <c r="C206" s="4">
        <f t="shared" si="33"/>
        <v>0.5</v>
      </c>
      <c r="D206">
        <f t="shared" si="34"/>
        <v>0.52910052910052918</v>
      </c>
      <c r="E206">
        <f t="shared" si="35"/>
        <v>2.9100529100529293E-2</v>
      </c>
      <c r="F206">
        <f t="shared" si="36"/>
        <v>-0.23544973544973535</v>
      </c>
      <c r="G206">
        <v>0</v>
      </c>
      <c r="H206">
        <f t="shared" si="37"/>
        <v>0.26455026455026459</v>
      </c>
      <c r="I206">
        <f t="shared" si="38"/>
        <v>-1.0599978800063603</v>
      </c>
      <c r="J206">
        <f t="shared" si="39"/>
        <v>1.0599978800063603</v>
      </c>
      <c r="K206">
        <f t="shared" si="40"/>
        <v>0.48543739277873066</v>
      </c>
      <c r="L206">
        <f t="shared" si="41"/>
        <v>0.51456260722126923</v>
      </c>
      <c r="M206">
        <f t="shared" si="42"/>
        <v>2.0599978800063603</v>
      </c>
      <c r="N206">
        <f t="shared" si="43"/>
        <v>1.9433981132056606</v>
      </c>
    </row>
    <row r="207" spans="1:14" x14ac:dyDescent="0.25">
      <c r="A207" s="4">
        <f>IF('True_Odds_Calculator_2-way'!A208="","",'True_Odds_Calculator_2-way'!A208)</f>
        <v>2.15</v>
      </c>
      <c r="B207" s="4">
        <f>IF('True_Odds_Calculator_2-way'!B208="","",'True_Odds_Calculator_2-way'!B208)</f>
        <v>1.76</v>
      </c>
      <c r="C207" s="4">
        <f t="shared" si="33"/>
        <v>0.46511627906976744</v>
      </c>
      <c r="D207">
        <f t="shared" si="34"/>
        <v>0.56818181818181823</v>
      </c>
      <c r="E207">
        <f t="shared" si="35"/>
        <v>3.3298097251585723E-2</v>
      </c>
      <c r="F207">
        <f t="shared" si="36"/>
        <v>-0.23097251585623668</v>
      </c>
      <c r="G207">
        <v>0</v>
      </c>
      <c r="H207">
        <f t="shared" si="37"/>
        <v>0.26427061310782241</v>
      </c>
      <c r="I207">
        <f t="shared" si="38"/>
        <v>-1.0696563746013956</v>
      </c>
      <c r="J207">
        <f t="shared" si="39"/>
        <v>1.0696563746013956</v>
      </c>
      <c r="K207">
        <f t="shared" si="40"/>
        <v>0.44840941385030625</v>
      </c>
      <c r="L207">
        <f t="shared" si="41"/>
        <v>0.5515905861496937</v>
      </c>
      <c r="M207">
        <f t="shared" si="42"/>
        <v>2.2301048307916052</v>
      </c>
      <c r="N207">
        <f t="shared" si="43"/>
        <v>1.8129388446970602</v>
      </c>
    </row>
    <row r="208" spans="1:14" x14ac:dyDescent="0.25">
      <c r="A208" s="4">
        <f>IF('True_Odds_Calculator_2-way'!A209="","",'True_Odds_Calculator_2-way'!A209)</f>
        <v>1.81</v>
      </c>
      <c r="B208" s="4">
        <f>IF('True_Odds_Calculator_2-way'!B209="","",'True_Odds_Calculator_2-way'!B209)</f>
        <v>2.08</v>
      </c>
      <c r="C208" s="4">
        <f t="shared" si="33"/>
        <v>0.5524861878453039</v>
      </c>
      <c r="D208">
        <f t="shared" si="34"/>
        <v>0.48076923076923073</v>
      </c>
      <c r="E208">
        <f t="shared" si="35"/>
        <v>3.3255418614534626E-2</v>
      </c>
      <c r="F208">
        <f t="shared" si="36"/>
        <v>-0.23236294092647691</v>
      </c>
      <c r="G208">
        <v>0</v>
      </c>
      <c r="H208">
        <f t="shared" si="37"/>
        <v>0.26561835954101148</v>
      </c>
      <c r="I208">
        <f t="shared" si="38"/>
        <v>-1.0691671651659735</v>
      </c>
      <c r="J208">
        <f t="shared" si="39"/>
        <v>1.0691671651659735</v>
      </c>
      <c r="K208">
        <f t="shared" si="40"/>
        <v>0.5358983848622455</v>
      </c>
      <c r="L208">
        <f t="shared" si="41"/>
        <v>0.4641016151377545</v>
      </c>
      <c r="M208">
        <f t="shared" si="42"/>
        <v>1.8660254037844384</v>
      </c>
      <c r="N208">
        <f t="shared" si="43"/>
        <v>2.1547005383792519</v>
      </c>
    </row>
    <row r="209" spans="1:14" x14ac:dyDescent="0.25">
      <c r="A209" s="4">
        <f>IF('True_Odds_Calculator_2-way'!A210="","",'True_Odds_Calculator_2-way'!A210)</f>
        <v>2.0499999999999998</v>
      </c>
      <c r="B209" s="4">
        <f>IF('True_Odds_Calculator_2-way'!B210="","",'True_Odds_Calculator_2-way'!B210)</f>
        <v>1.85</v>
      </c>
      <c r="C209" s="4">
        <f t="shared" si="33"/>
        <v>0.48780487804878053</v>
      </c>
      <c r="D209">
        <f t="shared" si="34"/>
        <v>0.54054054054054046</v>
      </c>
      <c r="E209">
        <f t="shared" si="35"/>
        <v>2.8345418589321048E-2</v>
      </c>
      <c r="F209">
        <f t="shared" si="36"/>
        <v>-0.2353328938694792</v>
      </c>
      <c r="G209">
        <v>0</v>
      </c>
      <c r="H209">
        <f t="shared" si="37"/>
        <v>0.26367831245880025</v>
      </c>
      <c r="I209">
        <f t="shared" si="38"/>
        <v>-1.0585122480499263</v>
      </c>
      <c r="J209">
        <f t="shared" si="39"/>
        <v>1.0585122480499263</v>
      </c>
      <c r="K209">
        <f t="shared" si="40"/>
        <v>0.47361090692279612</v>
      </c>
      <c r="L209">
        <f t="shared" si="41"/>
        <v>0.52638909307720383</v>
      </c>
      <c r="M209">
        <f t="shared" si="42"/>
        <v>2.1114378604524222</v>
      </c>
      <c r="N209">
        <f t="shared" si="43"/>
        <v>1.8997354108424378</v>
      </c>
    </row>
    <row r="210" spans="1:14" x14ac:dyDescent="0.25">
      <c r="A210" s="4">
        <f>IF('True_Odds_Calculator_2-way'!A211="","",'True_Odds_Calculator_2-way'!A211)</f>
        <v>2</v>
      </c>
      <c r="B210" s="4">
        <f>IF('True_Odds_Calculator_2-way'!B211="","",'True_Odds_Calculator_2-way'!B211)</f>
        <v>1.89</v>
      </c>
      <c r="C210" s="4">
        <f t="shared" si="33"/>
        <v>0.5</v>
      </c>
      <c r="D210">
        <f t="shared" si="34"/>
        <v>0.52910052910052918</v>
      </c>
      <c r="E210">
        <f t="shared" si="35"/>
        <v>2.9100529100529293E-2</v>
      </c>
      <c r="F210">
        <f t="shared" si="36"/>
        <v>-0.23544973544973535</v>
      </c>
      <c r="G210">
        <v>0</v>
      </c>
      <c r="H210">
        <f t="shared" si="37"/>
        <v>0.26455026455026459</v>
      </c>
      <c r="I210">
        <f t="shared" si="38"/>
        <v>-1.0599978800063603</v>
      </c>
      <c r="J210">
        <f t="shared" si="39"/>
        <v>1.0599978800063603</v>
      </c>
      <c r="K210">
        <f t="shared" si="40"/>
        <v>0.48543739277873066</v>
      </c>
      <c r="L210">
        <f t="shared" si="41"/>
        <v>0.51456260722126923</v>
      </c>
      <c r="M210">
        <f t="shared" si="42"/>
        <v>2.0599978800063603</v>
      </c>
      <c r="N210">
        <f t="shared" si="43"/>
        <v>1.9433981132056606</v>
      </c>
    </row>
    <row r="211" spans="1:14" x14ac:dyDescent="0.25">
      <c r="A211" s="4">
        <f>IF('True_Odds_Calculator_2-way'!A212="","",'True_Odds_Calculator_2-way'!A212)</f>
        <v>1.97</v>
      </c>
      <c r="B211" s="4">
        <f>IF('True_Odds_Calculator_2-way'!B212="","",'True_Odds_Calculator_2-way'!B212)</f>
        <v>1.92</v>
      </c>
      <c r="C211" s="4">
        <f t="shared" si="33"/>
        <v>0.50761421319796951</v>
      </c>
      <c r="D211">
        <f t="shared" si="34"/>
        <v>0.52083333333333337</v>
      </c>
      <c r="E211">
        <f t="shared" si="35"/>
        <v>2.844754653130277E-2</v>
      </c>
      <c r="F211">
        <f t="shared" si="36"/>
        <v>-0.2359348561759731</v>
      </c>
      <c r="G211">
        <v>0</v>
      </c>
      <c r="H211">
        <f t="shared" si="37"/>
        <v>0.26438240270727581</v>
      </c>
      <c r="I211">
        <f t="shared" si="38"/>
        <v>-1.0585715534396718</v>
      </c>
      <c r="J211">
        <f t="shared" si="39"/>
        <v>1.0585715534396718</v>
      </c>
      <c r="K211">
        <f t="shared" si="40"/>
        <v>0.49338508579127022</v>
      </c>
      <c r="L211">
        <f t="shared" si="41"/>
        <v>0.50661491420873006</v>
      </c>
      <c r="M211">
        <f t="shared" si="42"/>
        <v>2.0268144068364817</v>
      </c>
      <c r="N211">
        <f t="shared" si="43"/>
        <v>1.9738858291644976</v>
      </c>
    </row>
    <row r="212" spans="1:14" x14ac:dyDescent="0.25">
      <c r="A212" s="4">
        <f>IF('True_Odds_Calculator_2-way'!A213="","",'True_Odds_Calculator_2-way'!A213)</f>
        <v>2</v>
      </c>
      <c r="B212" s="4">
        <f>IF('True_Odds_Calculator_2-way'!B213="","",'True_Odds_Calculator_2-way'!B213)</f>
        <v>1.89</v>
      </c>
      <c r="C212" s="4">
        <f t="shared" si="33"/>
        <v>0.5</v>
      </c>
      <c r="D212">
        <f t="shared" si="34"/>
        <v>0.52910052910052918</v>
      </c>
      <c r="E212">
        <f t="shared" si="35"/>
        <v>2.9100529100529293E-2</v>
      </c>
      <c r="F212">
        <f t="shared" si="36"/>
        <v>-0.23544973544973535</v>
      </c>
      <c r="G212">
        <v>0</v>
      </c>
      <c r="H212">
        <f t="shared" si="37"/>
        <v>0.26455026455026459</v>
      </c>
      <c r="I212">
        <f t="shared" si="38"/>
        <v>-1.0599978800063603</v>
      </c>
      <c r="J212">
        <f t="shared" si="39"/>
        <v>1.0599978800063603</v>
      </c>
      <c r="K212">
        <f t="shared" si="40"/>
        <v>0.48543739277873066</v>
      </c>
      <c r="L212">
        <f t="shared" si="41"/>
        <v>0.51456260722126923</v>
      </c>
      <c r="M212">
        <f t="shared" si="42"/>
        <v>2.0599978800063603</v>
      </c>
      <c r="N212">
        <f t="shared" si="43"/>
        <v>1.9433981132056606</v>
      </c>
    </row>
    <row r="213" spans="1:14" x14ac:dyDescent="0.25">
      <c r="A213" s="4">
        <f>IF('True_Odds_Calculator_2-way'!A214="","",'True_Odds_Calculator_2-way'!A214)</f>
        <v>2.17</v>
      </c>
      <c r="B213" s="4">
        <f>IF('True_Odds_Calculator_2-way'!B214="","",'True_Odds_Calculator_2-way'!B214)</f>
        <v>1.75</v>
      </c>
      <c r="C213" s="4">
        <f t="shared" si="33"/>
        <v>0.46082949308755761</v>
      </c>
      <c r="D213">
        <f t="shared" si="34"/>
        <v>0.5714285714285714</v>
      </c>
      <c r="E213">
        <f t="shared" si="35"/>
        <v>3.2258064516129004E-2</v>
      </c>
      <c r="F213">
        <f t="shared" si="36"/>
        <v>-0.23107307439104674</v>
      </c>
      <c r="G213">
        <v>0</v>
      </c>
      <c r="H213">
        <f t="shared" si="37"/>
        <v>0.26333113890717574</v>
      </c>
      <c r="I213">
        <f t="shared" si="38"/>
        <v>-1.0675210253672476</v>
      </c>
      <c r="J213">
        <f t="shared" si="39"/>
        <v>1.0675210253672476</v>
      </c>
      <c r="K213">
        <f t="shared" si="40"/>
        <v>0.44464214228514221</v>
      </c>
      <c r="L213">
        <f t="shared" si="41"/>
        <v>0.55535785771485779</v>
      </c>
      <c r="M213">
        <f t="shared" si="42"/>
        <v>2.2489995996796797</v>
      </c>
      <c r="N213">
        <f t="shared" si="43"/>
        <v>1.8006407690254356</v>
      </c>
    </row>
    <row r="214" spans="1:14" x14ac:dyDescent="0.25">
      <c r="A214" s="4">
        <f>IF('True_Odds_Calculator_2-way'!A215="","",'True_Odds_Calculator_2-way'!A215)</f>
        <v>2.11</v>
      </c>
      <c r="B214" s="4">
        <f>IF('True_Odds_Calculator_2-way'!B215="","",'True_Odds_Calculator_2-way'!B215)</f>
        <v>1.79</v>
      </c>
      <c r="C214" s="4">
        <f t="shared" si="33"/>
        <v>0.47393364928909953</v>
      </c>
      <c r="D214">
        <f t="shared" si="34"/>
        <v>0.55865921787709494</v>
      </c>
      <c r="E214">
        <f t="shared" si="35"/>
        <v>3.2592867166194583E-2</v>
      </c>
      <c r="F214">
        <f t="shared" si="36"/>
        <v>-0.23217453467129112</v>
      </c>
      <c r="G214">
        <v>0</v>
      </c>
      <c r="H214">
        <f t="shared" si="37"/>
        <v>0.26476740183748576</v>
      </c>
      <c r="I214">
        <f t="shared" si="38"/>
        <v>-1.0678861770883312</v>
      </c>
      <c r="J214">
        <f t="shared" si="39"/>
        <v>1.0678861770883312</v>
      </c>
      <c r="K214">
        <f t="shared" si="40"/>
        <v>0.45759183965236705</v>
      </c>
      <c r="L214">
        <f t="shared" si="41"/>
        <v>0.54240816034763273</v>
      </c>
      <c r="M214">
        <f t="shared" si="42"/>
        <v>2.1853536565680476</v>
      </c>
      <c r="N214">
        <f t="shared" si="43"/>
        <v>1.8436300798997822</v>
      </c>
    </row>
    <row r="215" spans="1:14" x14ac:dyDescent="0.25">
      <c r="A215" s="4">
        <f>IF('True_Odds_Calculator_2-way'!A216="","",'True_Odds_Calculator_2-way'!A216)</f>
        <v>2.1</v>
      </c>
      <c r="B215" s="4">
        <f>IF('True_Odds_Calculator_2-way'!B216="","",'True_Odds_Calculator_2-way'!B216)</f>
        <v>1.79</v>
      </c>
      <c r="C215" s="4">
        <f t="shared" si="33"/>
        <v>0.47619047619047616</v>
      </c>
      <c r="D215">
        <f t="shared" si="34"/>
        <v>0.55865921787709494</v>
      </c>
      <c r="E215">
        <f t="shared" si="35"/>
        <v>3.4849694067571102E-2</v>
      </c>
      <c r="F215">
        <f t="shared" si="36"/>
        <v>-0.2311785049215217</v>
      </c>
      <c r="G215">
        <v>0</v>
      </c>
      <c r="H215">
        <f t="shared" si="37"/>
        <v>0.2660281989890928</v>
      </c>
      <c r="I215">
        <f t="shared" si="38"/>
        <v>-1.072729223145815</v>
      </c>
      <c r="J215">
        <f t="shared" si="39"/>
        <v>1.072729223145815</v>
      </c>
      <c r="K215">
        <f t="shared" si="40"/>
        <v>0.4587151448829464</v>
      </c>
      <c r="L215">
        <f t="shared" si="41"/>
        <v>0.5412848551170536</v>
      </c>
      <c r="M215">
        <f t="shared" si="42"/>
        <v>2.1800021454603971</v>
      </c>
      <c r="N215">
        <f t="shared" si="43"/>
        <v>1.8474560862851939</v>
      </c>
    </row>
    <row r="216" spans="1:14" x14ac:dyDescent="0.25">
      <c r="A216" s="4">
        <f>IF('True_Odds_Calculator_2-way'!A217="","",'True_Odds_Calculator_2-way'!A217)</f>
        <v>2.25</v>
      </c>
      <c r="B216" s="4">
        <f>IF('True_Odds_Calculator_2-way'!B217="","",'True_Odds_Calculator_2-way'!B217)</f>
        <v>1.69</v>
      </c>
      <c r="C216" s="4">
        <f t="shared" si="33"/>
        <v>0.44444444444444442</v>
      </c>
      <c r="D216">
        <f t="shared" si="34"/>
        <v>0.59171597633136097</v>
      </c>
      <c r="E216">
        <f t="shared" si="35"/>
        <v>3.6160420775805502E-2</v>
      </c>
      <c r="F216">
        <f t="shared" si="36"/>
        <v>-0.22682445759368819</v>
      </c>
      <c r="G216">
        <v>0</v>
      </c>
      <c r="H216">
        <f t="shared" si="37"/>
        <v>0.26298487836949375</v>
      </c>
      <c r="I216">
        <f t="shared" si="38"/>
        <v>-1.0767638041163314</v>
      </c>
      <c r="J216">
        <f t="shared" si="39"/>
        <v>1.0767638041163314</v>
      </c>
      <c r="K216">
        <f t="shared" si="40"/>
        <v>0.42626568044702751</v>
      </c>
      <c r="L216">
        <f t="shared" si="41"/>
        <v>0.57373431955297227</v>
      </c>
      <c r="M216">
        <f t="shared" si="42"/>
        <v>2.3459547551454145</v>
      </c>
      <c r="N216">
        <f t="shared" si="43"/>
        <v>1.7429670248402687</v>
      </c>
    </row>
    <row r="217" spans="1:14" x14ac:dyDescent="0.25">
      <c r="A217" s="4">
        <f>IF('True_Odds_Calculator_2-way'!A218="","",'True_Odds_Calculator_2-way'!A218)</f>
        <v>1.93</v>
      </c>
      <c r="B217" s="4">
        <f>IF('True_Odds_Calculator_2-way'!B218="","",'True_Odds_Calculator_2-way'!B218)</f>
        <v>1.96</v>
      </c>
      <c r="C217" s="4">
        <f t="shared" si="33"/>
        <v>0.5181347150259068</v>
      </c>
      <c r="D217">
        <f t="shared" si="34"/>
        <v>0.51020408163265307</v>
      </c>
      <c r="E217">
        <f t="shared" si="35"/>
        <v>2.8338796658559762E-2</v>
      </c>
      <c r="F217">
        <f t="shared" si="36"/>
        <v>-0.23601564978322942</v>
      </c>
      <c r="G217">
        <v>0</v>
      </c>
      <c r="H217">
        <f t="shared" si="37"/>
        <v>0.26435444644178918</v>
      </c>
      <c r="I217">
        <f t="shared" si="38"/>
        <v>-1.0583343916682539</v>
      </c>
      <c r="J217">
        <f t="shared" si="39"/>
        <v>1.0583343916682539</v>
      </c>
      <c r="K217">
        <f t="shared" si="40"/>
        <v>0.50396850395275605</v>
      </c>
      <c r="L217">
        <f t="shared" si="41"/>
        <v>0.49603149604724417</v>
      </c>
      <c r="M217">
        <f t="shared" si="42"/>
        <v>1.9842509842514759</v>
      </c>
      <c r="N217">
        <f t="shared" si="43"/>
        <v>2.0160010160015238</v>
      </c>
    </row>
    <row r="218" spans="1:14" x14ac:dyDescent="0.25">
      <c r="A218" s="4">
        <f>IF('True_Odds_Calculator_2-way'!A219="","",'True_Odds_Calculator_2-way'!A219)</f>
        <v>2.37</v>
      </c>
      <c r="B218" s="4">
        <f>IF('True_Odds_Calculator_2-way'!B219="","",'True_Odds_Calculator_2-way'!B219)</f>
        <v>1.63</v>
      </c>
      <c r="C218" s="4">
        <f t="shared" si="33"/>
        <v>0.42194092827004215</v>
      </c>
      <c r="D218">
        <f t="shared" si="34"/>
        <v>0.61349693251533743</v>
      </c>
      <c r="E218">
        <f t="shared" si="35"/>
        <v>3.5437860785379582E-2</v>
      </c>
      <c r="F218">
        <f t="shared" si="36"/>
        <v>-0.22342160441096537</v>
      </c>
      <c r="G218">
        <v>0</v>
      </c>
      <c r="H218">
        <f t="shared" si="37"/>
        <v>0.2588594651963449</v>
      </c>
      <c r="I218">
        <f t="shared" si="38"/>
        <v>-1.0763894728677108</v>
      </c>
      <c r="J218">
        <f t="shared" si="39"/>
        <v>1.0763894728677108</v>
      </c>
      <c r="K218">
        <f t="shared" si="40"/>
        <v>0.40409696490827207</v>
      </c>
      <c r="L218">
        <f t="shared" si="41"/>
        <v>0.59590303509172793</v>
      </c>
      <c r="M218">
        <f t="shared" si="42"/>
        <v>2.4746535778287639</v>
      </c>
      <c r="N218">
        <f t="shared" si="43"/>
        <v>1.6781253679066579</v>
      </c>
    </row>
    <row r="219" spans="1:14" x14ac:dyDescent="0.25">
      <c r="A219" s="4">
        <f>IF('True_Odds_Calculator_2-way'!A220="","",'True_Odds_Calculator_2-way'!A220)</f>
        <v>2.2599999999999998</v>
      </c>
      <c r="B219" s="4">
        <f>IF('True_Odds_Calculator_2-way'!B220="","",'True_Odds_Calculator_2-way'!B220)</f>
        <v>1.69</v>
      </c>
      <c r="C219" s="4">
        <f t="shared" si="33"/>
        <v>0.44247787610619471</v>
      </c>
      <c r="D219">
        <f t="shared" si="34"/>
        <v>0.59171597633136097</v>
      </c>
      <c r="E219">
        <f t="shared" si="35"/>
        <v>3.4193852437555794E-2</v>
      </c>
      <c r="F219">
        <f t="shared" si="36"/>
        <v>-0.22762737602764815</v>
      </c>
      <c r="G219">
        <v>0</v>
      </c>
      <c r="H219">
        <f t="shared" si="37"/>
        <v>0.261821228465204</v>
      </c>
      <c r="I219">
        <f t="shared" si="38"/>
        <v>-1.0724824201463119</v>
      </c>
      <c r="J219">
        <f t="shared" si="39"/>
        <v>1.0724824201463119</v>
      </c>
      <c r="K219">
        <f t="shared" si="40"/>
        <v>0.42529160714947917</v>
      </c>
      <c r="L219">
        <f t="shared" si="41"/>
        <v>0.57470839285052078</v>
      </c>
      <c r="M219">
        <f t="shared" si="42"/>
        <v>2.351327849384353</v>
      </c>
      <c r="N219">
        <f t="shared" si="43"/>
        <v>1.7400128699009547</v>
      </c>
    </row>
    <row r="220" spans="1:14" x14ac:dyDescent="0.25">
      <c r="A220" s="4">
        <f>IF('True_Odds_Calculator_2-way'!A221="","",'True_Odds_Calculator_2-way'!A221)</f>
        <v>1.88</v>
      </c>
      <c r="B220" s="4">
        <f>IF('True_Odds_Calculator_2-way'!B221="","",'True_Odds_Calculator_2-way'!B221)</f>
        <v>1.99</v>
      </c>
      <c r="C220" s="4">
        <f t="shared" si="33"/>
        <v>0.53191489361702127</v>
      </c>
      <c r="D220">
        <f t="shared" si="34"/>
        <v>0.50251256281407031</v>
      </c>
      <c r="E220">
        <f t="shared" si="35"/>
        <v>3.4427456431091574E-2</v>
      </c>
      <c r="F220">
        <f t="shared" si="36"/>
        <v>-0.23286645995937127</v>
      </c>
      <c r="G220">
        <v>0</v>
      </c>
      <c r="H220">
        <f t="shared" si="37"/>
        <v>0.2672939163904629</v>
      </c>
      <c r="I220">
        <f t="shared" si="38"/>
        <v>-1.0713739108887084</v>
      </c>
      <c r="J220">
        <f t="shared" si="39"/>
        <v>1.0713739108887084</v>
      </c>
      <c r="K220">
        <f t="shared" si="40"/>
        <v>0.51471862576142968</v>
      </c>
      <c r="L220">
        <f t="shared" si="41"/>
        <v>0.48528137423857021</v>
      </c>
      <c r="M220">
        <f t="shared" si="42"/>
        <v>1.9428090415820634</v>
      </c>
      <c r="N220">
        <f t="shared" si="43"/>
        <v>2.0606601717798219</v>
      </c>
    </row>
    <row r="221" spans="1:14" x14ac:dyDescent="0.25">
      <c r="A221" s="4">
        <f>IF('True_Odds_Calculator_2-way'!A222="","",'True_Odds_Calculator_2-way'!A222)</f>
        <v>1.82</v>
      </c>
      <c r="B221" s="4">
        <f>IF('True_Odds_Calculator_2-way'!B222="","",'True_Odds_Calculator_2-way'!B222)</f>
        <v>2.0499999999999998</v>
      </c>
      <c r="C221" s="4">
        <f t="shared" si="33"/>
        <v>0.54945054945054939</v>
      </c>
      <c r="D221">
        <f t="shared" si="34"/>
        <v>0.48780487804878053</v>
      </c>
      <c r="E221">
        <f t="shared" si="35"/>
        <v>3.7255427499329974E-2</v>
      </c>
      <c r="F221">
        <f t="shared" si="36"/>
        <v>-0.23076923076923073</v>
      </c>
      <c r="G221">
        <v>0</v>
      </c>
      <c r="H221">
        <f t="shared" si="37"/>
        <v>0.2680246582685607</v>
      </c>
      <c r="I221">
        <f t="shared" si="38"/>
        <v>-1.0777013435226059</v>
      </c>
      <c r="J221">
        <f t="shared" si="39"/>
        <v>1.0777013435226059</v>
      </c>
      <c r="K221">
        <f t="shared" si="40"/>
        <v>0.53086584011754934</v>
      </c>
      <c r="L221">
        <f t="shared" si="41"/>
        <v>0.46913415988245072</v>
      </c>
      <c r="M221">
        <f t="shared" si="42"/>
        <v>1.883715101688537</v>
      </c>
      <c r="N221">
        <f t="shared" si="43"/>
        <v>2.1315864106987359</v>
      </c>
    </row>
    <row r="222" spans="1:14" x14ac:dyDescent="0.25">
      <c r="A222" s="4">
        <f>IF('True_Odds_Calculator_2-way'!A223="","",'True_Odds_Calculator_2-way'!A223)</f>
        <v>2.2799999999999998</v>
      </c>
      <c r="B222" s="4">
        <f>IF('True_Odds_Calculator_2-way'!B223="","",'True_Odds_Calculator_2-way'!B223)</f>
        <v>1.67</v>
      </c>
      <c r="C222" s="4">
        <f t="shared" si="33"/>
        <v>0.43859649122807021</v>
      </c>
      <c r="D222">
        <f t="shared" si="34"/>
        <v>0.5988023952095809</v>
      </c>
      <c r="E222">
        <f t="shared" si="35"/>
        <v>3.7398886437651102E-2</v>
      </c>
      <c r="F222">
        <f t="shared" si="36"/>
        <v>-0.22523374304023536</v>
      </c>
      <c r="G222">
        <v>0</v>
      </c>
      <c r="H222">
        <f t="shared" si="37"/>
        <v>0.2626326294778864</v>
      </c>
      <c r="I222">
        <f t="shared" si="38"/>
        <v>-1.0798355319767001</v>
      </c>
      <c r="J222">
        <f t="shared" si="39"/>
        <v>1.0798355319767001</v>
      </c>
      <c r="K222">
        <f t="shared" si="40"/>
        <v>0.41978188889052137</v>
      </c>
      <c r="L222">
        <f t="shared" si="41"/>
        <v>0.58021811110947863</v>
      </c>
      <c r="M222">
        <f t="shared" si="42"/>
        <v>2.382189480930176</v>
      </c>
      <c r="N222">
        <f t="shared" si="43"/>
        <v>1.7234898064243891</v>
      </c>
    </row>
    <row r="223" spans="1:14" x14ac:dyDescent="0.25">
      <c r="A223" s="4">
        <f>IF('True_Odds_Calculator_2-way'!A224="","",'True_Odds_Calculator_2-way'!A224)</f>
        <v>2.48</v>
      </c>
      <c r="B223" s="4">
        <f>IF('True_Odds_Calculator_2-way'!B224="","",'True_Odds_Calculator_2-way'!B224)</f>
        <v>1.57</v>
      </c>
      <c r="C223" s="4">
        <f t="shared" si="33"/>
        <v>0.40322580645161293</v>
      </c>
      <c r="D223">
        <f t="shared" si="34"/>
        <v>0.63694267515923564</v>
      </c>
      <c r="E223">
        <f t="shared" si="35"/>
        <v>4.0168481610848517E-2</v>
      </c>
      <c r="F223">
        <f t="shared" si="36"/>
        <v>-0.21666324224368205</v>
      </c>
      <c r="G223">
        <v>0</v>
      </c>
      <c r="H223">
        <f t="shared" si="37"/>
        <v>0.25683172385453051</v>
      </c>
      <c r="I223">
        <f t="shared" si="38"/>
        <v>-1.0887588907733552</v>
      </c>
      <c r="J223">
        <f t="shared" si="39"/>
        <v>1.0887588907733552</v>
      </c>
      <c r="K223">
        <f t="shared" si="40"/>
        <v>0.38294175852351953</v>
      </c>
      <c r="L223">
        <f t="shared" si="41"/>
        <v>0.61705824147648058</v>
      </c>
      <c r="M223">
        <f t="shared" si="42"/>
        <v>2.6113631583445658</v>
      </c>
      <c r="N223">
        <f t="shared" si="43"/>
        <v>1.6205925677408124</v>
      </c>
    </row>
    <row r="224" spans="1:14" x14ac:dyDescent="0.25">
      <c r="A224" s="4">
        <f>IF('True_Odds_Calculator_2-way'!A225="","",'True_Odds_Calculator_2-way'!A225)</f>
        <v>2.4500000000000002</v>
      </c>
      <c r="B224" s="4">
        <f>IF('True_Odds_Calculator_2-way'!B225="","",'True_Odds_Calculator_2-way'!B225)</f>
        <v>1.6</v>
      </c>
      <c r="C224" s="4">
        <f t="shared" si="33"/>
        <v>0.4081632653061224</v>
      </c>
      <c r="D224">
        <f t="shared" si="34"/>
        <v>0.625</v>
      </c>
      <c r="E224">
        <f t="shared" si="35"/>
        <v>3.3163265306122458E-2</v>
      </c>
      <c r="F224">
        <f t="shared" si="36"/>
        <v>-0.22193877551020402</v>
      </c>
      <c r="G224">
        <v>0</v>
      </c>
      <c r="H224">
        <f t="shared" si="37"/>
        <v>0.25510204081632648</v>
      </c>
      <c r="I224">
        <f t="shared" si="38"/>
        <v>-1.0721125348377949</v>
      </c>
      <c r="J224">
        <f t="shared" si="39"/>
        <v>1.0721125348377949</v>
      </c>
      <c r="K224">
        <f t="shared" si="40"/>
        <v>0.39145635918691934</v>
      </c>
      <c r="L224">
        <f t="shared" si="41"/>
        <v>0.60854364081308054</v>
      </c>
      <c r="M224">
        <f t="shared" si="42"/>
        <v>2.5545631755148031</v>
      </c>
      <c r="N224">
        <f t="shared" si="43"/>
        <v>1.643267520902677</v>
      </c>
    </row>
    <row r="225" spans="1:14" x14ac:dyDescent="0.25">
      <c r="A225" s="4">
        <f>IF('True_Odds_Calculator_2-way'!A226="","",'True_Odds_Calculator_2-way'!A226)</f>
        <v>1.62</v>
      </c>
      <c r="B225" s="4">
        <f>IF('True_Odds_Calculator_2-way'!B226="","",'True_Odds_Calculator_2-way'!B226)</f>
        <v>2.35</v>
      </c>
      <c r="C225" s="4">
        <f t="shared" si="33"/>
        <v>0.61728395061728392</v>
      </c>
      <c r="D225">
        <f t="shared" si="34"/>
        <v>0.42553191489361702</v>
      </c>
      <c r="E225">
        <f t="shared" si="35"/>
        <v>4.2815865510900997E-2</v>
      </c>
      <c r="F225">
        <f t="shared" si="36"/>
        <v>-0.21985815602836878</v>
      </c>
      <c r="G225">
        <v>0</v>
      </c>
      <c r="H225">
        <f t="shared" si="37"/>
        <v>0.26267402153926978</v>
      </c>
      <c r="I225">
        <f t="shared" si="38"/>
        <v>-1.0930430596399217</v>
      </c>
      <c r="J225">
        <f t="shared" si="39"/>
        <v>1.0930430596399217</v>
      </c>
      <c r="K225">
        <f t="shared" si="40"/>
        <v>0.59605884805669263</v>
      </c>
      <c r="L225">
        <f t="shared" si="41"/>
        <v>0.40394115194330737</v>
      </c>
      <c r="M225">
        <f t="shared" si="42"/>
        <v>1.6776866969767514</v>
      </c>
      <c r="N225">
        <f t="shared" si="43"/>
        <v>2.4756081305138942</v>
      </c>
    </row>
    <row r="226" spans="1:14" x14ac:dyDescent="0.25">
      <c r="A226" s="4">
        <f>IF('True_Odds_Calculator_2-way'!A227="","",'True_Odds_Calculator_2-way'!A227)</f>
        <v>1.71</v>
      </c>
      <c r="B226" s="4">
        <f>IF('True_Odds_Calculator_2-way'!B227="","",'True_Odds_Calculator_2-way'!B227)</f>
        <v>2.13</v>
      </c>
      <c r="C226" s="4">
        <f t="shared" si="33"/>
        <v>0.58479532163742687</v>
      </c>
      <c r="D226">
        <f t="shared" si="34"/>
        <v>0.46948356807511737</v>
      </c>
      <c r="E226">
        <f t="shared" si="35"/>
        <v>5.4278889712544132E-2</v>
      </c>
      <c r="F226">
        <f t="shared" si="36"/>
        <v>-0.22027290448343095</v>
      </c>
      <c r="G226">
        <v>0</v>
      </c>
      <c r="H226">
        <f t="shared" si="37"/>
        <v>0.27455179419597509</v>
      </c>
      <c r="I226">
        <f t="shared" si="38"/>
        <v>-1.116430272077847</v>
      </c>
      <c r="J226">
        <f t="shared" si="39"/>
        <v>1.116430272077847</v>
      </c>
      <c r="K226">
        <f t="shared" si="40"/>
        <v>0.55782855407605514</v>
      </c>
      <c r="L226">
        <f t="shared" si="41"/>
        <v>0.44217144592394497</v>
      </c>
      <c r="M226">
        <f t="shared" si="42"/>
        <v>1.7926654931752715</v>
      </c>
      <c r="N226">
        <f t="shared" si="43"/>
        <v>2.261566207447967</v>
      </c>
    </row>
    <row r="227" spans="1:14" x14ac:dyDescent="0.25">
      <c r="A227" s="4">
        <f>IF('True_Odds_Calculator_2-way'!A228="","",'True_Odds_Calculator_2-way'!A228)</f>
        <v>2.99</v>
      </c>
      <c r="B227" s="4">
        <f>IF('True_Odds_Calculator_2-way'!B228="","",'True_Odds_Calculator_2-way'!B228)</f>
        <v>1.42</v>
      </c>
      <c r="C227" s="4">
        <f t="shared" si="33"/>
        <v>0.33444816053511706</v>
      </c>
      <c r="D227">
        <f t="shared" si="34"/>
        <v>0.70422535211267612</v>
      </c>
      <c r="E227">
        <f t="shared" si="35"/>
        <v>3.8673512647793284E-2</v>
      </c>
      <c r="F227">
        <f t="shared" si="36"/>
        <v>-0.19685336096848638</v>
      </c>
      <c r="G227">
        <v>0</v>
      </c>
      <c r="H227">
        <f t="shared" si="37"/>
        <v>0.23552687361627964</v>
      </c>
      <c r="I227">
        <f t="shared" si="38"/>
        <v>-1.093827446579507</v>
      </c>
      <c r="J227">
        <f t="shared" si="39"/>
        <v>1.093827446579507</v>
      </c>
      <c r="K227">
        <f t="shared" si="40"/>
        <v>0.31479043302621124</v>
      </c>
      <c r="L227">
        <f t="shared" si="41"/>
        <v>0.68520956697378854</v>
      </c>
      <c r="M227">
        <f t="shared" si="42"/>
        <v>3.1767166186932192</v>
      </c>
      <c r="N227">
        <f t="shared" si="43"/>
        <v>1.4594075275633931</v>
      </c>
    </row>
    <row r="228" spans="1:14" x14ac:dyDescent="0.25">
      <c r="A228" s="4">
        <f>IF('True_Odds_Calculator_2-way'!A229="","",'True_Odds_Calculator_2-way'!A229)</f>
        <v>3.01</v>
      </c>
      <c r="B228" s="4">
        <f>IF('True_Odds_Calculator_2-way'!B229="","",'True_Odds_Calculator_2-way'!B229)</f>
        <v>1.41</v>
      </c>
      <c r="C228" s="4">
        <f t="shared" si="33"/>
        <v>0.33222591362126247</v>
      </c>
      <c r="D228">
        <f t="shared" si="34"/>
        <v>0.70921985815602839</v>
      </c>
      <c r="E228">
        <f t="shared" si="35"/>
        <v>4.1445771777290918E-2</v>
      </c>
      <c r="F228">
        <f t="shared" si="36"/>
        <v>-0.19417544355693783</v>
      </c>
      <c r="G228">
        <v>0</v>
      </c>
      <c r="H228">
        <f t="shared" si="37"/>
        <v>0.23562121533422872</v>
      </c>
      <c r="I228">
        <f t="shared" si="38"/>
        <v>-1.1015647826027295</v>
      </c>
      <c r="J228">
        <f t="shared" si="39"/>
        <v>1.1015647826027295</v>
      </c>
      <c r="K228">
        <f t="shared" si="40"/>
        <v>0.31112471083931825</v>
      </c>
      <c r="L228">
        <f t="shared" si="41"/>
        <v>0.68887528916068164</v>
      </c>
      <c r="M228">
        <f t="shared" si="42"/>
        <v>3.214145213031486</v>
      </c>
      <c r="N228">
        <f t="shared" si="43"/>
        <v>1.4516415608671192</v>
      </c>
    </row>
    <row r="229" spans="1:14" x14ac:dyDescent="0.25">
      <c r="A229" s="4">
        <f>IF('True_Odds_Calculator_2-way'!A230="","",'True_Odds_Calculator_2-way'!A230)</f>
        <v>3.01</v>
      </c>
      <c r="B229" s="4">
        <f>IF('True_Odds_Calculator_2-way'!B230="","",'True_Odds_Calculator_2-way'!B230)</f>
        <v>1.42</v>
      </c>
      <c r="C229" s="4">
        <f t="shared" si="33"/>
        <v>0.33222591362126247</v>
      </c>
      <c r="D229">
        <f t="shared" si="34"/>
        <v>0.70422535211267612</v>
      </c>
      <c r="E229">
        <f t="shared" si="35"/>
        <v>3.6451265733938643E-2</v>
      </c>
      <c r="F229">
        <f t="shared" si="36"/>
        <v>-0.19751064526695039</v>
      </c>
      <c r="G229">
        <v>0</v>
      </c>
      <c r="H229">
        <f t="shared" si="37"/>
        <v>0.23396191100088909</v>
      </c>
      <c r="I229">
        <f t="shared" si="38"/>
        <v>-1.0883719140805659</v>
      </c>
      <c r="J229">
        <f t="shared" si="39"/>
        <v>1.0883719140805659</v>
      </c>
      <c r="K229">
        <f t="shared" si="40"/>
        <v>0.31371293702315289</v>
      </c>
      <c r="L229">
        <f t="shared" si="41"/>
        <v>0.68628706297684694</v>
      </c>
      <c r="M229">
        <f t="shared" si="42"/>
        <v>3.1876275473019375</v>
      </c>
      <c r="N229">
        <f t="shared" si="43"/>
        <v>1.4571162039138377</v>
      </c>
    </row>
    <row r="230" spans="1:14" x14ac:dyDescent="0.25">
      <c r="A230" s="4">
        <f>IF('True_Odds_Calculator_2-way'!A231="","",'True_Odds_Calculator_2-way'!A231)</f>
        <v>1.74</v>
      </c>
      <c r="B230" s="4">
        <f>IF('True_Odds_Calculator_2-way'!B231="","",'True_Odds_Calculator_2-way'!B231)</f>
        <v>2.19</v>
      </c>
      <c r="C230" s="4">
        <f t="shared" si="33"/>
        <v>0.57471264367816088</v>
      </c>
      <c r="D230">
        <f t="shared" si="34"/>
        <v>0.45662100456621008</v>
      </c>
      <c r="E230">
        <f t="shared" si="35"/>
        <v>3.1333648244370904E-2</v>
      </c>
      <c r="F230">
        <f t="shared" si="36"/>
        <v>-0.23109221644885325</v>
      </c>
      <c r="G230">
        <v>0</v>
      </c>
      <c r="H230">
        <f t="shared" si="37"/>
        <v>0.26242586469322415</v>
      </c>
      <c r="I230">
        <f t="shared" si="38"/>
        <v>-1.0656403571953759</v>
      </c>
      <c r="J230">
        <f t="shared" si="39"/>
        <v>1.0656403571953759</v>
      </c>
      <c r="K230">
        <f t="shared" si="40"/>
        <v>0.5591046698972264</v>
      </c>
      <c r="L230">
        <f t="shared" si="41"/>
        <v>0.4408953301027736</v>
      </c>
      <c r="M230">
        <f t="shared" si="42"/>
        <v>1.7885738643245783</v>
      </c>
      <c r="N230">
        <f t="shared" si="43"/>
        <v>2.2681120250624973</v>
      </c>
    </row>
    <row r="231" spans="1:14" x14ac:dyDescent="0.25">
      <c r="A231" s="4">
        <f>IF('True_Odds_Calculator_2-way'!A232="","",'True_Odds_Calculator_2-way'!A232)</f>
        <v>2.4300000000000002</v>
      </c>
      <c r="B231" s="4">
        <f>IF('True_Odds_Calculator_2-way'!B232="","",'True_Odds_Calculator_2-way'!B232)</f>
        <v>1.61</v>
      </c>
      <c r="C231" s="4">
        <f t="shared" si="33"/>
        <v>0.41152263374485593</v>
      </c>
      <c r="D231">
        <f t="shared" si="34"/>
        <v>0.6211180124223602</v>
      </c>
      <c r="E231">
        <f t="shared" si="35"/>
        <v>3.2640646167216181E-2</v>
      </c>
      <c r="F231">
        <f t="shared" si="36"/>
        <v>-0.22296347417120366</v>
      </c>
      <c r="G231">
        <v>0</v>
      </c>
      <c r="H231">
        <f t="shared" si="37"/>
        <v>0.25560412033841978</v>
      </c>
      <c r="I231">
        <f t="shared" si="38"/>
        <v>-1.0706981783012146</v>
      </c>
      <c r="J231">
        <f t="shared" si="39"/>
        <v>1.0706981783012146</v>
      </c>
      <c r="K231">
        <f t="shared" si="40"/>
        <v>0.39508539138067028</v>
      </c>
      <c r="L231">
        <f t="shared" si="41"/>
        <v>0.60491460861932955</v>
      </c>
      <c r="M231">
        <f t="shared" si="42"/>
        <v>2.5310983949707371</v>
      </c>
      <c r="N231">
        <f t="shared" si="43"/>
        <v>1.6531258887637414</v>
      </c>
    </row>
    <row r="232" spans="1:14" x14ac:dyDescent="0.25">
      <c r="A232" s="4">
        <f>IF('True_Odds_Calculator_2-way'!A233="","",'True_Odds_Calculator_2-way'!A233)</f>
        <v>2.4</v>
      </c>
      <c r="B232" s="4">
        <f>IF('True_Odds_Calculator_2-way'!B233="","",'True_Odds_Calculator_2-way'!B233)</f>
        <v>1.62</v>
      </c>
      <c r="C232" s="4">
        <f t="shared" si="33"/>
        <v>0.41666666666666669</v>
      </c>
      <c r="D232">
        <f t="shared" si="34"/>
        <v>0.61728395061728392</v>
      </c>
      <c r="E232">
        <f t="shared" si="35"/>
        <v>3.3950617283950546E-2</v>
      </c>
      <c r="F232">
        <f t="shared" si="36"/>
        <v>-0.22325102880658443</v>
      </c>
      <c r="G232">
        <v>0</v>
      </c>
      <c r="H232">
        <f t="shared" si="37"/>
        <v>0.25720164609053497</v>
      </c>
      <c r="I232">
        <f t="shared" si="38"/>
        <v>-1.0733469768527295</v>
      </c>
      <c r="J232">
        <f t="shared" si="39"/>
        <v>1.0733469768527295</v>
      </c>
      <c r="K232">
        <f t="shared" si="40"/>
        <v>0.3995707383438068</v>
      </c>
      <c r="L232">
        <f t="shared" si="41"/>
        <v>0.60042926165619326</v>
      </c>
      <c r="M232">
        <f t="shared" si="42"/>
        <v>2.502685767593821</v>
      </c>
      <c r="N232">
        <f t="shared" si="43"/>
        <v>1.6654751256486924</v>
      </c>
    </row>
    <row r="233" spans="1:14" x14ac:dyDescent="0.25">
      <c r="A233" s="4">
        <f>IF('True_Odds_Calculator_2-way'!A234="","",'True_Odds_Calculator_2-way'!A234)</f>
        <v>2.27</v>
      </c>
      <c r="B233" s="4">
        <f>IF('True_Odds_Calculator_2-way'!B234="","",'True_Odds_Calculator_2-way'!B234)</f>
        <v>1.68</v>
      </c>
      <c r="C233" s="4">
        <f t="shared" si="33"/>
        <v>0.44052863436123346</v>
      </c>
      <c r="D233">
        <f t="shared" si="34"/>
        <v>0.59523809523809523</v>
      </c>
      <c r="E233">
        <f t="shared" si="35"/>
        <v>3.5766729599328695E-2</v>
      </c>
      <c r="F233">
        <f t="shared" si="36"/>
        <v>-0.22645269561569115</v>
      </c>
      <c r="G233">
        <v>0</v>
      </c>
      <c r="H233">
        <f t="shared" si="37"/>
        <v>0.2622194252150199</v>
      </c>
      <c r="I233">
        <f t="shared" si="38"/>
        <v>-1.0760778282064791</v>
      </c>
      <c r="J233">
        <f t="shared" si="39"/>
        <v>1.0760778282064791</v>
      </c>
      <c r="K233">
        <f t="shared" si="40"/>
        <v>0.42254374989680582</v>
      </c>
      <c r="L233">
        <f t="shared" si="41"/>
        <v>0.57745625010319412</v>
      </c>
      <c r="M233">
        <f t="shared" si="42"/>
        <v>2.3666188418222287</v>
      </c>
      <c r="N233">
        <f t="shared" si="43"/>
        <v>1.7317329231804059</v>
      </c>
    </row>
    <row r="234" spans="1:14" x14ac:dyDescent="0.25">
      <c r="A234" s="4">
        <f>IF('True_Odds_Calculator_2-way'!A235="","",'True_Odds_Calculator_2-way'!A235)</f>
        <v>2.11</v>
      </c>
      <c r="B234" s="4">
        <f>IF('True_Odds_Calculator_2-way'!B235="","",'True_Odds_Calculator_2-way'!B235)</f>
        <v>1.79</v>
      </c>
      <c r="C234" s="4">
        <f t="shared" si="33"/>
        <v>0.47393364928909953</v>
      </c>
      <c r="D234">
        <f t="shared" si="34"/>
        <v>0.55865921787709494</v>
      </c>
      <c r="E234">
        <f t="shared" si="35"/>
        <v>3.2592867166194583E-2</v>
      </c>
      <c r="F234">
        <f t="shared" si="36"/>
        <v>-0.23217453467129112</v>
      </c>
      <c r="G234">
        <v>0</v>
      </c>
      <c r="H234">
        <f t="shared" si="37"/>
        <v>0.26476740183748576</v>
      </c>
      <c r="I234">
        <f t="shared" si="38"/>
        <v>-1.0678861770883312</v>
      </c>
      <c r="J234">
        <f t="shared" si="39"/>
        <v>1.0678861770883312</v>
      </c>
      <c r="K234">
        <f t="shared" si="40"/>
        <v>0.45759183965236705</v>
      </c>
      <c r="L234">
        <f t="shared" si="41"/>
        <v>0.54240816034763273</v>
      </c>
      <c r="M234">
        <f t="shared" si="42"/>
        <v>2.1853536565680476</v>
      </c>
      <c r="N234">
        <f t="shared" si="43"/>
        <v>1.8436300798997822</v>
      </c>
    </row>
    <row r="235" spans="1:14" x14ac:dyDescent="0.25">
      <c r="A235" s="4">
        <f>IF('True_Odds_Calculator_2-way'!A236="","",'True_Odds_Calculator_2-way'!A236)</f>
        <v>2.37</v>
      </c>
      <c r="B235" s="4">
        <f>IF('True_Odds_Calculator_2-way'!B236="","",'True_Odds_Calculator_2-way'!B236)</f>
        <v>1.64</v>
      </c>
      <c r="C235" s="4">
        <f t="shared" si="33"/>
        <v>0.42194092827004215</v>
      </c>
      <c r="D235">
        <f t="shared" si="34"/>
        <v>0.6097560975609756</v>
      </c>
      <c r="E235">
        <f t="shared" si="35"/>
        <v>3.1697025831017633E-2</v>
      </c>
      <c r="F235">
        <f t="shared" si="36"/>
        <v>-0.2255840279921788</v>
      </c>
      <c r="G235">
        <v>0</v>
      </c>
      <c r="H235">
        <f t="shared" si="37"/>
        <v>0.25728105382319644</v>
      </c>
      <c r="I235">
        <f t="shared" si="38"/>
        <v>-1.0679470721459507</v>
      </c>
      <c r="J235">
        <f t="shared" si="39"/>
        <v>1.0679470721459507</v>
      </c>
      <c r="K235">
        <f t="shared" si="40"/>
        <v>0.40599451076379461</v>
      </c>
      <c r="L235">
        <f t="shared" si="41"/>
        <v>0.59400548923620555</v>
      </c>
      <c r="M235">
        <f t="shared" si="42"/>
        <v>2.4630874888399528</v>
      </c>
      <c r="N235">
        <f t="shared" si="43"/>
        <v>1.6834861261734084</v>
      </c>
    </row>
    <row r="236" spans="1:14" x14ac:dyDescent="0.25">
      <c r="A236" s="4">
        <f>IF('True_Odds_Calculator_2-way'!A237="","",'True_Odds_Calculator_2-way'!A237)</f>
        <v>2.17</v>
      </c>
      <c r="B236" s="4">
        <f>IF('True_Odds_Calculator_2-way'!B237="","",'True_Odds_Calculator_2-way'!B237)</f>
        <v>1.76</v>
      </c>
      <c r="C236" s="4">
        <f t="shared" si="33"/>
        <v>0.46082949308755761</v>
      </c>
      <c r="D236">
        <f t="shared" si="34"/>
        <v>0.56818181818181823</v>
      </c>
      <c r="E236">
        <f t="shared" si="35"/>
        <v>2.9011311269375728E-2</v>
      </c>
      <c r="F236">
        <f t="shared" si="36"/>
        <v>-0.2328236279849184</v>
      </c>
      <c r="G236">
        <v>0</v>
      </c>
      <c r="H236">
        <f t="shared" si="37"/>
        <v>0.26183493925429413</v>
      </c>
      <c r="I236">
        <f t="shared" si="38"/>
        <v>-1.0604746049596294</v>
      </c>
      <c r="J236">
        <f t="shared" si="39"/>
        <v>1.0604746049596294</v>
      </c>
      <c r="K236">
        <f t="shared" si="40"/>
        <v>0.44627809446366512</v>
      </c>
      <c r="L236">
        <f t="shared" si="41"/>
        <v>0.55372190553633505</v>
      </c>
      <c r="M236">
        <f t="shared" si="42"/>
        <v>2.2407552878027661</v>
      </c>
      <c r="N236">
        <f t="shared" si="43"/>
        <v>1.8059606997693183</v>
      </c>
    </row>
    <row r="237" spans="1:14" x14ac:dyDescent="0.25">
      <c r="A237" s="4">
        <f>IF('True_Odds_Calculator_2-way'!A238="","",'True_Odds_Calculator_2-way'!A238)</f>
        <v>2.15</v>
      </c>
      <c r="B237" s="4">
        <f>IF('True_Odds_Calculator_2-way'!B238="","",'True_Odds_Calculator_2-way'!B238)</f>
        <v>1.7</v>
      </c>
      <c r="C237" s="4">
        <f t="shared" si="33"/>
        <v>0.46511627906976744</v>
      </c>
      <c r="D237">
        <f t="shared" si="34"/>
        <v>0.58823529411764708</v>
      </c>
      <c r="E237">
        <f t="shared" si="35"/>
        <v>5.3351573187414569E-2</v>
      </c>
      <c r="F237">
        <f t="shared" si="36"/>
        <v>-0.22024623803009569</v>
      </c>
      <c r="G237">
        <v>0</v>
      </c>
      <c r="H237">
        <f t="shared" si="37"/>
        <v>0.27359781121751026</v>
      </c>
      <c r="I237">
        <f t="shared" si="38"/>
        <v>-1.1145564251507059</v>
      </c>
      <c r="J237">
        <f t="shared" si="39"/>
        <v>1.1145564251507059</v>
      </c>
      <c r="K237">
        <f t="shared" si="40"/>
        <v>0.43826204943626229</v>
      </c>
      <c r="L237">
        <f t="shared" si="41"/>
        <v>0.56173795056373765</v>
      </c>
      <c r="M237">
        <f t="shared" si="42"/>
        <v>2.2817398889233114</v>
      </c>
      <c r="N237">
        <f t="shared" si="43"/>
        <v>1.7801894976054942</v>
      </c>
    </row>
    <row r="238" spans="1:14" x14ac:dyDescent="0.25">
      <c r="A238" s="4">
        <f>IF('True_Odds_Calculator_2-way'!A239="","",'True_Odds_Calculator_2-way'!A239)</f>
        <v>1.79</v>
      </c>
      <c r="B238" s="4">
        <f>IF('True_Odds_Calculator_2-way'!B239="","",'True_Odds_Calculator_2-way'!B239)</f>
        <v>2.1</v>
      </c>
      <c r="C238" s="4">
        <f t="shared" si="33"/>
        <v>0.55865921787709494</v>
      </c>
      <c r="D238">
        <f t="shared" si="34"/>
        <v>0.47619047619047616</v>
      </c>
      <c r="E238">
        <f t="shared" si="35"/>
        <v>3.4849694067571102E-2</v>
      </c>
      <c r="F238">
        <f t="shared" si="36"/>
        <v>-0.2311785049215217</v>
      </c>
      <c r="G238">
        <v>0</v>
      </c>
      <c r="H238">
        <f t="shared" si="37"/>
        <v>0.2660281989890928</v>
      </c>
      <c r="I238">
        <f t="shared" si="38"/>
        <v>-1.072729223145815</v>
      </c>
      <c r="J238">
        <f t="shared" si="39"/>
        <v>1.072729223145815</v>
      </c>
      <c r="K238">
        <f t="shared" si="40"/>
        <v>0.5412848551170536</v>
      </c>
      <c r="L238">
        <f t="shared" si="41"/>
        <v>0.4587151448829464</v>
      </c>
      <c r="M238">
        <f t="shared" si="42"/>
        <v>1.8474560862851939</v>
      </c>
      <c r="N238">
        <f t="shared" si="43"/>
        <v>2.1800021454603971</v>
      </c>
    </row>
    <row r="239" spans="1:14" x14ac:dyDescent="0.25">
      <c r="A239" s="4">
        <f>IF('True_Odds_Calculator_2-way'!A240="","",'True_Odds_Calculator_2-way'!A240)</f>
        <v>2.8</v>
      </c>
      <c r="B239" s="4">
        <f>IF('True_Odds_Calculator_2-way'!B240="","",'True_Odds_Calculator_2-way'!B240)</f>
        <v>1.47</v>
      </c>
      <c r="C239" s="4">
        <f t="shared" si="33"/>
        <v>0.35714285714285715</v>
      </c>
      <c r="D239">
        <f t="shared" si="34"/>
        <v>0.68027210884353739</v>
      </c>
      <c r="E239">
        <f t="shared" si="35"/>
        <v>3.7414965986394488E-2</v>
      </c>
      <c r="F239">
        <f t="shared" si="36"/>
        <v>-0.20553935860058314</v>
      </c>
      <c r="G239">
        <v>0</v>
      </c>
      <c r="H239">
        <f t="shared" si="37"/>
        <v>0.24295432458697763</v>
      </c>
      <c r="I239">
        <f t="shared" si="38"/>
        <v>-1.0872134550890702</v>
      </c>
      <c r="J239">
        <f t="shared" si="39"/>
        <v>1.0872134550890702</v>
      </c>
      <c r="K239">
        <f t="shared" si="40"/>
        <v>0.33818239323710791</v>
      </c>
      <c r="L239">
        <f t="shared" si="41"/>
        <v>0.66181760676289225</v>
      </c>
      <c r="M239">
        <f t="shared" si="42"/>
        <v>2.9569842191603266</v>
      </c>
      <c r="N239">
        <f t="shared" si="43"/>
        <v>1.5109903238918627</v>
      </c>
    </row>
    <row r="240" spans="1:14" x14ac:dyDescent="0.25">
      <c r="A240" s="4">
        <f>IF('True_Odds_Calculator_2-way'!A241="","",'True_Odds_Calculator_2-way'!A241)</f>
        <v>2.66</v>
      </c>
      <c r="B240" s="4">
        <f>IF('True_Odds_Calculator_2-way'!B241="","",'True_Odds_Calculator_2-way'!B241)</f>
        <v>1.51</v>
      </c>
      <c r="C240" s="4">
        <f t="shared" si="33"/>
        <v>0.37593984962406013</v>
      </c>
      <c r="D240">
        <f t="shared" si="34"/>
        <v>0.66225165562913912</v>
      </c>
      <c r="E240">
        <f t="shared" si="35"/>
        <v>3.8191505253199143E-2</v>
      </c>
      <c r="F240">
        <f t="shared" si="36"/>
        <v>-0.21077528257730427</v>
      </c>
      <c r="G240">
        <v>0</v>
      </c>
      <c r="H240">
        <f t="shared" si="37"/>
        <v>0.24896678783050341</v>
      </c>
      <c r="I240">
        <f t="shared" si="38"/>
        <v>-1.0868281233544477</v>
      </c>
      <c r="J240">
        <f t="shared" si="39"/>
        <v>1.0868281233544477</v>
      </c>
      <c r="K240">
        <f t="shared" si="40"/>
        <v>0.35661625150597864</v>
      </c>
      <c r="L240">
        <f t="shared" si="41"/>
        <v>0.64338374849402136</v>
      </c>
      <c r="M240">
        <f t="shared" si="42"/>
        <v>2.8041346847683837</v>
      </c>
      <c r="N240">
        <f t="shared" si="43"/>
        <v>1.5542823429107684</v>
      </c>
    </row>
    <row r="241" spans="1:14" x14ac:dyDescent="0.25">
      <c r="A241" s="4">
        <f>IF('True_Odds_Calculator_2-way'!A242="","",'True_Odds_Calculator_2-way'!A242)</f>
        <v>2.5499999999999998</v>
      </c>
      <c r="B241" s="4">
        <f>IF('True_Odds_Calculator_2-way'!B242="","",'True_Odds_Calculator_2-way'!B242)</f>
        <v>1.55</v>
      </c>
      <c r="C241" s="4">
        <f t="shared" si="33"/>
        <v>0.39215686274509809</v>
      </c>
      <c r="D241">
        <f t="shared" si="34"/>
        <v>0.64516129032258063</v>
      </c>
      <c r="E241">
        <f t="shared" si="35"/>
        <v>3.7318153067678717E-2</v>
      </c>
      <c r="F241">
        <f t="shared" si="36"/>
        <v>-0.21568627450980393</v>
      </c>
      <c r="G241">
        <v>0</v>
      </c>
      <c r="H241">
        <f t="shared" si="37"/>
        <v>0.25300442757748265</v>
      </c>
      <c r="I241">
        <f t="shared" si="38"/>
        <v>-1.0830607221477648</v>
      </c>
      <c r="J241">
        <f t="shared" si="39"/>
        <v>1.0830607221477648</v>
      </c>
      <c r="K241">
        <f t="shared" si="40"/>
        <v>0.37330926563096944</v>
      </c>
      <c r="L241">
        <f t="shared" si="41"/>
        <v>0.62669073436903067</v>
      </c>
      <c r="M241">
        <f t="shared" si="42"/>
        <v>2.6787441193290351</v>
      </c>
      <c r="N241">
        <f t="shared" si="43"/>
        <v>1.5956833971812705</v>
      </c>
    </row>
    <row r="242" spans="1:14" x14ac:dyDescent="0.25">
      <c r="A242" s="4">
        <f>IF('True_Odds_Calculator_2-way'!A243="","",'True_Odds_Calculator_2-way'!A243)</f>
        <v>2.73</v>
      </c>
      <c r="B242" s="4">
        <f>IF('True_Odds_Calculator_2-way'!B243="","",'True_Odds_Calculator_2-way'!B243)</f>
        <v>1.49</v>
      </c>
      <c r="C242" s="4">
        <f t="shared" si="33"/>
        <v>0.36630036630036628</v>
      </c>
      <c r="D242">
        <f t="shared" si="34"/>
        <v>0.67114093959731547</v>
      </c>
      <c r="E242">
        <f t="shared" si="35"/>
        <v>3.7441305897681687E-2</v>
      </c>
      <c r="F242">
        <f t="shared" si="36"/>
        <v>-0.20839786611598698</v>
      </c>
      <c r="G242">
        <v>0</v>
      </c>
      <c r="H242">
        <f t="shared" si="37"/>
        <v>0.24583917201366864</v>
      </c>
      <c r="I242">
        <f t="shared" si="38"/>
        <v>-1.0861227446710078</v>
      </c>
      <c r="J242">
        <f t="shared" si="39"/>
        <v>1.0861227446710078</v>
      </c>
      <c r="K242">
        <f t="shared" si="40"/>
        <v>0.34734375053033334</v>
      </c>
      <c r="L242">
        <f t="shared" si="41"/>
        <v>0.65265624946966672</v>
      </c>
      <c r="M242">
        <f t="shared" si="42"/>
        <v>2.8789923482808439</v>
      </c>
      <c r="N242">
        <f t="shared" si="43"/>
        <v>1.5322001448887936</v>
      </c>
    </row>
    <row r="243" spans="1:14" x14ac:dyDescent="0.25">
      <c r="A243" s="4">
        <f>IF('True_Odds_Calculator_2-way'!A244="","",'True_Odds_Calculator_2-way'!A244)</f>
        <v>2.8</v>
      </c>
      <c r="B243" s="4">
        <f>IF('True_Odds_Calculator_2-way'!B244="","",'True_Odds_Calculator_2-way'!B244)</f>
        <v>1.47</v>
      </c>
      <c r="C243" s="4">
        <f t="shared" si="33"/>
        <v>0.35714285714285715</v>
      </c>
      <c r="D243">
        <f t="shared" si="34"/>
        <v>0.68027210884353739</v>
      </c>
      <c r="E243">
        <f t="shared" si="35"/>
        <v>3.7414965986394488E-2</v>
      </c>
      <c r="F243">
        <f t="shared" si="36"/>
        <v>-0.20553935860058314</v>
      </c>
      <c r="G243">
        <v>0</v>
      </c>
      <c r="H243">
        <f t="shared" si="37"/>
        <v>0.24295432458697763</v>
      </c>
      <c r="I243">
        <f t="shared" si="38"/>
        <v>-1.0872134550890702</v>
      </c>
      <c r="J243">
        <f t="shared" si="39"/>
        <v>1.0872134550890702</v>
      </c>
      <c r="K243">
        <f t="shared" si="40"/>
        <v>0.33818239323710791</v>
      </c>
      <c r="L243">
        <f t="shared" si="41"/>
        <v>0.66181760676289225</v>
      </c>
      <c r="M243">
        <f t="shared" si="42"/>
        <v>2.9569842191603266</v>
      </c>
      <c r="N243">
        <f t="shared" si="43"/>
        <v>1.5109903238918627</v>
      </c>
    </row>
    <row r="244" spans="1:14" x14ac:dyDescent="0.25">
      <c r="A244" s="4">
        <f>IF('True_Odds_Calculator_2-way'!A245="","",'True_Odds_Calculator_2-way'!A245)</f>
        <v>2.93</v>
      </c>
      <c r="B244" s="4">
        <f>IF('True_Odds_Calculator_2-way'!B245="","",'True_Odds_Calculator_2-way'!B245)</f>
        <v>1.43</v>
      </c>
      <c r="C244" s="4">
        <f t="shared" si="33"/>
        <v>0.34129692832764502</v>
      </c>
      <c r="D244">
        <f t="shared" si="34"/>
        <v>0.69930069930069938</v>
      </c>
      <c r="E244">
        <f t="shared" si="35"/>
        <v>4.0597627628344402E-2</v>
      </c>
      <c r="F244">
        <f t="shared" si="36"/>
        <v>-0.1980715530203585</v>
      </c>
      <c r="G244">
        <v>0</v>
      </c>
      <c r="H244">
        <f t="shared" si="37"/>
        <v>0.23866918064870285</v>
      </c>
      <c r="I244">
        <f t="shared" si="38"/>
        <v>-1.0977087289206642</v>
      </c>
      <c r="J244">
        <f t="shared" si="39"/>
        <v>1.0977087289206642</v>
      </c>
      <c r="K244">
        <f t="shared" si="40"/>
        <v>0.32065898275417282</v>
      </c>
      <c r="L244">
        <f t="shared" si="41"/>
        <v>0.67934101724582718</v>
      </c>
      <c r="M244">
        <f t="shared" si="42"/>
        <v>3.1185778468168821</v>
      </c>
      <c r="N244">
        <f t="shared" si="43"/>
        <v>1.4720147534358856</v>
      </c>
    </row>
    <row r="245" spans="1:14" x14ac:dyDescent="0.25">
      <c r="A245" s="4">
        <f>IF('True_Odds_Calculator_2-way'!A246="","",'True_Odds_Calculator_2-way'!A246)</f>
        <v>2.7</v>
      </c>
      <c r="B245" s="4">
        <f>IF('True_Odds_Calculator_2-way'!B246="","",'True_Odds_Calculator_2-way'!B246)</f>
        <v>1.47</v>
      </c>
      <c r="C245" s="4">
        <f t="shared" si="33"/>
        <v>0.37037037037037035</v>
      </c>
      <c r="D245">
        <f t="shared" si="34"/>
        <v>0.68027210884353739</v>
      </c>
      <c r="E245">
        <f t="shared" si="35"/>
        <v>5.0642479213907743E-2</v>
      </c>
      <c r="F245">
        <f t="shared" si="36"/>
        <v>-0.20131015369110616</v>
      </c>
      <c r="G245">
        <v>0</v>
      </c>
      <c r="H245">
        <f t="shared" si="37"/>
        <v>0.25195263290501385</v>
      </c>
      <c r="I245">
        <f t="shared" si="38"/>
        <v>-1.1187334157740445</v>
      </c>
      <c r="J245">
        <f t="shared" si="39"/>
        <v>1.1187334157740445</v>
      </c>
      <c r="K245">
        <f t="shared" si="40"/>
        <v>0.34460812943370878</v>
      </c>
      <c r="L245">
        <f t="shared" si="41"/>
        <v>0.65539187056629122</v>
      </c>
      <c r="M245">
        <f t="shared" si="42"/>
        <v>2.9018468068158763</v>
      </c>
      <c r="N245">
        <f t="shared" si="43"/>
        <v>1.5258047054138011</v>
      </c>
    </row>
    <row r="246" spans="1:14" x14ac:dyDescent="0.25">
      <c r="A246" s="4">
        <f>IF('True_Odds_Calculator_2-way'!A247="","",'True_Odds_Calculator_2-way'!A247)</f>
        <v>2.5099999999999998</v>
      </c>
      <c r="B246" s="4">
        <f>IF('True_Odds_Calculator_2-way'!B247="","",'True_Odds_Calculator_2-way'!B247)</f>
        <v>1.56</v>
      </c>
      <c r="C246" s="4">
        <f t="shared" si="33"/>
        <v>0.39840637450199207</v>
      </c>
      <c r="D246">
        <f t="shared" si="34"/>
        <v>0.64102564102564097</v>
      </c>
      <c r="E246">
        <f t="shared" si="35"/>
        <v>3.9432015527633091E-2</v>
      </c>
      <c r="F246">
        <f t="shared" si="36"/>
        <v>-0.21595668607620788</v>
      </c>
      <c r="G246">
        <v>0</v>
      </c>
      <c r="H246">
        <f t="shared" si="37"/>
        <v>0.25538870160384103</v>
      </c>
      <c r="I246">
        <f t="shared" si="38"/>
        <v>-1.0874705707258894</v>
      </c>
      <c r="J246">
        <f t="shared" si="39"/>
        <v>1.0874705707258894</v>
      </c>
      <c r="K246">
        <f t="shared" si="40"/>
        <v>0.37848959432190721</v>
      </c>
      <c r="L246">
        <f t="shared" si="41"/>
        <v>0.62151040567809257</v>
      </c>
      <c r="M246">
        <f t="shared" si="42"/>
        <v>2.6420805617960932</v>
      </c>
      <c r="N246">
        <f t="shared" si="43"/>
        <v>1.6089835196064983</v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1002"/>
  <sheetViews>
    <sheetView zoomScale="80" zoomScaleNormal="80" workbookViewId="0">
      <pane ySplit="2" topLeftCell="A3" activePane="bottomLeft" state="frozen"/>
      <selection pane="bottomLeft" sqref="A1:XFD1048576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9" style="16" customWidth="1"/>
    <col min="11" max="11" width="9" style="15" customWidth="1"/>
    <col min="12" max="13" width="10" style="32"/>
    <col min="14" max="16384" width="10" style="4"/>
  </cols>
  <sheetData>
    <row r="1" spans="1:20" s="13" customFormat="1" x14ac:dyDescent="0.2">
      <c r="A1" s="85" t="s">
        <v>9</v>
      </c>
      <c r="B1" s="86"/>
      <c r="C1" s="18"/>
      <c r="D1" s="87" t="s">
        <v>25</v>
      </c>
      <c r="E1" s="86"/>
      <c r="F1" s="87" t="s">
        <v>23</v>
      </c>
      <c r="G1" s="86"/>
      <c r="H1" s="87" t="s">
        <v>11</v>
      </c>
      <c r="I1" s="86"/>
      <c r="J1" s="87" t="s">
        <v>10</v>
      </c>
      <c r="K1" s="86"/>
      <c r="L1" s="83" t="s">
        <v>225</v>
      </c>
      <c r="M1" s="84"/>
      <c r="N1" s="13" t="s">
        <v>214</v>
      </c>
      <c r="O1" s="13" t="s">
        <v>226</v>
      </c>
      <c r="P1" s="13" t="s">
        <v>227</v>
      </c>
      <c r="Q1" s="13" t="s">
        <v>228</v>
      </c>
      <c r="R1" s="13" t="s">
        <v>229</v>
      </c>
      <c r="S1" s="13" t="s">
        <v>230</v>
      </c>
      <c r="T1" s="13" t="s">
        <v>231</v>
      </c>
    </row>
    <row r="2" spans="1:20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0" s="66" customFormat="1" ht="15" x14ac:dyDescent="0.25">
      <c r="A3" s="56">
        <v>2.21</v>
      </c>
      <c r="B3" s="56">
        <v>1.72</v>
      </c>
      <c r="C3" s="45">
        <f t="shared" ref="C3:C66" si="0">IF(OR($A3="",$B3=""),"",(1/A3)+(1/B3)-1)</f>
        <v>3.3884036620014824E-2</v>
      </c>
      <c r="D3" s="46">
        <f>IF(OR($A3="",$B3=""),"",A3*'MPTO_working_2-way'!$G2)</f>
        <v>2.2848837209302326</v>
      </c>
      <c r="E3" s="48">
        <f>IF(OR($A3="",$B3=""),"",B3*'MPTO_working_2-way'!$G2)</f>
        <v>1.7782805429864255</v>
      </c>
      <c r="F3" s="46">
        <f>IF(OR($A3="",$B3=""),"",'MPTO_working_2-way'!D2)</f>
        <v>2.2959652089876781</v>
      </c>
      <c r="G3" s="48">
        <f>IF(OR($A3="",$B3=""),"",'MPTO_working_2-way'!E2)</f>
        <v>1.7716256524981358</v>
      </c>
      <c r="H3" s="46">
        <f>IF(OR($A3="",$B3=""),"",'OddsRatio_working_2-way'!M2)</f>
        <v>2.2963624321753371</v>
      </c>
      <c r="I3" s="46">
        <f>IF(OR($A3="",$B3=""),"",'OddsRatio_working_2-way'!N2)</f>
        <v>1.7713892158398703</v>
      </c>
      <c r="J3" s="46">
        <f>IF('Log_working_2-way'!$D2="","",A3^('Log_working_2-way'!$D2))</f>
        <v>2.3014598613122459</v>
      </c>
      <c r="K3" s="48">
        <f>IF('Log_working_2-way'!$D2="","",B3^('Log_working_2-way'!$D2))</f>
        <v>1.7683679149287428</v>
      </c>
      <c r="L3" s="65">
        <f>(1/D3)</f>
        <v>0.43765903307888038</v>
      </c>
      <c r="M3" s="65">
        <f>(1/E3)</f>
        <v>0.56234096692111957</v>
      </c>
      <c r="N3" s="66">
        <v>100</v>
      </c>
      <c r="O3" s="66">
        <f>(1/A3)*((N3*A3)-N3)</f>
        <v>54.751131221719454</v>
      </c>
      <c r="P3" s="66">
        <f>(1/B3)*((N3*B3)-N3)</f>
        <v>41.860465116279073</v>
      </c>
      <c r="Q3" s="66">
        <f>(1/B3)*N3</f>
        <v>58.139534883720934</v>
      </c>
      <c r="R3" s="66">
        <f>(1/A3)*N3</f>
        <v>45.248868778280546</v>
      </c>
      <c r="S3" s="67">
        <f>O3-Q3</f>
        <v>-3.3884036620014797</v>
      </c>
      <c r="T3" s="67">
        <f>P3-R3</f>
        <v>-3.3884036620014726</v>
      </c>
    </row>
    <row r="4" spans="1:20" s="12" customFormat="1" ht="15" x14ac:dyDescent="0.25">
      <c r="A4">
        <v>1.95</v>
      </c>
      <c r="B4">
        <v>1.93</v>
      </c>
      <c r="C4" s="20">
        <f t="shared" si="0"/>
        <v>3.0955227846419575E-2</v>
      </c>
      <c r="D4" s="17">
        <f>IF(OR($A4="",$B4=""),"",A4*'MPTO_working_2-way'!$G3)</f>
        <v>2.0103626943005182</v>
      </c>
      <c r="E4" s="22">
        <f>IF(OR($A4="",$B4=""),"",B4*'MPTO_working_2-way'!$G3)</f>
        <v>1.9897435897435898</v>
      </c>
      <c r="F4" s="17">
        <f>IF(OR($A4="",$B4=""),"",'MPTO_working_2-way'!D3)</f>
        <v>2.0106851876586083</v>
      </c>
      <c r="G4" s="22">
        <f>IF(OR($A4="",$B4=""),"",'MPTO_working_2-way'!E3)</f>
        <v>1.9894277785119598</v>
      </c>
      <c r="H4" s="17">
        <f>IF(OR($A4="",$B4=""),"",'OddsRatio_working_2-way'!M3)</f>
        <v>2.0106954914038573</v>
      </c>
      <c r="I4" s="17">
        <f>IF(OR($A4="",$B4=""),"",'OddsRatio_working_2-way'!N3)</f>
        <v>1.9894176915848294</v>
      </c>
      <c r="J4" s="17">
        <f>IF('Log_working_2-way'!$D3="","",A4^('Log_working_2-way'!$D3))</f>
        <v>2.0108420160403986</v>
      </c>
      <c r="K4" s="22">
        <f>IF('Log_working_2-way'!$D3="","",B4^('Log_working_2-way'!$D3))</f>
        <v>1.9892742724695103</v>
      </c>
      <c r="L4" s="33">
        <f t="shared" ref="L4:L16" si="1">(1/D4)</f>
        <v>0.49742268041237114</v>
      </c>
      <c r="M4" s="33">
        <f t="shared" ref="M4:M16" si="2">(1/E4)</f>
        <v>0.50257731958762886</v>
      </c>
      <c r="N4" s="12">
        <v>100</v>
      </c>
      <c r="O4" s="12">
        <f t="shared" ref="O4:O23" si="3">(1/A4)*((N4*A4)-N4)</f>
        <v>48.717948717948723</v>
      </c>
      <c r="P4" s="12">
        <f t="shared" ref="P4:P23" si="4">(1/B4)*((N4*B4)-N4)</f>
        <v>48.186528497409334</v>
      </c>
      <c r="Q4" s="12">
        <f t="shared" ref="Q4:Q23" si="5">(1/B4)*N4</f>
        <v>51.81347150259068</v>
      </c>
      <c r="R4" s="12">
        <f t="shared" ref="R4:R23" si="6">(1/A4)*N4</f>
        <v>51.282051282051292</v>
      </c>
      <c r="S4" s="39">
        <f t="shared" ref="S4:S23" si="7">O4-Q4</f>
        <v>-3.0955227846419575</v>
      </c>
      <c r="T4" s="39">
        <f t="shared" ref="T4:T23" si="8">P4-R4</f>
        <v>-3.0955227846419575</v>
      </c>
    </row>
    <row r="5" spans="1:20" s="12" customFormat="1" ht="15" x14ac:dyDescent="0.25">
      <c r="A5">
        <v>1.38</v>
      </c>
      <c r="B5">
        <v>3.23</v>
      </c>
      <c r="C5" s="20">
        <f t="shared" si="0"/>
        <v>3.4235204379234663E-2</v>
      </c>
      <c r="D5" s="17">
        <f>IF(OR($A5="",$B5=""),"",A5*'MPTO_working_2-way'!$G4)</f>
        <v>1.4272445820433437</v>
      </c>
      <c r="E5" s="22">
        <f>IF(OR($A5="",$B5=""),"",B5*'MPTO_working_2-way'!$G4)</f>
        <v>3.3405797101449282</v>
      </c>
      <c r="F5" s="17">
        <f>IF(OR($A5="",$B5=""),"",'MPTO_working_2-way'!D4)</f>
        <v>1.4133874496623013</v>
      </c>
      <c r="G5" s="22">
        <f>IF(OR($A5="",$B5=""),"",'MPTO_working_2-way'!E4)</f>
        <v>3.4190381222673936</v>
      </c>
      <c r="H5" s="17">
        <f>IF(OR($A5="",$B5=""),"",'OddsRatio_working_2-way'!M4)</f>
        <v>1.4127996940938139</v>
      </c>
      <c r="I5" s="17">
        <f>IF(OR($A5="",$B5=""),"",'OddsRatio_working_2-way'!N4)</f>
        <v>3.4224824153400126</v>
      </c>
      <c r="J5" s="17">
        <f>IF('Log_working_2-way'!$D4="","",A5^('Log_working_2-way'!$D4))</f>
        <v>1.4063966874701026</v>
      </c>
      <c r="K5" s="22">
        <f>IF('Log_working_2-way'!$D4="","",B5^('Log_working_2-way'!$D4))</f>
        <v>3.4606499777948065</v>
      </c>
      <c r="L5" s="33">
        <f t="shared" si="1"/>
        <v>0.70065075921908893</v>
      </c>
      <c r="M5" s="33">
        <f t="shared" si="2"/>
        <v>0.29934924078091102</v>
      </c>
      <c r="N5" s="12">
        <v>100</v>
      </c>
      <c r="O5" s="12">
        <f t="shared" si="3"/>
        <v>27.536231884057976</v>
      </c>
      <c r="P5" s="12">
        <f t="shared" si="4"/>
        <v>69.040247678018574</v>
      </c>
      <c r="Q5" s="12">
        <f t="shared" si="5"/>
        <v>30.959752321981426</v>
      </c>
      <c r="R5" s="12">
        <f t="shared" si="6"/>
        <v>72.463768115942045</v>
      </c>
      <c r="S5" s="39">
        <f t="shared" si="7"/>
        <v>-3.4235204379234503</v>
      </c>
      <c r="T5" s="39">
        <f t="shared" si="8"/>
        <v>-3.4235204379234716</v>
      </c>
    </row>
    <row r="6" spans="1:20" s="12" customFormat="1" ht="15" x14ac:dyDescent="0.25">
      <c r="A6">
        <v>2.2799999999999998</v>
      </c>
      <c r="B6">
        <v>1.69</v>
      </c>
      <c r="C6" s="20">
        <f t="shared" si="0"/>
        <v>3.0312467559431067E-2</v>
      </c>
      <c r="D6" s="17">
        <f>IF(OR($A6="",$B6=""),"",A6*'MPTO_working_2-way'!$G5)</f>
        <v>2.3491124260355027</v>
      </c>
      <c r="E6" s="22">
        <f>IF(OR($A6="",$B6=""),"",B6*'MPTO_working_2-way'!$G5)</f>
        <v>1.7412280701754383</v>
      </c>
      <c r="F6" s="17">
        <f>IF(OR($A6="",$B6=""),"",'MPTO_working_2-way'!D5)</f>
        <v>2.3616082373130669</v>
      </c>
      <c r="G6" s="22">
        <f>IF(OR($A6="",$B6=""),"",'MPTO_working_2-way'!E5)</f>
        <v>1.7344256391789699</v>
      </c>
      <c r="H6" s="17">
        <f>IF(OR($A6="",$B6=""),"",'OddsRatio_working_2-way'!M5)</f>
        <v>2.3620104492139973</v>
      </c>
      <c r="I6" s="17">
        <f>IF(OR($A6="",$B6=""),"",'OddsRatio_working_2-way'!N5)</f>
        <v>1.7342087577794201</v>
      </c>
      <c r="J6" s="17">
        <f>IF('Log_working_2-way'!$D5="","",A6^('Log_working_2-way'!$D5))</f>
        <v>2.3677515095728476</v>
      </c>
      <c r="K6" s="22">
        <f>IF('Log_working_2-way'!$D5="","",B6^('Log_working_2-way'!$D5))</f>
        <v>1.7311269576388733</v>
      </c>
      <c r="L6" s="33">
        <f t="shared" si="1"/>
        <v>0.42569269521410585</v>
      </c>
      <c r="M6" s="33">
        <f t="shared" si="2"/>
        <v>0.57430730478589431</v>
      </c>
      <c r="N6" s="12">
        <v>100</v>
      </c>
      <c r="O6" s="12">
        <f t="shared" si="3"/>
        <v>56.140350877192972</v>
      </c>
      <c r="P6" s="12">
        <f t="shared" si="4"/>
        <v>40.828402366863905</v>
      </c>
      <c r="Q6" s="12">
        <f t="shared" si="5"/>
        <v>59.171597633136095</v>
      </c>
      <c r="R6" s="12">
        <f t="shared" si="6"/>
        <v>43.859649122807021</v>
      </c>
      <c r="S6" s="39">
        <f t="shared" si="7"/>
        <v>-3.0312467559431227</v>
      </c>
      <c r="T6" s="39">
        <f t="shared" si="8"/>
        <v>-3.0312467559431155</v>
      </c>
    </row>
    <row r="7" spans="1:20" s="12" customFormat="1" ht="15" x14ac:dyDescent="0.25">
      <c r="A7">
        <v>2</v>
      </c>
      <c r="B7">
        <v>1.88</v>
      </c>
      <c r="C7" s="20">
        <f t="shared" si="0"/>
        <v>3.1914893617021267E-2</v>
      </c>
      <c r="D7" s="17">
        <f>IF(OR($A7="",$B7=""),"",A7*'MPTO_working_2-way'!$G6)</f>
        <v>2.0638297872340425</v>
      </c>
      <c r="E7" s="22">
        <f>IF(OR($A7="",$B7=""),"",B7*'MPTO_working_2-way'!$G6)</f>
        <v>1.94</v>
      </c>
      <c r="F7" s="17">
        <f>IF(OR($A7="",$B7=""),"",'MPTO_working_2-way'!D6)</f>
        <v>2.0659340659340657</v>
      </c>
      <c r="G7" s="22">
        <f>IF(OR($A7="",$B7=""),"",'MPTO_working_2-way'!E6)</f>
        <v>1.9381443298969072</v>
      </c>
      <c r="H7" s="17">
        <f>IF(OR($A7="",$B7=""),"",'OddsRatio_working_2-way'!M6)</f>
        <v>2.0660035817780522</v>
      </c>
      <c r="I7" s="17">
        <f>IF(OR($A7="",$B7=""),"",'OddsRatio_working_2-way'!N6)</f>
        <v>1.9380831519646857</v>
      </c>
      <c r="J7" s="17">
        <f>IF('Log_working_2-way'!$D6="","",A7^('Log_working_2-way'!$D6))</f>
        <v>2.0669618454035223</v>
      </c>
      <c r="K7" s="22">
        <f>IF('Log_working_2-way'!$D6="","",B7^('Log_working_2-way'!$D6))</f>
        <v>1.9372406373367297</v>
      </c>
      <c r="L7" s="33">
        <f t="shared" si="1"/>
        <v>0.4845360824742268</v>
      </c>
      <c r="M7" s="33">
        <f t="shared" si="2"/>
        <v>0.51546391752577325</v>
      </c>
      <c r="N7" s="12">
        <v>100</v>
      </c>
      <c r="O7" s="12">
        <f t="shared" si="3"/>
        <v>50</v>
      </c>
      <c r="P7" s="12">
        <f t="shared" si="4"/>
        <v>46.808510638297875</v>
      </c>
      <c r="Q7" s="12">
        <f t="shared" si="5"/>
        <v>53.191489361702125</v>
      </c>
      <c r="R7" s="12">
        <f t="shared" si="6"/>
        <v>50</v>
      </c>
      <c r="S7" s="39">
        <f t="shared" si="7"/>
        <v>-3.1914893617021249</v>
      </c>
      <c r="T7" s="39">
        <f t="shared" si="8"/>
        <v>-3.1914893617021249</v>
      </c>
    </row>
    <row r="8" spans="1:20" ht="15" x14ac:dyDescent="0.25">
      <c r="A8">
        <v>1.78</v>
      </c>
      <c r="B8">
        <v>2.09</v>
      </c>
      <c r="C8" s="20">
        <f t="shared" si="0"/>
        <v>4.0266652330519959E-2</v>
      </c>
      <c r="D8" s="17">
        <f>IF(OR($A8="",$B8=""),"",A8*'MPTO_working_2-way'!$G7)</f>
        <v>1.8516746411483256</v>
      </c>
      <c r="E8" s="22">
        <f>IF(OR($A8="",$B8=""),"",B8*'MPTO_working_2-way'!$G7)</f>
        <v>2.1741573033707864</v>
      </c>
      <c r="F8" s="17">
        <f>IF(OR($A8="",$B8=""),"",'MPTO_working_2-way'!D7)</f>
        <v>1.8461614808198106</v>
      </c>
      <c r="G8" s="22">
        <f>IF(OR($A8="",$B8=""),"",'MPTO_working_2-way'!E7)</f>
        <v>2.1818075186206087</v>
      </c>
      <c r="H8" s="17">
        <f>IF(OR($A8="",$B8=""),"",'OddsRatio_working_2-way'!M7)</f>
        <v>1.8459292702556338</v>
      </c>
      <c r="I8" s="17">
        <f>IF(OR($A8="",$B8=""),"",'OddsRatio_working_2-way'!N7)</f>
        <v>2.1821319289469754</v>
      </c>
      <c r="J8" s="17">
        <f>IF('Log_working_2-way'!$D7="","",A8^('Log_working_2-way'!$D7))</f>
        <v>1.8434137605840082</v>
      </c>
      <c r="K8" s="22">
        <f>IF('Log_working_2-way'!$D7="","",B8^('Log_working_2-way'!$D7))</f>
        <v>2.1856576768529026</v>
      </c>
      <c r="L8" s="33">
        <f t="shared" si="1"/>
        <v>0.54005167958656319</v>
      </c>
      <c r="M8" s="33">
        <f t="shared" si="2"/>
        <v>0.4599483204134367</v>
      </c>
      <c r="N8" s="12">
        <v>100</v>
      </c>
      <c r="O8" s="12">
        <f t="shared" si="3"/>
        <v>43.820224719101127</v>
      </c>
      <c r="P8" s="12">
        <f t="shared" si="4"/>
        <v>52.153110047846894</v>
      </c>
      <c r="Q8" s="12">
        <f t="shared" si="5"/>
        <v>47.846889952153113</v>
      </c>
      <c r="R8" s="12">
        <f t="shared" si="6"/>
        <v>56.17977528089888</v>
      </c>
      <c r="S8" s="39">
        <f t="shared" si="7"/>
        <v>-4.0266652330519861</v>
      </c>
      <c r="T8" s="39">
        <f t="shared" si="8"/>
        <v>-4.0266652330519861</v>
      </c>
    </row>
    <row r="9" spans="1:20" ht="15" x14ac:dyDescent="0.25">
      <c r="A9">
        <v>2.4500000000000002</v>
      </c>
      <c r="B9">
        <v>1.61</v>
      </c>
      <c r="C9" s="20">
        <f t="shared" si="0"/>
        <v>2.9281277728482547E-2</v>
      </c>
      <c r="D9" s="17">
        <f>IF(OR($A9="",$B9=""),"",A9*'MPTO_working_2-way'!$G8)</f>
        <v>2.5217391304347823</v>
      </c>
      <c r="E9" s="22">
        <f>IF(OR($A9="",$B9=""),"",B9*'MPTO_working_2-way'!$G8)</f>
        <v>1.657142857142857</v>
      </c>
      <c r="F9" s="17">
        <f>IF(OR($A9="",$B9=""),"",'MPTO_working_2-way'!D8)</f>
        <v>2.5411499436302138</v>
      </c>
      <c r="G9" s="22">
        <f>IF(OR($A9="",$B9=""),"",'MPTO_working_2-way'!E8)</f>
        <v>1.6488661302121432</v>
      </c>
      <c r="H9" s="17">
        <f>IF(OR($A9="",$B9=""),"",'OddsRatio_working_2-way'!M8)</f>
        <v>2.5417681992854404</v>
      </c>
      <c r="I9" s="17">
        <f>IF(OR($A9="",$B9=""),"",'OddsRatio_working_2-way'!N8)</f>
        <v>1.648605932113185</v>
      </c>
      <c r="J9" s="17">
        <f>IF('Log_working_2-way'!$D8="","",A9^('Log_working_2-way'!$D8))</f>
        <v>2.5507436683605564</v>
      </c>
      <c r="K9" s="22">
        <f>IF('Log_working_2-way'!$D8="","",B9^('Log_working_2-way'!$D8))</f>
        <v>1.6448518993839698</v>
      </c>
      <c r="L9" s="33">
        <f t="shared" si="1"/>
        <v>0.39655172413793111</v>
      </c>
      <c r="M9" s="33">
        <f t="shared" si="2"/>
        <v>0.60344827586206906</v>
      </c>
      <c r="N9" s="12">
        <v>100</v>
      </c>
      <c r="O9" s="12">
        <f t="shared" si="3"/>
        <v>59.183673469387763</v>
      </c>
      <c r="P9" s="12">
        <f t="shared" si="4"/>
        <v>37.888198757763973</v>
      </c>
      <c r="Q9" s="12">
        <f t="shared" si="5"/>
        <v>62.11180124223602</v>
      </c>
      <c r="R9" s="12">
        <f t="shared" si="6"/>
        <v>40.816326530612237</v>
      </c>
      <c r="S9" s="39">
        <f t="shared" si="7"/>
        <v>-2.9281277728482564</v>
      </c>
      <c r="T9" s="39">
        <f t="shared" si="8"/>
        <v>-2.9281277728482635</v>
      </c>
    </row>
    <row r="10" spans="1:20" ht="15" x14ac:dyDescent="0.25">
      <c r="A10">
        <v>3.19</v>
      </c>
      <c r="B10">
        <v>1.38</v>
      </c>
      <c r="C10" s="20">
        <f t="shared" si="0"/>
        <v>3.8117304983871891E-2</v>
      </c>
      <c r="D10" s="17">
        <f>IF(OR($A10="",$B10=""),"",A10*'MPTO_working_2-way'!$G9)</f>
        <v>3.3115942028985512</v>
      </c>
      <c r="E10" s="22">
        <f>IF(OR($A10="",$B10=""),"",B10*'MPTO_working_2-way'!$G9)</f>
        <v>1.4326018808777432</v>
      </c>
      <c r="F10" s="17">
        <f>IF(OR($A10="",$B10=""),"",'MPTO_working_2-way'!D9)</f>
        <v>3.396497183859271</v>
      </c>
      <c r="G10" s="22">
        <f>IF(OR($A10="",$B10=""),"",'MPTO_working_2-way'!E9)</f>
        <v>1.4172756833327969</v>
      </c>
      <c r="H10" s="17">
        <f>IF(OR($A10="",$B10=""),"",'OddsRatio_working_2-way'!M9)</f>
        <v>3.4006578045895766</v>
      </c>
      <c r="I10" s="17">
        <f>IF(OR($A10="",$B10=""),"",'OddsRatio_working_2-way'!N9)</f>
        <v>1.4165524957735338</v>
      </c>
      <c r="J10" s="17">
        <f>IF('Log_working_2-way'!$D9="","",A10^('Log_working_2-way'!$D9))</f>
        <v>3.4422071714373672</v>
      </c>
      <c r="K10" s="22">
        <f>IF('Log_working_2-way'!$D9="","",B10^('Log_working_2-way'!$D9))</f>
        <v>1.4094656717471108</v>
      </c>
      <c r="L10" s="33">
        <f t="shared" si="1"/>
        <v>0.30196936542669578</v>
      </c>
      <c r="M10" s="33">
        <f t="shared" si="2"/>
        <v>0.69803063457330405</v>
      </c>
      <c r="N10" s="12">
        <v>100</v>
      </c>
      <c r="O10" s="12">
        <f t="shared" si="3"/>
        <v>68.652037617554868</v>
      </c>
      <c r="P10" s="12">
        <f t="shared" si="4"/>
        <v>27.536231884057976</v>
      </c>
      <c r="Q10" s="12">
        <f t="shared" si="5"/>
        <v>72.463768115942045</v>
      </c>
      <c r="R10" s="12">
        <f t="shared" si="6"/>
        <v>31.347962382445143</v>
      </c>
      <c r="S10" s="39">
        <f t="shared" si="7"/>
        <v>-3.8117304983871776</v>
      </c>
      <c r="T10" s="39">
        <f t="shared" si="8"/>
        <v>-3.8117304983871669</v>
      </c>
    </row>
    <row r="11" spans="1:20" ht="15" x14ac:dyDescent="0.25">
      <c r="A11">
        <v>2.4</v>
      </c>
      <c r="B11">
        <v>1.62</v>
      </c>
      <c r="C11" s="20">
        <f t="shared" si="0"/>
        <v>3.3950617283950546E-2</v>
      </c>
      <c r="D11" s="17">
        <f>IF(OR($A11="",$B11=""),"",A11*'MPTO_working_2-way'!$G10)</f>
        <v>2.4814814814814814</v>
      </c>
      <c r="E11" s="22">
        <f>IF(OR($A11="",$B11=""),"",B11*'MPTO_working_2-way'!$G10)</f>
        <v>1.675</v>
      </c>
      <c r="F11" s="17">
        <f>IF(OR($A11="",$B11=""),"",'MPTO_working_2-way'!D10)</f>
        <v>2.5019305019305014</v>
      </c>
      <c r="G11" s="22">
        <f>IF(OR($A11="",$B11=""),"",'MPTO_working_2-way'!E10)</f>
        <v>1.6658097686375322</v>
      </c>
      <c r="H11" s="17">
        <f>IF(OR($A11="",$B11=""),"",'OddsRatio_working_2-way'!M10)</f>
        <v>2.502685767593821</v>
      </c>
      <c r="I11" s="17">
        <f>IF(OR($A11="",$B11=""),"",'OddsRatio_working_2-way'!N10)</f>
        <v>1.6654751256486924</v>
      </c>
      <c r="J11" s="17">
        <f>IF('Log_working_2-way'!$D10="","",A11^('Log_working_2-way'!$D10))</f>
        <v>2.5121786003771214</v>
      </c>
      <c r="K11" s="22">
        <f>IF('Log_working_2-way'!$D10="","",B11^('Log_working_2-way'!$D10))</f>
        <v>1.6612975476246807</v>
      </c>
      <c r="L11" s="33">
        <f t="shared" si="1"/>
        <v>0.40298507462686567</v>
      </c>
      <c r="M11" s="33">
        <f t="shared" si="2"/>
        <v>0.59701492537313428</v>
      </c>
      <c r="N11" s="12">
        <v>100</v>
      </c>
      <c r="O11" s="12">
        <f t="shared" si="3"/>
        <v>58.333333333333336</v>
      </c>
      <c r="P11" s="12">
        <f t="shared" si="4"/>
        <v>38.271604938271601</v>
      </c>
      <c r="Q11" s="12">
        <f t="shared" si="5"/>
        <v>61.728395061728392</v>
      </c>
      <c r="R11" s="12">
        <f t="shared" si="6"/>
        <v>41.666666666666671</v>
      </c>
      <c r="S11" s="39">
        <f t="shared" si="7"/>
        <v>-3.3950617283950564</v>
      </c>
      <c r="T11" s="39">
        <f t="shared" si="8"/>
        <v>-3.3950617283950706</v>
      </c>
    </row>
    <row r="12" spans="1:20" ht="15" x14ac:dyDescent="0.25">
      <c r="A12">
        <v>1.49</v>
      </c>
      <c r="B12">
        <v>2.74</v>
      </c>
      <c r="C12" s="20">
        <f t="shared" si="0"/>
        <v>3.6104443246950613E-2</v>
      </c>
      <c r="D12" s="17">
        <f>IF(OR($A12="",$B12=""),"",A12*'MPTO_working_2-way'!$G11)</f>
        <v>1.5437956204379564</v>
      </c>
      <c r="E12" s="22">
        <f>IF(OR($A12="",$B12=""),"",B12*'MPTO_working_2-way'!$G11)</f>
        <v>2.838926174496645</v>
      </c>
      <c r="F12" s="17">
        <f>IF(OR($A12="",$B12=""),"",'MPTO_working_2-way'!D11)</f>
        <v>1.5311855380114767</v>
      </c>
      <c r="G12" s="22">
        <f>IF(OR($A12="",$B12=""),"",'MPTO_working_2-way'!E11)</f>
        <v>2.882581374002684</v>
      </c>
      <c r="H12" s="17">
        <f>IF(OR($A12="",$B12=""),"",'OddsRatio_working_2-way'!M11)</f>
        <v>1.5306686305052322</v>
      </c>
      <c r="I12" s="17">
        <f>IF(OR($A12="",$B12=""),"",'OddsRatio_working_2-way'!N11)</f>
        <v>2.8844151368961324</v>
      </c>
      <c r="J12" s="17">
        <f>IF('Log_working_2-way'!$D11="","",A12^('Log_working_2-way'!$D11))</f>
        <v>1.5248989549900367</v>
      </c>
      <c r="K12" s="22">
        <f>IF('Log_working_2-way'!$D11="","",B12^('Log_working_2-way'!$D11))</f>
        <v>2.9051285785445025</v>
      </c>
      <c r="L12" s="33">
        <f t="shared" si="1"/>
        <v>0.64775413711583918</v>
      </c>
      <c r="M12" s="33">
        <f t="shared" si="2"/>
        <v>0.35224586288416065</v>
      </c>
      <c r="N12" s="12">
        <v>100</v>
      </c>
      <c r="O12" s="12">
        <f t="shared" si="3"/>
        <v>32.885906040268459</v>
      </c>
      <c r="P12" s="12">
        <f t="shared" si="4"/>
        <v>63.503649635036496</v>
      </c>
      <c r="Q12" s="12">
        <f t="shared" si="5"/>
        <v>36.496350364963504</v>
      </c>
      <c r="R12" s="12">
        <f t="shared" si="6"/>
        <v>67.114093959731548</v>
      </c>
      <c r="S12" s="39">
        <f t="shared" si="7"/>
        <v>-3.6104443246950453</v>
      </c>
      <c r="T12" s="39">
        <f t="shared" si="8"/>
        <v>-3.6104443246950524</v>
      </c>
    </row>
    <row r="13" spans="1:20" ht="15" x14ac:dyDescent="0.25">
      <c r="A13">
        <v>1.7</v>
      </c>
      <c r="B13">
        <v>2.2400000000000002</v>
      </c>
      <c r="C13" s="20">
        <f t="shared" si="0"/>
        <v>3.4663865546218364E-2</v>
      </c>
      <c r="D13" s="17">
        <f>IF(OR($A13="",$B13=""),"",A13*'MPTO_working_2-way'!$G12)</f>
        <v>1.7589285714285712</v>
      </c>
      <c r="E13" s="22">
        <f>IF(OR($A13="",$B13=""),"",B13*'MPTO_working_2-way'!$G12)</f>
        <v>2.3176470588235292</v>
      </c>
      <c r="F13" s="17">
        <f>IF(OR($A13="",$B13=""),"",'MPTO_working_2-way'!D12)</f>
        <v>1.7516099356025756</v>
      </c>
      <c r="G13" s="22">
        <f>IF(OR($A13="",$B13=""),"",'MPTO_working_2-way'!E12)</f>
        <v>2.3304773561811505</v>
      </c>
      <c r="H13" s="17">
        <f>IF(OR($A13="",$B13=""),"",'OddsRatio_working_2-way'!M12)</f>
        <v>1.7513428837969105</v>
      </c>
      <c r="I13" s="17">
        <f>IF(OR($A13="",$B13=""),"",'OddsRatio_working_2-way'!N12)</f>
        <v>2.3309502512973848</v>
      </c>
      <c r="J13" s="17">
        <f>IF('Log_working_2-way'!$D12="","",A13^('Log_working_2-way'!$D12))</f>
        <v>1.7480183212340654</v>
      </c>
      <c r="K13" s="22">
        <f>IF('Log_working_2-way'!$D12="","",B13^('Log_working_2-way'!$D12))</f>
        <v>2.3368656510313084</v>
      </c>
      <c r="L13" s="33">
        <f t="shared" si="1"/>
        <v>0.56852791878172593</v>
      </c>
      <c r="M13" s="33">
        <f t="shared" si="2"/>
        <v>0.43147208121827418</v>
      </c>
      <c r="N13" s="12">
        <v>100</v>
      </c>
      <c r="O13" s="12">
        <f t="shared" si="3"/>
        <v>41.176470588235297</v>
      </c>
      <c r="P13" s="12">
        <f t="shared" si="4"/>
        <v>55.357142857142868</v>
      </c>
      <c r="Q13" s="12">
        <f t="shared" si="5"/>
        <v>44.642857142857139</v>
      </c>
      <c r="R13" s="12">
        <f t="shared" si="6"/>
        <v>58.82352941176471</v>
      </c>
      <c r="S13" s="39">
        <f t="shared" si="7"/>
        <v>-3.4663865546218418</v>
      </c>
      <c r="T13" s="39">
        <f t="shared" si="8"/>
        <v>-3.4663865546218418</v>
      </c>
    </row>
    <row r="14" spans="1:20" ht="15" x14ac:dyDescent="0.25">
      <c r="A14">
        <v>1.89</v>
      </c>
      <c r="B14">
        <v>2</v>
      </c>
      <c r="C14" s="20">
        <f t="shared" si="0"/>
        <v>2.9100529100529293E-2</v>
      </c>
      <c r="D14" s="17">
        <f>IF(OR($A14="",$B14=""),"",A14*'MPTO_working_2-way'!$G13)</f>
        <v>1.9450000000000003</v>
      </c>
      <c r="E14" s="22">
        <f>IF(OR($A14="",$B14=""),"",B14*'MPTO_working_2-way'!$G13)</f>
        <v>2.0582010582010586</v>
      </c>
      <c r="F14" s="17">
        <f>IF(OR($A14="",$B14=""),"",'MPTO_working_2-way'!D13)</f>
        <v>1.9434447300771212</v>
      </c>
      <c r="G14" s="22">
        <f>IF(OR($A14="",$B14=""),"",'MPTO_working_2-way'!E13)</f>
        <v>2.0599455040871937</v>
      </c>
      <c r="H14" s="17">
        <f>IF(OR($A14="",$B14=""),"",'OddsRatio_working_2-way'!M13)</f>
        <v>1.9433981132056606</v>
      </c>
      <c r="I14" s="17">
        <f>IF(OR($A14="",$B14=""),"",'OddsRatio_working_2-way'!N13)</f>
        <v>2.0599978800063603</v>
      </c>
      <c r="J14" s="17">
        <f>IF('Log_working_2-way'!$D13="","",A14^('Log_working_2-way'!$D13))</f>
        <v>1.9426935194379702</v>
      </c>
      <c r="K14" s="22">
        <f>IF('Log_working_2-way'!$D13="","",B14^('Log_working_2-way'!$D13))</f>
        <v>2.0607901501181232</v>
      </c>
      <c r="L14" s="33">
        <f t="shared" si="1"/>
        <v>0.51413881748071977</v>
      </c>
      <c r="M14" s="33">
        <f t="shared" si="2"/>
        <v>0.48586118251928012</v>
      </c>
      <c r="N14" s="12">
        <v>100</v>
      </c>
      <c r="O14" s="12">
        <f t="shared" si="3"/>
        <v>47.089947089947096</v>
      </c>
      <c r="P14" s="12">
        <f t="shared" si="4"/>
        <v>50</v>
      </c>
      <c r="Q14" s="12">
        <f t="shared" si="5"/>
        <v>50</v>
      </c>
      <c r="R14" s="12">
        <f t="shared" si="6"/>
        <v>52.910052910052919</v>
      </c>
      <c r="S14" s="39">
        <f t="shared" si="7"/>
        <v>-2.9100529100529045</v>
      </c>
      <c r="T14" s="39">
        <f t="shared" si="8"/>
        <v>-2.9100529100529187</v>
      </c>
    </row>
    <row r="15" spans="1:20" ht="15" x14ac:dyDescent="0.25">
      <c r="A15">
        <v>1.56</v>
      </c>
      <c r="B15">
        <v>2.5499999999999998</v>
      </c>
      <c r="C15" s="20">
        <f t="shared" si="0"/>
        <v>3.3182503770738947E-2</v>
      </c>
      <c r="D15" s="17">
        <f>IF(OR($A15="",$B15=""),"",A15*'MPTO_working_2-way'!$G14)</f>
        <v>1.6117647058823528</v>
      </c>
      <c r="E15" s="22">
        <f>IF(OR($A15="",$B15=""),"",B15*'MPTO_working_2-way'!$G14)</f>
        <v>2.6346153846153841</v>
      </c>
      <c r="F15" s="17">
        <f>IF(OR($A15="",$B15=""),"",'MPTO_working_2-way'!D14)</f>
        <v>1.6014492753623186</v>
      </c>
      <c r="G15" s="22">
        <f>IF(OR($A15="",$B15=""),"",'MPTO_working_2-way'!E14)</f>
        <v>2.6626506024096379</v>
      </c>
      <c r="H15" s="17">
        <f>IF(OR($A15="",$B15=""),"",'OddsRatio_working_2-way'!M14)</f>
        <v>1.6010743070375286</v>
      </c>
      <c r="I15" s="17">
        <f>IF(OR($A15="",$B15=""),"",'OddsRatio_working_2-way'!N14)</f>
        <v>2.6636878141217299</v>
      </c>
      <c r="J15" s="17">
        <f>IF('Log_working_2-way'!$D14="","",A15^('Log_working_2-way'!$D14))</f>
        <v>1.5963778347531083</v>
      </c>
      <c r="K15" s="22">
        <f>IF('Log_working_2-way'!$D14="","",B15^('Log_working_2-way'!$D14))</f>
        <v>2.6767893468305748</v>
      </c>
      <c r="L15" s="33">
        <f t="shared" si="1"/>
        <v>0.62043795620437958</v>
      </c>
      <c r="M15" s="33">
        <f t="shared" si="2"/>
        <v>0.37956204379562053</v>
      </c>
      <c r="N15" s="12">
        <v>100</v>
      </c>
      <c r="O15" s="12">
        <f t="shared" si="3"/>
        <v>35.897435897435898</v>
      </c>
      <c r="P15" s="12">
        <f t="shared" si="4"/>
        <v>60.784313725490193</v>
      </c>
      <c r="Q15" s="12">
        <f t="shared" si="5"/>
        <v>39.215686274509807</v>
      </c>
      <c r="R15" s="12">
        <f t="shared" si="6"/>
        <v>64.102564102564102</v>
      </c>
      <c r="S15" s="39">
        <f t="shared" si="7"/>
        <v>-3.3182503770739089</v>
      </c>
      <c r="T15" s="39">
        <f t="shared" si="8"/>
        <v>-3.3182503770739089</v>
      </c>
    </row>
    <row r="16" spans="1:20" ht="15" x14ac:dyDescent="0.25">
      <c r="A16">
        <v>2.27</v>
      </c>
      <c r="B16">
        <v>1.68</v>
      </c>
      <c r="C16" s="20">
        <f t="shared" si="0"/>
        <v>3.5766729599328695E-2</v>
      </c>
      <c r="D16" s="17">
        <f>IF(OR($A16="",$B16=""),"",A16*'MPTO_working_2-way'!$G15)</f>
        <v>2.3511904761904763</v>
      </c>
      <c r="E16" s="22">
        <f>IF(OR($A16="",$B16=""),"",B16*'MPTO_working_2-way'!$G15)</f>
        <v>1.7400881057268722</v>
      </c>
      <c r="F16" s="17">
        <f>IF(OR($A16="",$B16=""),"",'MPTO_working_2-way'!D15)</f>
        <v>2.3660503784588656</v>
      </c>
      <c r="G16" s="22">
        <f>IF(OR($A16="",$B16=""),"",'MPTO_working_2-way'!E15)</f>
        <v>1.7320374239258789</v>
      </c>
      <c r="H16" s="17">
        <f>IF(OR($A16="",$B16=""),"",'OddsRatio_working_2-way'!M15)</f>
        <v>2.3666188418222287</v>
      </c>
      <c r="I16" s="17">
        <f>IF(OR($A16="",$B16=""),"",'OddsRatio_working_2-way'!N15)</f>
        <v>1.7317329231804059</v>
      </c>
      <c r="J16" s="17">
        <f>IF('Log_working_2-way'!$D15="","",A16^('Log_working_2-way'!$D15))</f>
        <v>2.37348902776783</v>
      </c>
      <c r="K16" s="22">
        <f>IF('Log_working_2-way'!$D15="","",B16^('Log_working_2-way'!$D15))</f>
        <v>1.72807279838637</v>
      </c>
      <c r="L16" s="33">
        <f t="shared" si="1"/>
        <v>0.42531645569620252</v>
      </c>
      <c r="M16" s="33">
        <f t="shared" si="2"/>
        <v>0.57468354430379742</v>
      </c>
      <c r="N16" s="12">
        <v>100</v>
      </c>
      <c r="O16" s="12">
        <f t="shared" si="3"/>
        <v>55.947136563876647</v>
      </c>
      <c r="P16" s="12">
        <f t="shared" si="4"/>
        <v>40.476190476190474</v>
      </c>
      <c r="Q16" s="12">
        <f t="shared" si="5"/>
        <v>59.523809523809526</v>
      </c>
      <c r="R16" s="12">
        <f t="shared" si="6"/>
        <v>44.052863436123346</v>
      </c>
      <c r="S16" s="39">
        <f t="shared" si="7"/>
        <v>-3.5766729599328784</v>
      </c>
      <c r="T16" s="39">
        <f t="shared" si="8"/>
        <v>-3.5766729599328713</v>
      </c>
    </row>
    <row r="17" spans="1:20" ht="15" x14ac:dyDescent="0.25">
      <c r="A17">
        <v>2.0499999999999998</v>
      </c>
      <c r="B17">
        <v>1.85</v>
      </c>
      <c r="C17" s="20">
        <f t="shared" si="0"/>
        <v>2.8345418589321048E-2</v>
      </c>
      <c r="D17" s="17">
        <f>IF(OR($A17="",$B17=""),"",A17*'MPTO_working_2-way'!$G16)</f>
        <v>2.1081081081081079</v>
      </c>
      <c r="E17" s="22">
        <f>IF(OR($A17="",$B17=""),"",B17*'MPTO_working_2-way'!$G16)</f>
        <v>1.902439024390244</v>
      </c>
      <c r="F17" s="17">
        <f>IF(OR($A17="",$B17=""),"",'MPTO_working_2-way'!D16)</f>
        <v>2.1113430758524703</v>
      </c>
      <c r="G17" s="22">
        <f>IF(OR($A17="",$B17=""),"",'MPTO_working_2-way'!E16)</f>
        <v>1.8998121477770822</v>
      </c>
      <c r="H17" s="17">
        <f>IF(OR($A17="",$B17=""),"",'OddsRatio_working_2-way'!M16)</f>
        <v>2.1114378604524222</v>
      </c>
      <c r="I17" s="17">
        <f>IF(OR($A17="",$B17=""),"",'OddsRatio_working_2-way'!N16)</f>
        <v>1.8997354108424378</v>
      </c>
      <c r="J17" s="17">
        <f>IF('Log_working_2-way'!$D16="","",A17^('Log_working_2-way'!$D16))</f>
        <v>2.1129081281913611</v>
      </c>
      <c r="K17" s="22">
        <f>IF('Log_working_2-way'!$D16="","",B17^('Log_working_2-way'!$D16))</f>
        <v>1.8985467665018629</v>
      </c>
      <c r="L17" s="33">
        <f t="shared" ref="L17" si="9">(1/D17)</f>
        <v>0.47435897435897439</v>
      </c>
      <c r="M17" s="33">
        <f t="shared" ref="M17" si="10">(1/E17)</f>
        <v>0.52564102564102555</v>
      </c>
      <c r="N17" s="12">
        <v>100</v>
      </c>
      <c r="O17" s="12">
        <f t="shared" si="3"/>
        <v>51.219512195121943</v>
      </c>
      <c r="P17" s="12">
        <f t="shared" si="4"/>
        <v>45.945945945945937</v>
      </c>
      <c r="Q17" s="12">
        <f t="shared" si="5"/>
        <v>54.054054054054049</v>
      </c>
      <c r="R17" s="12">
        <f t="shared" si="6"/>
        <v>48.780487804878057</v>
      </c>
      <c r="S17" s="39">
        <f t="shared" si="7"/>
        <v>-2.8345418589321056</v>
      </c>
      <c r="T17" s="39">
        <f t="shared" si="8"/>
        <v>-2.8345418589321199</v>
      </c>
    </row>
    <row r="18" spans="1:20" ht="15" x14ac:dyDescent="0.25">
      <c r="A18">
        <v>2.0699999999999998</v>
      </c>
      <c r="B18">
        <v>1.83</v>
      </c>
      <c r="C18" s="20">
        <f t="shared" si="0"/>
        <v>2.9539874871307603E-2</v>
      </c>
      <c r="D18" s="17">
        <f>IF(OR($A18="",$B18=""),"",A18*'MPTO_working_2-way'!$G17)</f>
        <v>2.1311475409836067</v>
      </c>
      <c r="E18" s="22">
        <f>IF(OR($A18="",$B18=""),"",B18*'MPTO_working_2-way'!$G17)</f>
        <v>1.8840579710144929</v>
      </c>
      <c r="F18" s="17">
        <f>IF(OR($A18="",$B18=""),"",'MPTO_working_2-way'!D17)</f>
        <v>2.1352836729517204</v>
      </c>
      <c r="G18" s="22">
        <f>IF(OR($A18="",$B18=""),"",'MPTO_working_2-way'!E17)</f>
        <v>1.8808371192373576</v>
      </c>
      <c r="H18" s="17">
        <f>IF(OR($A18="",$B18=""),"",'OddsRatio_working_2-way'!M17)</f>
        <v>2.1354103339788768</v>
      </c>
      <c r="I18" s="17">
        <f>IF(OR($A18="",$B18=""),"",'OddsRatio_working_2-way'!N17)</f>
        <v>1.8807388571985679</v>
      </c>
      <c r="J18" s="17">
        <f>IF('Log_working_2-way'!$D17="","",A18^('Log_working_2-way'!$D17))</f>
        <v>2.137293622577233</v>
      </c>
      <c r="K18" s="22">
        <f>IF('Log_working_2-way'!$D17="","",B18^('Log_working_2-way'!$D17))</f>
        <v>1.8792804075818812</v>
      </c>
      <c r="L18" s="33">
        <f t="shared" ref="L18" si="11">(1/D18)</f>
        <v>0.46923076923076917</v>
      </c>
      <c r="M18" s="33">
        <f t="shared" ref="M18" si="12">(1/E18)</f>
        <v>0.53076923076923077</v>
      </c>
      <c r="N18" s="12">
        <v>100</v>
      </c>
      <c r="O18" s="12">
        <f t="shared" si="3"/>
        <v>51.690821256038639</v>
      </c>
      <c r="P18" s="12">
        <f t="shared" si="4"/>
        <v>45.355191256830594</v>
      </c>
      <c r="Q18" s="12">
        <f t="shared" si="5"/>
        <v>54.644808743169392</v>
      </c>
      <c r="R18" s="12">
        <f t="shared" si="6"/>
        <v>48.309178743961354</v>
      </c>
      <c r="S18" s="39">
        <f t="shared" si="7"/>
        <v>-2.9539874871307532</v>
      </c>
      <c r="T18" s="39">
        <f t="shared" si="8"/>
        <v>-2.9539874871307603</v>
      </c>
    </row>
    <row r="19" spans="1:20" ht="15" x14ac:dyDescent="0.25">
      <c r="A19">
        <v>1.85</v>
      </c>
      <c r="B19">
        <v>2.0499999999999998</v>
      </c>
      <c r="C19" s="20">
        <f t="shared" si="0"/>
        <v>2.8345418589321048E-2</v>
      </c>
      <c r="D19" s="17">
        <f>IF(OR($A19="",$B19=""),"",A19*'MPTO_working_2-way'!$G18)</f>
        <v>1.902439024390244</v>
      </c>
      <c r="E19" s="22">
        <f>IF(OR($A19="",$B19=""),"",B19*'MPTO_working_2-way'!$G18)</f>
        <v>2.1081081081081079</v>
      </c>
      <c r="F19" s="17">
        <f>IF(OR($A19="",$B19=""),"",'MPTO_working_2-way'!D18)</f>
        <v>1.8998121477770822</v>
      </c>
      <c r="G19" s="22">
        <f>IF(OR($A19="",$B19=""),"",'MPTO_working_2-way'!E18)</f>
        <v>2.1113430758524703</v>
      </c>
      <c r="H19" s="17">
        <f>IF(OR($A19="",$B19=""),"",'OddsRatio_working_2-way'!M18)</f>
        <v>1.8997354108424378</v>
      </c>
      <c r="I19" s="17">
        <f>IF(OR($A19="",$B19=""),"",'OddsRatio_working_2-way'!N18)</f>
        <v>2.1114378604524222</v>
      </c>
      <c r="J19" s="17">
        <f>IF('Log_working_2-way'!$D18="","",A19^('Log_working_2-way'!$D18))</f>
        <v>1.8985467665018629</v>
      </c>
      <c r="K19" s="22">
        <f>IF('Log_working_2-way'!$D18="","",B19^('Log_working_2-way'!$D18))</f>
        <v>2.1129081281913611</v>
      </c>
      <c r="L19" s="33">
        <f t="shared" ref="L19" si="13">(1/D19)</f>
        <v>0.52564102564102555</v>
      </c>
      <c r="M19" s="33">
        <f t="shared" ref="M19" si="14">(1/E19)</f>
        <v>0.47435897435897439</v>
      </c>
      <c r="N19" s="12">
        <v>100</v>
      </c>
      <c r="O19" s="12">
        <f t="shared" si="3"/>
        <v>45.945945945945937</v>
      </c>
      <c r="P19" s="12">
        <f t="shared" si="4"/>
        <v>51.219512195121943</v>
      </c>
      <c r="Q19" s="12">
        <f t="shared" si="5"/>
        <v>48.780487804878057</v>
      </c>
      <c r="R19" s="12">
        <f t="shared" si="6"/>
        <v>54.054054054054049</v>
      </c>
      <c r="S19" s="39">
        <f t="shared" si="7"/>
        <v>-2.8345418589321199</v>
      </c>
      <c r="T19" s="39">
        <f t="shared" si="8"/>
        <v>-2.8345418589321056</v>
      </c>
    </row>
    <row r="20" spans="1:20" ht="15" x14ac:dyDescent="0.25">
      <c r="A20">
        <v>2.4</v>
      </c>
      <c r="B20">
        <v>1.62</v>
      </c>
      <c r="C20" s="20">
        <f t="shared" si="0"/>
        <v>3.3950617283950546E-2</v>
      </c>
      <c r="D20" s="17">
        <f>IF(OR($A20="",$B20=""),"",A20*'MPTO_working_2-way'!$G19)</f>
        <v>2.4814814814814814</v>
      </c>
      <c r="E20" s="22">
        <f>IF(OR($A20="",$B20=""),"",B20*'MPTO_working_2-way'!$G19)</f>
        <v>1.675</v>
      </c>
      <c r="F20" s="17">
        <f>IF(OR($A20="",$B20=""),"",'MPTO_working_2-way'!D19)</f>
        <v>2.5019305019305014</v>
      </c>
      <c r="G20" s="22">
        <f>IF(OR($A20="",$B20=""),"",'MPTO_working_2-way'!E19)</f>
        <v>1.6658097686375322</v>
      </c>
      <c r="H20" s="17">
        <f>IF(OR($A20="",$B20=""),"",'OddsRatio_working_2-way'!M19)</f>
        <v>2.502685767593821</v>
      </c>
      <c r="I20" s="17">
        <f>IF(OR($A20="",$B20=""),"",'OddsRatio_working_2-way'!N19)</f>
        <v>1.6654751256486924</v>
      </c>
      <c r="J20" s="17">
        <f>IF('Log_working_2-way'!$D19="","",A20^('Log_working_2-way'!$D19))</f>
        <v>2.5121786003771214</v>
      </c>
      <c r="K20" s="22">
        <f>IF('Log_working_2-way'!$D19="","",B20^('Log_working_2-way'!$D19))</f>
        <v>1.6612975476246807</v>
      </c>
      <c r="L20" s="33">
        <f t="shared" ref="L20" si="15">(1/D20)</f>
        <v>0.40298507462686567</v>
      </c>
      <c r="M20" s="33">
        <f t="shared" ref="M20" si="16">(1/E20)</f>
        <v>0.59701492537313428</v>
      </c>
      <c r="N20" s="12">
        <v>100</v>
      </c>
      <c r="O20" s="12">
        <f t="shared" si="3"/>
        <v>58.333333333333336</v>
      </c>
      <c r="P20" s="12">
        <f t="shared" si="4"/>
        <v>38.271604938271601</v>
      </c>
      <c r="Q20" s="12">
        <f t="shared" si="5"/>
        <v>61.728395061728392</v>
      </c>
      <c r="R20" s="12">
        <f t="shared" si="6"/>
        <v>41.666666666666671</v>
      </c>
      <c r="S20" s="39">
        <f t="shared" si="7"/>
        <v>-3.3950617283950564</v>
      </c>
      <c r="T20" s="39">
        <f t="shared" si="8"/>
        <v>-3.3950617283950706</v>
      </c>
    </row>
    <row r="21" spans="1:20" ht="15" x14ac:dyDescent="0.25">
      <c r="A21">
        <v>2.5</v>
      </c>
      <c r="B21">
        <v>1.57</v>
      </c>
      <c r="C21" s="20">
        <f t="shared" si="0"/>
        <v>3.6942675159235661E-2</v>
      </c>
      <c r="D21" s="17">
        <f>IF(OR($A21="",$B21=""),"",A21*'MPTO_working_2-way'!$G20)</f>
        <v>2.5923566878980893</v>
      </c>
      <c r="E21" s="22">
        <f>IF(OR($A21="",$B21=""),"",B21*'MPTO_working_2-way'!$G20)</f>
        <v>1.6280000000000001</v>
      </c>
      <c r="F21" s="17">
        <f>IF(OR($A21="",$B21=""),"",'MPTO_working_2-way'!D20)</f>
        <v>2.621035058430718</v>
      </c>
      <c r="G21" s="22">
        <f>IF(OR($A21="",$B21=""),"",'MPTO_working_2-way'!E20)</f>
        <v>1.6168898043254378</v>
      </c>
      <c r="H21" s="17">
        <f>IF(OR($A21="",$B21=""),"",'OddsRatio_working_2-way'!M20)</f>
        <v>2.6222142113076257</v>
      </c>
      <c r="I21" s="17">
        <f>IF(OR($A21="",$B21=""),"",'OddsRatio_working_2-way'!N20)</f>
        <v>1.6164414002968981</v>
      </c>
      <c r="J21" s="17">
        <f>IF('Log_working_2-way'!$D20="","",A21^('Log_working_2-way'!$D20))</f>
        <v>2.6356549417120103</v>
      </c>
      <c r="K21" s="22">
        <f>IF('Log_working_2-way'!$D20="","",B21^('Log_working_2-way'!$D20))</f>
        <v>1.6113758926152844</v>
      </c>
      <c r="L21" s="33">
        <f t="shared" ref="L21" si="17">(1/D21)</f>
        <v>0.38574938574938572</v>
      </c>
      <c r="M21" s="33">
        <f t="shared" ref="M21" si="18">(1/E21)</f>
        <v>0.61425061425061422</v>
      </c>
      <c r="N21" s="12">
        <v>100</v>
      </c>
      <c r="O21" s="12">
        <f t="shared" si="3"/>
        <v>60</v>
      </c>
      <c r="P21" s="12">
        <f t="shared" si="4"/>
        <v>36.30573248407643</v>
      </c>
      <c r="Q21" s="12">
        <f t="shared" si="5"/>
        <v>63.694267515923563</v>
      </c>
      <c r="R21" s="12">
        <f t="shared" si="6"/>
        <v>40</v>
      </c>
      <c r="S21" s="39">
        <f t="shared" si="7"/>
        <v>-3.6942675159235634</v>
      </c>
      <c r="T21" s="39">
        <f t="shared" si="8"/>
        <v>-3.6942675159235705</v>
      </c>
    </row>
    <row r="22" spans="1:20" ht="15" x14ac:dyDescent="0.25">
      <c r="A22">
        <v>2.33</v>
      </c>
      <c r="B22">
        <v>1.65</v>
      </c>
      <c r="C22" s="20">
        <f t="shared" si="0"/>
        <v>3.5245155416829377E-2</v>
      </c>
      <c r="D22" s="17">
        <f>IF(OR($A22="",$B22=""),"",A22*'MPTO_working_2-way'!$G21)</f>
        <v>2.4121212121212126</v>
      </c>
      <c r="E22" s="22">
        <f>IF(OR($A22="",$B22=""),"",B22*'MPTO_working_2-way'!$G21)</f>
        <v>1.7081545064377683</v>
      </c>
      <c r="F22" s="17">
        <f>IF(OR($A22="",$B22=""),"",'MPTO_working_2-way'!D21)</f>
        <v>2.4297677358192451</v>
      </c>
      <c r="G22" s="22">
        <f>IF(OR($A22="",$B22=""),"",'MPTO_working_2-way'!E21)</f>
        <v>1.6994142999226434</v>
      </c>
      <c r="H22" s="17">
        <f>IF(OR($A22="",$B22=""),"",'OddsRatio_working_2-way'!M21)</f>
        <v>2.4304383405634256</v>
      </c>
      <c r="I22" s="17">
        <f>IF(OR($A22="",$B22=""),"",'OddsRatio_working_2-way'!N21)</f>
        <v>1.6990864070422753</v>
      </c>
      <c r="J22" s="17">
        <f>IF('Log_working_2-way'!$D21="","",A22^('Log_working_2-way'!$D21))</f>
        <v>2.4386155296037653</v>
      </c>
      <c r="K22" s="22">
        <f>IF('Log_working_2-way'!$D21="","",B22^('Log_working_2-way'!$D21))</f>
        <v>1.6951127521022427</v>
      </c>
      <c r="L22" s="33">
        <f t="shared" ref="L22" si="19">(1/D22)</f>
        <v>0.41457286432160795</v>
      </c>
      <c r="M22" s="33">
        <f t="shared" ref="M22" si="20">(1/E22)</f>
        <v>0.58542713567839189</v>
      </c>
      <c r="N22" s="12">
        <v>100</v>
      </c>
      <c r="O22" s="12">
        <f t="shared" si="3"/>
        <v>57.081545064377686</v>
      </c>
      <c r="P22" s="12">
        <f t="shared" si="4"/>
        <v>39.393939393939398</v>
      </c>
      <c r="Q22" s="12">
        <f t="shared" si="5"/>
        <v>60.606060606060609</v>
      </c>
      <c r="R22" s="12">
        <f t="shared" si="6"/>
        <v>42.918454935622321</v>
      </c>
      <c r="S22" s="39">
        <f t="shared" si="7"/>
        <v>-3.5245155416829235</v>
      </c>
      <c r="T22" s="39">
        <f t="shared" si="8"/>
        <v>-3.5245155416829235</v>
      </c>
    </row>
    <row r="23" spans="1:20" ht="15" x14ac:dyDescent="0.25">
      <c r="A23">
        <v>2.13</v>
      </c>
      <c r="B23">
        <v>1.78</v>
      </c>
      <c r="C23" s="20">
        <f t="shared" si="0"/>
        <v>3.128132088410629E-2</v>
      </c>
      <c r="D23" s="17">
        <f>IF(OR($A23="",$B23=""),"",A23*'MPTO_working_2-way'!$G22)</f>
        <v>2.1966292134831464</v>
      </c>
      <c r="E23" s="22">
        <f>IF(OR($A23="",$B23=""),"",B23*'MPTO_working_2-way'!$G22)</f>
        <v>1.8356807511737092</v>
      </c>
      <c r="F23" s="17">
        <f>IF(OR($A23="",$B23=""),"",'MPTO_working_2-way'!D22)</f>
        <v>2.2034055907479515</v>
      </c>
      <c r="G23" s="22">
        <f>IF(OR($A23="",$B23=""),"",'MPTO_working_2-way'!E22)</f>
        <v>1.8309750325976726</v>
      </c>
      <c r="H23" s="17">
        <f>IF(OR($A23="",$B23=""),"",'OddsRatio_working_2-way'!M22)</f>
        <v>2.2036269973367788</v>
      </c>
      <c r="I23" s="17">
        <f>IF(OR($A23="",$B23=""),"",'OddsRatio_working_2-way'!N22)</f>
        <v>1.8308221751528204</v>
      </c>
      <c r="J23" s="17">
        <f>IF('Log_working_2-way'!$D22="","",A23^('Log_working_2-way'!$D22))</f>
        <v>2.2067247005110642</v>
      </c>
      <c r="K23" s="22">
        <f>IF('Log_working_2-way'!$D22="","",B23^('Log_working_2-way'!$D22))</f>
        <v>1.8286894264917752</v>
      </c>
      <c r="L23" s="33">
        <f t="shared" ref="L23" si="21">(1/D23)</f>
        <v>0.45524296675191805</v>
      </c>
      <c r="M23" s="33">
        <f t="shared" ref="M23" si="22">(1/E23)</f>
        <v>0.54475703324808178</v>
      </c>
      <c r="N23" s="12">
        <v>100</v>
      </c>
      <c r="O23" s="12">
        <f t="shared" si="3"/>
        <v>53.051643192488264</v>
      </c>
      <c r="P23" s="12">
        <f t="shared" si="4"/>
        <v>43.820224719101127</v>
      </c>
      <c r="Q23" s="12">
        <f t="shared" si="5"/>
        <v>56.17977528089888</v>
      </c>
      <c r="R23" s="12">
        <f t="shared" si="6"/>
        <v>46.948356807511736</v>
      </c>
      <c r="S23" s="39">
        <f t="shared" si="7"/>
        <v>-3.1281320884106165</v>
      </c>
      <c r="T23" s="39">
        <f t="shared" si="8"/>
        <v>-3.1281320884106094</v>
      </c>
    </row>
    <row r="24" spans="1:20" ht="15" x14ac:dyDescent="0.25">
      <c r="A24">
        <v>2.27</v>
      </c>
      <c r="B24">
        <v>1.68</v>
      </c>
      <c r="C24" s="20">
        <f t="shared" si="0"/>
        <v>3.5766729599328695E-2</v>
      </c>
      <c r="D24" s="17">
        <f>IF(OR($A24="",$B24=""),"",A24*'MPTO_working_2-way'!$G23)</f>
        <v>2.3511904761904763</v>
      </c>
      <c r="E24" s="22">
        <f>IF(OR($A24="",$B24=""),"",B24*'MPTO_working_2-way'!$G23)</f>
        <v>1.7400881057268722</v>
      </c>
      <c r="F24" s="17">
        <f>IF(OR($A24="",$B24=""),"",'MPTO_working_2-way'!D23)</f>
        <v>2.3660503784588656</v>
      </c>
      <c r="G24" s="22">
        <f>IF(OR($A24="",$B24=""),"",'MPTO_working_2-way'!E23)</f>
        <v>1.7320374239258789</v>
      </c>
      <c r="H24" s="17">
        <f>IF(OR($A24="",$B24=""),"",'OddsRatio_working_2-way'!M23)</f>
        <v>2.3666188418222287</v>
      </c>
      <c r="I24" s="17">
        <f>IF(OR($A24="",$B24=""),"",'OddsRatio_working_2-way'!N23)</f>
        <v>1.7317329231804059</v>
      </c>
      <c r="J24" s="17">
        <f>IF('Log_working_2-way'!$D23="","",A24^('Log_working_2-way'!$D23))</f>
        <v>2.37348902776783</v>
      </c>
      <c r="K24" s="22">
        <f>IF('Log_working_2-way'!$D23="","",B24^('Log_working_2-way'!$D23))</f>
        <v>1.72807279838637</v>
      </c>
      <c r="L24" s="33">
        <f t="shared" ref="L24" si="23">(1/D24)</f>
        <v>0.42531645569620252</v>
      </c>
      <c r="M24" s="33">
        <f t="shared" ref="M24" si="24">(1/E24)</f>
        <v>0.57468354430379742</v>
      </c>
      <c r="N24" s="12">
        <v>100</v>
      </c>
      <c r="O24" s="12">
        <f t="shared" ref="O24" si="25">(1/A24)*((N24*A24)-N24)</f>
        <v>55.947136563876647</v>
      </c>
      <c r="P24" s="12">
        <f t="shared" ref="P24" si="26">(1/B24)*((N24*B24)-N24)</f>
        <v>40.476190476190474</v>
      </c>
      <c r="Q24" s="12">
        <f t="shared" ref="Q24" si="27">(1/B24)*N24</f>
        <v>59.523809523809526</v>
      </c>
      <c r="R24" s="12">
        <f t="shared" ref="R24" si="28">(1/A24)*N24</f>
        <v>44.052863436123346</v>
      </c>
      <c r="S24" s="39">
        <f t="shared" ref="S24" si="29">O24-Q24</f>
        <v>-3.5766729599328784</v>
      </c>
      <c r="T24" s="39">
        <f t="shared" ref="T24" si="30">P24-R24</f>
        <v>-3.5766729599328713</v>
      </c>
    </row>
    <row r="25" spans="1:20" ht="15" x14ac:dyDescent="0.25">
      <c r="A25">
        <v>2.11</v>
      </c>
      <c r="B25">
        <v>1.78</v>
      </c>
      <c r="C25" s="20">
        <f t="shared" si="0"/>
        <v>3.5731402098088338E-2</v>
      </c>
      <c r="D25" s="17">
        <f>IF(OR($A25="",$B25=""),"",A25*'MPTO_working_2-way'!$G24)</f>
        <v>2.1853932584269664</v>
      </c>
      <c r="E25" s="22">
        <f>IF(OR($A25="",$B25=""),"",B25*'MPTO_working_2-way'!$G24)</f>
        <v>1.8436018957345972</v>
      </c>
      <c r="F25" s="17">
        <f>IF(OR($A25="",$B25=""),"",'MPTO_working_2-way'!D24)</f>
        <v>2.1926557300484557</v>
      </c>
      <c r="G25" s="22">
        <f>IF(OR($A25="",$B25=""),"",'MPTO_working_2-way'!E24)</f>
        <v>1.8384649273092173</v>
      </c>
      <c r="H25" s="17">
        <f>IF(OR($A25="",$B25=""),"",'OddsRatio_working_2-way'!M24)</f>
        <v>2.192927878405448</v>
      </c>
      <c r="I25" s="17">
        <f>IF(OR($A25="",$B25=""),"",'OddsRatio_working_2-way'!N24)</f>
        <v>1.838273644284909</v>
      </c>
      <c r="J25" s="17">
        <f>IF('Log_working_2-way'!$D24="","",A25^('Log_working_2-way'!$D24))</f>
        <v>2.1962612557480616</v>
      </c>
      <c r="K25" s="22">
        <f>IF('Log_working_2-way'!$D24="","",B25^('Log_working_2-way'!$D24))</f>
        <v>1.8359377980310738</v>
      </c>
      <c r="L25" s="33">
        <f t="shared" ref="L25" si="31">(1/D25)</f>
        <v>0.45758354755784059</v>
      </c>
      <c r="M25" s="33">
        <f t="shared" ref="M25" si="32">(1/E25)</f>
        <v>0.54241645244215941</v>
      </c>
      <c r="N25" s="12">
        <v>100</v>
      </c>
      <c r="O25" s="12">
        <f t="shared" ref="O25" si="33">(1/A25)*((N25*A25)-N25)</f>
        <v>52.606635071090047</v>
      </c>
      <c r="P25" s="12">
        <f t="shared" ref="P25" si="34">(1/B25)*((N25*B25)-N25)</f>
        <v>43.820224719101127</v>
      </c>
      <c r="Q25" s="12">
        <f t="shared" ref="Q25" si="35">(1/B25)*N25</f>
        <v>56.17977528089888</v>
      </c>
      <c r="R25" s="12">
        <f t="shared" ref="R25" si="36">(1/A25)*N25</f>
        <v>47.393364928909953</v>
      </c>
      <c r="S25" s="39">
        <f t="shared" ref="S25" si="37">O25-Q25</f>
        <v>-3.5731402098088338</v>
      </c>
      <c r="T25" s="39">
        <f t="shared" ref="T25" si="38">P25-R25</f>
        <v>-3.5731402098088267</v>
      </c>
    </row>
    <row r="26" spans="1:20" ht="15" x14ac:dyDescent="0.25">
      <c r="A26">
        <v>1.81</v>
      </c>
      <c r="B26">
        <v>2.0699999999999998</v>
      </c>
      <c r="C26" s="20">
        <f t="shared" si="0"/>
        <v>3.5577975284917462E-2</v>
      </c>
      <c r="D26" s="17">
        <f>IF(OR($A26="",$B26=""),"",A26*'MPTO_working_2-way'!$G25)</f>
        <v>1.8743961352657006</v>
      </c>
      <c r="E26" s="22">
        <f>IF(OR($A26="",$B26=""),"",B26*'MPTO_working_2-way'!$G25)</f>
        <v>2.1436464088397789</v>
      </c>
      <c r="F26" s="17">
        <f>IF(OR($A26="",$B26=""),"",'MPTO_working_2-way'!D25)</f>
        <v>1.8702173858786533</v>
      </c>
      <c r="G26" s="22">
        <f>IF(OR($A26="",$B26=""),"",'MPTO_working_2-way'!E25)</f>
        <v>2.1491381535549374</v>
      </c>
      <c r="H26" s="17">
        <f>IF(OR($A26="",$B26=""),"",'OddsRatio_working_2-way'!M25)</f>
        <v>1.8700628401410975</v>
      </c>
      <c r="I26" s="17">
        <f>IF(OR($A26="",$B26=""),"",'OddsRatio_working_2-way'!N25)</f>
        <v>2.1493422703098441</v>
      </c>
      <c r="J26" s="17">
        <f>IF('Log_working_2-way'!$D25="","",A26^('Log_working_2-way'!$D25))</f>
        <v>1.8681622223592078</v>
      </c>
      <c r="K26" s="22">
        <f>IF('Log_working_2-way'!$D25="","",B26^('Log_working_2-way'!$D25))</f>
        <v>2.1518584594506485</v>
      </c>
      <c r="L26" s="33">
        <f t="shared" ref="L26" si="39">(1/D26)</f>
        <v>0.53350515463917525</v>
      </c>
      <c r="M26" s="33">
        <f t="shared" ref="M26" si="40">(1/E26)</f>
        <v>0.46649484536082475</v>
      </c>
      <c r="N26" s="12">
        <v>100</v>
      </c>
      <c r="O26" s="12">
        <f t="shared" ref="O26:O27" si="41">(1/A26)*((N26*A26)-N26)</f>
        <v>44.751381215469614</v>
      </c>
      <c r="P26" s="12">
        <f t="shared" ref="P26:P27" si="42">(1/B26)*((N26*B26)-N26)</f>
        <v>51.690821256038639</v>
      </c>
      <c r="Q26" s="12">
        <f t="shared" ref="Q26:Q27" si="43">(1/B26)*N26</f>
        <v>48.309178743961354</v>
      </c>
      <c r="R26" s="12">
        <f t="shared" ref="R26:R27" si="44">(1/A26)*N26</f>
        <v>55.248618784530393</v>
      </c>
      <c r="S26" s="39">
        <f t="shared" ref="S26" si="45">O26-Q26</f>
        <v>-3.55779752849174</v>
      </c>
      <c r="T26" s="39">
        <f t="shared" ref="T26" si="46">P26-R26</f>
        <v>-3.5577975284917542</v>
      </c>
    </row>
    <row r="27" spans="1:20" ht="15" x14ac:dyDescent="0.25">
      <c r="A27">
        <v>1.91</v>
      </c>
      <c r="B27">
        <v>1.96</v>
      </c>
      <c r="C27" s="20">
        <f t="shared" si="0"/>
        <v>3.3764291056736839E-2</v>
      </c>
      <c r="D27" s="17">
        <f>IF(OR($A27="",$B27=""),"",A27*'MPTO_working_2-way'!$G26)</f>
        <v>1.9744897959183674</v>
      </c>
      <c r="E27" s="22">
        <f>IF(OR($A27="",$B27=""),"",B27*'MPTO_working_2-way'!$G26)</f>
        <v>2.0261780104712042</v>
      </c>
      <c r="F27" s="17">
        <f>IF(OR($A27="",$B27=""),"",'MPTO_working_2-way'!D26)</f>
        <v>1.9736398144242935</v>
      </c>
      <c r="G27" s="22">
        <f>IF(OR($A27="",$B27=""),"",'MPTO_working_2-way'!E26)</f>
        <v>2.0270738574832143</v>
      </c>
      <c r="H27" s="17">
        <f>IF(OR($A27="",$B27=""),"",'OddsRatio_working_2-way'!M26)</f>
        <v>1.9736101204623264</v>
      </c>
      <c r="I27" s="17">
        <f>IF(OR($A27="",$B27=""),"",'OddsRatio_working_2-way'!N26)</f>
        <v>2.0271051820261912</v>
      </c>
      <c r="J27" s="17">
        <f>IF('Log_working_2-way'!$D26="","",A27^('Log_working_2-way'!$D26))</f>
        <v>1.9732233459331785</v>
      </c>
      <c r="K27" s="22">
        <f>IF('Log_working_2-way'!$D26="","",B27^('Log_working_2-way'!$D26))</f>
        <v>2.0275133700590602</v>
      </c>
      <c r="L27" s="33">
        <f t="shared" ref="L27" si="47">(1/D27)</f>
        <v>0.50645994832041341</v>
      </c>
      <c r="M27" s="33">
        <f t="shared" ref="M27" si="48">(1/E27)</f>
        <v>0.49354005167958659</v>
      </c>
      <c r="N27" s="12">
        <v>100</v>
      </c>
      <c r="O27" s="4">
        <f t="shared" si="41"/>
        <v>47.643979057591622</v>
      </c>
      <c r="P27" s="4">
        <f t="shared" si="42"/>
        <v>48.979591836734699</v>
      </c>
      <c r="Q27" s="4">
        <f t="shared" si="43"/>
        <v>51.020408163265309</v>
      </c>
      <c r="R27" s="4">
        <f t="shared" si="44"/>
        <v>52.356020942408378</v>
      </c>
      <c r="S27" s="39">
        <f t="shared" ref="S27" si="49">O27-Q27</f>
        <v>-3.3764291056736866</v>
      </c>
      <c r="T27" s="39">
        <f t="shared" ref="T27" si="50">P27-R27</f>
        <v>-3.3764291056736795</v>
      </c>
    </row>
    <row r="28" spans="1:20" ht="15" x14ac:dyDescent="0.25">
      <c r="A28">
        <v>1.95</v>
      </c>
      <c r="B28">
        <v>1.92</v>
      </c>
      <c r="C28" s="20">
        <f t="shared" si="0"/>
        <v>3.3653846153846256E-2</v>
      </c>
      <c r="D28" s="17">
        <f>IF(OR($A28="",$B28=""),"",A28*'MPTO_working_2-way'!$G27)</f>
        <v>2.015625</v>
      </c>
      <c r="E28" s="22">
        <f>IF(OR($A28="",$B28=""),"",B28*'MPTO_working_2-way'!$G27)</f>
        <v>1.9846153846153847</v>
      </c>
      <c r="F28" s="17">
        <f>IF(OR($A28="",$B28=""),"",'MPTO_working_2-way'!D27)</f>
        <v>2.0161550888529889</v>
      </c>
      <c r="G28" s="22">
        <f>IF(OR($A28="",$B28=""),"",'MPTO_working_2-way'!E27)</f>
        <v>1.9841017488076311</v>
      </c>
      <c r="H28" s="17">
        <f>IF(OR($A28="",$B28=""),"",'OddsRatio_working_2-way'!M27)</f>
        <v>2.0161735558713256</v>
      </c>
      <c r="I28" s="17">
        <f>IF(OR($A28="",$B28=""),"",'OddsRatio_working_2-way'!N27)</f>
        <v>1.9840838646332837</v>
      </c>
      <c r="J28" s="17">
        <f>IF('Log_working_2-way'!$D27="","",A28^('Log_working_2-way'!$D27))</f>
        <v>2.0164149948926431</v>
      </c>
      <c r="K28" s="22">
        <f>IF('Log_working_2-way'!$D27="","",B28^('Log_working_2-way'!$D27))</f>
        <v>1.9838501055423525</v>
      </c>
      <c r="L28" s="33">
        <f t="shared" ref="L28:L91" si="51">(1/D28)</f>
        <v>0.49612403100775193</v>
      </c>
      <c r="M28" s="33">
        <f t="shared" ref="M28:M91" si="52">(1/E28)</f>
        <v>0.50387596899224807</v>
      </c>
      <c r="N28" s="4">
        <v>100</v>
      </c>
      <c r="O28" s="4">
        <f t="shared" ref="O28:O39" si="53">(1/A28)*((N28*A28)-N28)</f>
        <v>48.717948717948723</v>
      </c>
      <c r="P28" s="4">
        <f t="shared" ref="P28:P39" si="54">(1/B28)*((N28*B28)-N28)</f>
        <v>47.916666666666671</v>
      </c>
      <c r="Q28" s="4">
        <f t="shared" ref="Q28:Q39" si="55">(1/B28)*N28</f>
        <v>52.083333333333336</v>
      </c>
      <c r="R28" s="4">
        <f t="shared" ref="R28:R39" si="56">(1/A28)*N28</f>
        <v>51.282051282051292</v>
      </c>
      <c r="S28" s="39">
        <f t="shared" ref="S28:S39" si="57">O28-Q28</f>
        <v>-3.3653846153846132</v>
      </c>
      <c r="T28" s="39">
        <f t="shared" ref="T28:T39" si="58">P28-R28</f>
        <v>-3.3653846153846203</v>
      </c>
    </row>
    <row r="29" spans="1:20" ht="15" x14ac:dyDescent="0.25">
      <c r="A29">
        <v>2.12</v>
      </c>
      <c r="B29">
        <v>1.76</v>
      </c>
      <c r="C29" s="20">
        <f t="shared" si="0"/>
        <v>3.9879931389365408E-2</v>
      </c>
      <c r="D29" s="17">
        <f>IF(OR($A29="",$B29=""),"",A29*'MPTO_working_2-way'!$G28)</f>
        <v>2.2045454545454546</v>
      </c>
      <c r="E29" s="22">
        <f>IF(OR($A29="",$B29=""),"",B29*'MPTO_working_2-way'!$G28)</f>
        <v>1.8301886792452831</v>
      </c>
      <c r="F29" s="17">
        <f>IF(OR($A29="",$B29=""),"",'MPTO_working_2-way'!D28)</f>
        <v>2.213573801613669</v>
      </c>
      <c r="G29" s="22">
        <f>IF(OR($A29="",$B29=""),"",'MPTO_working_2-way'!E28)</f>
        <v>1.8240125146656239</v>
      </c>
      <c r="H29" s="17">
        <f>IF(OR($A29="",$B29=""),"",'OddsRatio_working_2-way'!M28)</f>
        <v>2.2139539573337679</v>
      </c>
      <c r="I29" s="17">
        <f>IF(OR($A29="",$B29=""),"",'OddsRatio_working_2-way'!N28)</f>
        <v>1.8237544710479137</v>
      </c>
      <c r="J29" s="17">
        <f>IF('Log_working_2-way'!$D28="","",A29^('Log_working_2-way'!$D28))</f>
        <v>2.2181187217362539</v>
      </c>
      <c r="K29" s="22">
        <f>IF('Log_working_2-way'!$D28="","",B29^('Log_working_2-way'!$D28))</f>
        <v>1.8209380433579214</v>
      </c>
      <c r="L29" s="33">
        <f t="shared" si="51"/>
        <v>0.45360824742268041</v>
      </c>
      <c r="M29" s="33">
        <f t="shared" si="52"/>
        <v>0.54639175257731953</v>
      </c>
      <c r="N29" s="4">
        <v>100</v>
      </c>
      <c r="O29" s="4">
        <f t="shared" si="53"/>
        <v>52.830188679245275</v>
      </c>
      <c r="P29" s="4">
        <f t="shared" si="54"/>
        <v>43.181818181818187</v>
      </c>
      <c r="Q29" s="4">
        <f t="shared" si="55"/>
        <v>56.81818181818182</v>
      </c>
      <c r="R29" s="4">
        <f t="shared" si="56"/>
        <v>47.169811320754711</v>
      </c>
      <c r="S29" s="39">
        <f t="shared" si="57"/>
        <v>-3.9879931389365453</v>
      </c>
      <c r="T29" s="39">
        <f t="shared" si="58"/>
        <v>-3.987993138936524</v>
      </c>
    </row>
    <row r="30" spans="1:20" ht="15" x14ac:dyDescent="0.25">
      <c r="A30">
        <v>1.93</v>
      </c>
      <c r="B30">
        <v>1.93</v>
      </c>
      <c r="C30" s="20">
        <f t="shared" si="0"/>
        <v>3.62694300518136E-2</v>
      </c>
      <c r="D30" s="17">
        <f>IF(OR($A30="",$B30=""),"",A30*'MPTO_working_2-way'!$G29)</f>
        <v>2</v>
      </c>
      <c r="E30" s="22">
        <f>IF(OR($A30="",$B30=""),"",B30*'MPTO_working_2-way'!$G29)</f>
        <v>2</v>
      </c>
      <c r="F30" s="17">
        <f>IF(OR($A30="",$B30=""),"",'MPTO_working_2-way'!D29)</f>
        <v>2.0000000000000004</v>
      </c>
      <c r="G30" s="22">
        <f>IF(OR($A30="",$B30=""),"",'MPTO_working_2-way'!E29)</f>
        <v>2.0000000000000004</v>
      </c>
      <c r="H30" s="17">
        <f>IF(OR($A30="",$B30=""),"",'OddsRatio_working_2-way'!M29)</f>
        <v>2</v>
      </c>
      <c r="I30" s="17">
        <f>IF(OR($A30="",$B30=""),"",'OddsRatio_working_2-way'!N29)</f>
        <v>2</v>
      </c>
      <c r="J30" s="17">
        <f>IF('Log_working_2-way'!$D29="","",A30^('Log_working_2-way'!$D29))</f>
        <v>1.9999999999999618</v>
      </c>
      <c r="K30" s="22">
        <f>IF('Log_working_2-way'!$D29="","",B30^('Log_working_2-way'!$D29))</f>
        <v>1.9999999999999618</v>
      </c>
      <c r="L30" s="33">
        <f t="shared" si="51"/>
        <v>0.5</v>
      </c>
      <c r="M30" s="33">
        <f t="shared" si="52"/>
        <v>0.5</v>
      </c>
      <c r="N30" s="4">
        <v>100</v>
      </c>
      <c r="O30" s="4">
        <f t="shared" si="53"/>
        <v>48.186528497409334</v>
      </c>
      <c r="P30" s="4">
        <f t="shared" si="54"/>
        <v>48.186528497409334</v>
      </c>
      <c r="Q30" s="4">
        <f t="shared" si="55"/>
        <v>51.81347150259068</v>
      </c>
      <c r="R30" s="4">
        <f t="shared" si="56"/>
        <v>51.81347150259068</v>
      </c>
      <c r="S30" s="39">
        <f t="shared" si="57"/>
        <v>-3.6269430051813458</v>
      </c>
      <c r="T30" s="39">
        <f t="shared" si="58"/>
        <v>-3.6269430051813458</v>
      </c>
    </row>
    <row r="31" spans="1:20" ht="15" x14ac:dyDescent="0.25">
      <c r="A31">
        <v>2.13</v>
      </c>
      <c r="B31">
        <v>1.76</v>
      </c>
      <c r="C31" s="20">
        <f t="shared" si="0"/>
        <v>3.7665386256935607E-2</v>
      </c>
      <c r="D31" s="17">
        <f>IF(OR($A31="",$B31=""),"",A31*'MPTO_working_2-way'!$G30)</f>
        <v>2.2102272727272729</v>
      </c>
      <c r="E31" s="22">
        <f>IF(OR($A31="",$B31=""),"",B31*'MPTO_working_2-way'!$G30)</f>
        <v>1.8262910798122067</v>
      </c>
      <c r="F31" s="17">
        <f>IF(OR($A31="",$B31=""),"",'MPTO_working_2-way'!D30)</f>
        <v>2.2190126672191313</v>
      </c>
      <c r="G31" s="22">
        <f>IF(OR($A31="",$B31=""),"",'MPTO_working_2-way'!E30)</f>
        <v>1.8203360202000585</v>
      </c>
      <c r="H31" s="17">
        <f>IF(OR($A31="",$B31=""),"",'OddsRatio_working_2-way'!M30)</f>
        <v>2.2193613513897996</v>
      </c>
      <c r="I31" s="17">
        <f>IF(OR($A31="",$B31=""),"",'OddsRatio_working_2-way'!N30)</f>
        <v>1.8201014398727853</v>
      </c>
      <c r="J31" s="17">
        <f>IF('Log_working_2-way'!$D30="","",A31^('Log_working_2-way'!$D30))</f>
        <v>2.2234058151600675</v>
      </c>
      <c r="K31" s="22">
        <f>IF('Log_working_2-way'!$D30="","",B31^('Log_working_2-way'!$D30))</f>
        <v>1.8173902621748135</v>
      </c>
      <c r="L31" s="33">
        <f t="shared" si="51"/>
        <v>0.45244215938303339</v>
      </c>
      <c r="M31" s="33">
        <f t="shared" si="52"/>
        <v>0.54755784061696655</v>
      </c>
      <c r="N31" s="4">
        <v>100</v>
      </c>
      <c r="O31" s="4">
        <f t="shared" si="53"/>
        <v>53.051643192488264</v>
      </c>
      <c r="P31" s="4">
        <f t="shared" si="54"/>
        <v>43.181818181818187</v>
      </c>
      <c r="Q31" s="4">
        <f t="shared" si="55"/>
        <v>56.81818181818182</v>
      </c>
      <c r="R31" s="4">
        <f t="shared" si="56"/>
        <v>46.948356807511736</v>
      </c>
      <c r="S31" s="39">
        <f t="shared" si="57"/>
        <v>-3.7665386256935562</v>
      </c>
      <c r="T31" s="39">
        <f t="shared" si="58"/>
        <v>-3.7665386256935491</v>
      </c>
    </row>
    <row r="32" spans="1:20" ht="15" x14ac:dyDescent="0.25">
      <c r="A32">
        <v>2.09</v>
      </c>
      <c r="B32">
        <v>1.79</v>
      </c>
      <c r="C32" s="20">
        <f t="shared" si="0"/>
        <v>3.7128117398625982E-2</v>
      </c>
      <c r="D32" s="17">
        <f>IF(OR($A32="",$B32=""),"",A32*'MPTO_working_2-way'!$G31)</f>
        <v>2.1675977653631282</v>
      </c>
      <c r="E32" s="22">
        <f>IF(OR($A32="",$B32=""),"",B32*'MPTO_working_2-way'!$G31)</f>
        <v>1.8564593301435406</v>
      </c>
      <c r="F32" s="17">
        <f>IF(OR($A32="",$B32=""),"",'MPTO_working_2-way'!D31)</f>
        <v>2.1743628490889537</v>
      </c>
      <c r="G32" s="22">
        <f>IF(OR($A32="",$B32=""),"",'MPTO_working_2-way'!E31)</f>
        <v>1.8515255747197545</v>
      </c>
      <c r="H32" s="17">
        <f>IF(OR($A32="",$B32=""),"",'OddsRatio_working_2-way'!M31)</f>
        <v>2.1746262535134471</v>
      </c>
      <c r="I32" s="17">
        <f>IF(OR($A32="",$B32=""),"",'OddsRatio_working_2-way'!N31)</f>
        <v>1.8513346241060764</v>
      </c>
      <c r="J32" s="17">
        <f>IF('Log_working_2-way'!$D31="","",A32^('Log_working_2-way'!$D31))</f>
        <v>2.177733465070919</v>
      </c>
      <c r="K32" s="22">
        <f>IF('Log_working_2-way'!$D31="","",B32^('Log_working_2-way'!$D31))</f>
        <v>1.8490885498780329</v>
      </c>
      <c r="L32" s="33">
        <f t="shared" si="51"/>
        <v>0.46134020618556709</v>
      </c>
      <c r="M32" s="33">
        <f t="shared" si="52"/>
        <v>0.53865979381443296</v>
      </c>
      <c r="N32" s="4">
        <v>100</v>
      </c>
      <c r="O32" s="4">
        <f t="shared" si="53"/>
        <v>52.153110047846894</v>
      </c>
      <c r="P32" s="4">
        <f t="shared" si="54"/>
        <v>44.134078212290497</v>
      </c>
      <c r="Q32" s="4">
        <f t="shared" si="55"/>
        <v>55.865921787709496</v>
      </c>
      <c r="R32" s="4">
        <f t="shared" si="56"/>
        <v>47.846889952153113</v>
      </c>
      <c r="S32" s="39">
        <f t="shared" si="57"/>
        <v>-3.7128117398626017</v>
      </c>
      <c r="T32" s="39">
        <f t="shared" si="58"/>
        <v>-3.7128117398626159</v>
      </c>
    </row>
    <row r="33" spans="1:20" ht="15" x14ac:dyDescent="0.25">
      <c r="A33">
        <v>2.09</v>
      </c>
      <c r="B33">
        <v>1.78</v>
      </c>
      <c r="C33" s="20">
        <f t="shared" si="0"/>
        <v>4.0266652330519959E-2</v>
      </c>
      <c r="D33" s="17">
        <f>IF(OR($A33="",$B33=""),"",A33*'MPTO_working_2-way'!$G32)</f>
        <v>2.1741573033707864</v>
      </c>
      <c r="E33" s="22">
        <f>IF(OR($A33="",$B33=""),"",B33*'MPTO_working_2-way'!$G32)</f>
        <v>1.8516746411483256</v>
      </c>
      <c r="F33" s="17">
        <f>IF(OR($A33="",$B33=""),"",'MPTO_working_2-way'!D32)</f>
        <v>2.1818075186206087</v>
      </c>
      <c r="G33" s="22">
        <f>IF(OR($A33="",$B33=""),"",'MPTO_working_2-way'!E32)</f>
        <v>1.8461614808198106</v>
      </c>
      <c r="H33" s="17">
        <f>IF(OR($A33="",$B33=""),"",'OddsRatio_working_2-way'!M32)</f>
        <v>2.1821319289469754</v>
      </c>
      <c r="I33" s="17">
        <f>IF(OR($A33="",$B33=""),"",'OddsRatio_working_2-way'!N32)</f>
        <v>1.8459292702556338</v>
      </c>
      <c r="J33" s="17">
        <f>IF('Log_working_2-way'!$D32="","",A33^('Log_working_2-way'!$D32))</f>
        <v>2.1856576768529026</v>
      </c>
      <c r="K33" s="22">
        <f>IF('Log_working_2-way'!$D32="","",B33^('Log_working_2-way'!$D32))</f>
        <v>1.8434137605840082</v>
      </c>
      <c r="L33" s="33">
        <f t="shared" si="51"/>
        <v>0.4599483204134367</v>
      </c>
      <c r="M33" s="33">
        <f t="shared" si="52"/>
        <v>0.54005167958656319</v>
      </c>
      <c r="N33" s="4">
        <v>100</v>
      </c>
      <c r="O33" s="4">
        <f t="shared" si="53"/>
        <v>52.153110047846894</v>
      </c>
      <c r="P33" s="4">
        <f t="shared" si="54"/>
        <v>43.820224719101127</v>
      </c>
      <c r="Q33" s="4">
        <f t="shared" si="55"/>
        <v>56.17977528089888</v>
      </c>
      <c r="R33" s="4">
        <f t="shared" si="56"/>
        <v>47.846889952153113</v>
      </c>
      <c r="S33" s="39">
        <f t="shared" si="57"/>
        <v>-4.0266652330519861</v>
      </c>
      <c r="T33" s="39">
        <f t="shared" si="58"/>
        <v>-4.0266652330519861</v>
      </c>
    </row>
    <row r="34" spans="1:20" ht="15" x14ac:dyDescent="0.25">
      <c r="A34">
        <v>1.9</v>
      </c>
      <c r="B34">
        <v>1.97</v>
      </c>
      <c r="C34" s="20">
        <f t="shared" si="0"/>
        <v>3.3930002671653803E-2</v>
      </c>
      <c r="D34" s="17">
        <f>IF(OR($A34="",$B34=""),"",A34*'MPTO_working_2-way'!$G33)</f>
        <v>1.9644670050761421</v>
      </c>
      <c r="E34" s="22">
        <f>IF(OR($A34="",$B34=""),"",B34*'MPTO_working_2-way'!$G33)</f>
        <v>2.0368421052631578</v>
      </c>
      <c r="F34" s="17">
        <f>IF(OR($A34="",$B34=""),"",'MPTO_working_2-way'!D33)</f>
        <v>1.9632835038027801</v>
      </c>
      <c r="G34" s="22">
        <f>IF(OR($A34="",$B34=""),"",'MPTO_working_2-way'!E33)</f>
        <v>2.0381159814865235</v>
      </c>
      <c r="H34" s="17">
        <f>IF(OR($A34="",$B34=""),"",'OddsRatio_working_2-way'!M33)</f>
        <v>1.963241948601903</v>
      </c>
      <c r="I34" s="17">
        <f>IF(OR($A34="",$B34=""),"",'OddsRatio_working_2-way'!N33)</f>
        <v>2.0381607668264961</v>
      </c>
      <c r="J34" s="17">
        <f>IF('Log_working_2-way'!$D33="","",A34^('Log_working_2-way'!$D33))</f>
        <v>1.9627034600020314</v>
      </c>
      <c r="K34" s="22">
        <f>IF('Log_working_2-way'!$D33="","",B34^('Log_working_2-way'!$D33))</f>
        <v>2.0387414625037734</v>
      </c>
      <c r="L34" s="33">
        <f t="shared" si="51"/>
        <v>0.50904392764857886</v>
      </c>
      <c r="M34" s="33">
        <f t="shared" si="52"/>
        <v>0.49095607235142119</v>
      </c>
      <c r="N34" s="4">
        <v>100</v>
      </c>
      <c r="O34" s="4">
        <f t="shared" si="53"/>
        <v>47.368421052631575</v>
      </c>
      <c r="P34" s="4">
        <f t="shared" si="54"/>
        <v>49.238578680203041</v>
      </c>
      <c r="Q34" s="4">
        <f t="shared" si="55"/>
        <v>50.761421319796952</v>
      </c>
      <c r="R34" s="4">
        <f t="shared" si="56"/>
        <v>52.631578947368418</v>
      </c>
      <c r="S34" s="39">
        <f t="shared" si="57"/>
        <v>-3.3930002671653767</v>
      </c>
      <c r="T34" s="39">
        <f t="shared" si="58"/>
        <v>-3.3930002671653767</v>
      </c>
    </row>
    <row r="35" spans="1:20" ht="15" x14ac:dyDescent="0.25">
      <c r="A35">
        <v>2.0699999999999998</v>
      </c>
      <c r="B35">
        <v>1.81</v>
      </c>
      <c r="C35" s="20">
        <f t="shared" si="0"/>
        <v>3.5577975284917462E-2</v>
      </c>
      <c r="D35" s="17">
        <f>IF(OR($A35="",$B35=""),"",A35*'MPTO_working_2-way'!$G34)</f>
        <v>2.1436464088397789</v>
      </c>
      <c r="E35" s="22">
        <f>IF(OR($A35="",$B35=""),"",B35*'MPTO_working_2-way'!$G34)</f>
        <v>1.8743961352657006</v>
      </c>
      <c r="F35" s="17">
        <f>IF(OR($A35="",$B35=""),"",'MPTO_working_2-way'!D34)</f>
        <v>2.1491381535549374</v>
      </c>
      <c r="G35" s="22">
        <f>IF(OR($A35="",$B35=""),"",'MPTO_working_2-way'!E34)</f>
        <v>1.8702173858786533</v>
      </c>
      <c r="H35" s="17">
        <f>IF(OR($A35="",$B35=""),"",'OddsRatio_working_2-way'!M34)</f>
        <v>2.1493422703098441</v>
      </c>
      <c r="I35" s="17">
        <f>IF(OR($A35="",$B35=""),"",'OddsRatio_working_2-way'!N34)</f>
        <v>1.8700628401410975</v>
      </c>
      <c r="J35" s="17">
        <f>IF('Log_working_2-way'!$D34="","",A35^('Log_working_2-way'!$D34))</f>
        <v>2.1518584594506485</v>
      </c>
      <c r="K35" s="22">
        <f>IF('Log_working_2-way'!$D34="","",B35^('Log_working_2-way'!$D34))</f>
        <v>1.8681622223592078</v>
      </c>
      <c r="L35" s="33">
        <f t="shared" si="51"/>
        <v>0.46649484536082475</v>
      </c>
      <c r="M35" s="33">
        <f t="shared" si="52"/>
        <v>0.53350515463917525</v>
      </c>
      <c r="N35" s="4">
        <v>100</v>
      </c>
      <c r="O35" s="4">
        <f t="shared" si="53"/>
        <v>51.690821256038639</v>
      </c>
      <c r="P35" s="4">
        <f t="shared" si="54"/>
        <v>44.751381215469614</v>
      </c>
      <c r="Q35" s="4">
        <f t="shared" si="55"/>
        <v>55.248618784530393</v>
      </c>
      <c r="R35" s="4">
        <f t="shared" si="56"/>
        <v>48.309178743961354</v>
      </c>
      <c r="S35" s="39">
        <f t="shared" si="57"/>
        <v>-3.5577975284917542</v>
      </c>
      <c r="T35" s="39">
        <f t="shared" si="58"/>
        <v>-3.55779752849174</v>
      </c>
    </row>
    <row r="36" spans="1:20" ht="15" x14ac:dyDescent="0.25">
      <c r="A36">
        <v>1.93</v>
      </c>
      <c r="B36">
        <v>1.94</v>
      </c>
      <c r="C36" s="20">
        <f t="shared" si="0"/>
        <v>3.3598632551679941E-2</v>
      </c>
      <c r="D36" s="17">
        <f>IF(OR($A36="",$B36=""),"",A36*'MPTO_working_2-way'!$G35)</f>
        <v>1.9948453608247423</v>
      </c>
      <c r="E36" s="22">
        <f>IF(OR($A36="",$B36=""),"",B36*'MPTO_working_2-way'!$G35)</f>
        <v>2.0051813471502591</v>
      </c>
      <c r="F36" s="17">
        <f>IF(OR($A36="",$B36=""),"",'MPTO_working_2-way'!D35)</f>
        <v>1.9946726333173512</v>
      </c>
      <c r="G36" s="22">
        <f>IF(OR($A36="",$B36=""),"",'MPTO_working_2-way'!E35)</f>
        <v>2.0053558995233249</v>
      </c>
      <c r="H36" s="17">
        <f>IF(OR($A36="",$B36=""),"",'OddsRatio_working_2-way'!M35)</f>
        <v>1.9946666286387909</v>
      </c>
      <c r="I36" s="17">
        <f>IF(OR($A36="",$B36=""),"",'OddsRatio_working_2-way'!N35)</f>
        <v>2.0053619687316817</v>
      </c>
      <c r="J36" s="17">
        <f>IF('Log_working_2-way'!$D35="","",A36^('Log_working_2-way'!$D35))</f>
        <v>1.9945880029745278</v>
      </c>
      <c r="K36" s="22">
        <f>IF('Log_working_2-way'!$D35="","",B36^('Log_working_2-way'!$D35))</f>
        <v>2.0054414461156225</v>
      </c>
      <c r="L36" s="33">
        <f t="shared" si="51"/>
        <v>0.50129198966408273</v>
      </c>
      <c r="M36" s="33">
        <f t="shared" si="52"/>
        <v>0.49870801033591733</v>
      </c>
      <c r="N36" s="4">
        <v>100</v>
      </c>
      <c r="O36" s="4">
        <f t="shared" si="53"/>
        <v>48.186528497409334</v>
      </c>
      <c r="P36" s="4">
        <f t="shared" si="54"/>
        <v>48.453608247422686</v>
      </c>
      <c r="Q36" s="4">
        <f t="shared" si="55"/>
        <v>51.546391752577328</v>
      </c>
      <c r="R36" s="4">
        <f t="shared" si="56"/>
        <v>51.81347150259068</v>
      </c>
      <c r="S36" s="39">
        <f t="shared" si="57"/>
        <v>-3.3598632551679941</v>
      </c>
      <c r="T36" s="39">
        <f t="shared" si="58"/>
        <v>-3.3598632551679941</v>
      </c>
    </row>
    <row r="37" spans="1:20" ht="15" x14ac:dyDescent="0.25">
      <c r="A37">
        <v>2.1</v>
      </c>
      <c r="B37">
        <v>1.78</v>
      </c>
      <c r="C37" s="20">
        <f t="shared" si="0"/>
        <v>3.7988228999465079E-2</v>
      </c>
      <c r="D37" s="17">
        <f>IF(OR($A37="",$B37=""),"",A37*'MPTO_working_2-way'!$G36)</f>
        <v>2.1797752808988768</v>
      </c>
      <c r="E37" s="22">
        <f>IF(OR($A37="",$B37=""),"",B37*'MPTO_working_2-way'!$G36)</f>
        <v>1.8476190476190479</v>
      </c>
      <c r="F37" s="17">
        <f>IF(OR($A37="",$B37=""),"",'MPTO_working_2-way'!D36)</f>
        <v>2.1872440023405506</v>
      </c>
      <c r="G37" s="22">
        <f>IF(OR($A37="",$B37=""),"",'MPTO_working_2-way'!E36)</f>
        <v>1.8422868408082802</v>
      </c>
      <c r="H37" s="17">
        <f>IF(OR($A37="",$B37=""),"",'OddsRatio_working_2-way'!M36)</f>
        <v>2.1875421719907089</v>
      </c>
      <c r="I37" s="17">
        <f>IF(OR($A37="",$B37=""),"",'OddsRatio_working_2-way'!N36)</f>
        <v>1.8420753583206844</v>
      </c>
      <c r="J37" s="17">
        <f>IF('Log_working_2-way'!$D36="","",A37^('Log_working_2-way'!$D36))</f>
        <v>2.1909772182449698</v>
      </c>
      <c r="K37" s="22">
        <f>IF('Log_working_2-way'!$D36="","",B37^('Log_working_2-way'!$D36))</f>
        <v>1.8396466235294411</v>
      </c>
      <c r="L37" s="33">
        <f t="shared" si="51"/>
        <v>0.45876288659793807</v>
      </c>
      <c r="M37" s="33">
        <f t="shared" si="52"/>
        <v>0.54123711340206171</v>
      </c>
      <c r="N37" s="4">
        <v>100</v>
      </c>
      <c r="O37" s="4">
        <f t="shared" si="53"/>
        <v>52.38095238095238</v>
      </c>
      <c r="P37" s="4">
        <f t="shared" si="54"/>
        <v>43.820224719101127</v>
      </c>
      <c r="Q37" s="4">
        <f t="shared" si="55"/>
        <v>56.17977528089888</v>
      </c>
      <c r="R37" s="4">
        <f t="shared" si="56"/>
        <v>47.619047619047613</v>
      </c>
      <c r="S37" s="39">
        <f t="shared" si="57"/>
        <v>-3.7988228999465008</v>
      </c>
      <c r="T37" s="39">
        <f t="shared" si="58"/>
        <v>-3.7988228999464866</v>
      </c>
    </row>
    <row r="38" spans="1:20" ht="15" x14ac:dyDescent="0.25">
      <c r="A38">
        <v>1.93</v>
      </c>
      <c r="B38">
        <v>1.94</v>
      </c>
      <c r="C38" s="20">
        <f t="shared" si="0"/>
        <v>3.3598632551679941E-2</v>
      </c>
      <c r="D38" s="17">
        <f>IF(OR($A38="",$B38=""),"",A38*'MPTO_working_2-way'!$G37)</f>
        <v>1.9948453608247423</v>
      </c>
      <c r="E38" s="22">
        <f>IF(OR($A38="",$B38=""),"",B38*'MPTO_working_2-way'!$G37)</f>
        <v>2.0051813471502591</v>
      </c>
      <c r="F38" s="17">
        <f>IF(OR($A38="",$B38=""),"",'MPTO_working_2-way'!D37)</f>
        <v>1.9946726333173512</v>
      </c>
      <c r="G38" s="22">
        <f>IF(OR($A38="",$B38=""),"",'MPTO_working_2-way'!E37)</f>
        <v>2.0053558995233249</v>
      </c>
      <c r="H38" s="17">
        <f>IF(OR($A38="",$B38=""),"",'OddsRatio_working_2-way'!M37)</f>
        <v>1.9946666286387909</v>
      </c>
      <c r="I38" s="17">
        <f>IF(OR($A38="",$B38=""),"",'OddsRatio_working_2-way'!N37)</f>
        <v>2.0053619687316817</v>
      </c>
      <c r="J38" s="17">
        <f>IF('Log_working_2-way'!$D37="","",A38^('Log_working_2-way'!$D37))</f>
        <v>1.9945880029745278</v>
      </c>
      <c r="K38" s="22">
        <f>IF('Log_working_2-way'!$D37="","",B38^('Log_working_2-way'!$D37))</f>
        <v>2.0054414461156225</v>
      </c>
      <c r="L38" s="33">
        <f t="shared" si="51"/>
        <v>0.50129198966408273</v>
      </c>
      <c r="M38" s="33">
        <f t="shared" si="52"/>
        <v>0.49870801033591733</v>
      </c>
      <c r="N38" s="4">
        <v>100</v>
      </c>
      <c r="O38" s="4">
        <f t="shared" si="53"/>
        <v>48.186528497409334</v>
      </c>
      <c r="P38" s="4">
        <f t="shared" si="54"/>
        <v>48.453608247422686</v>
      </c>
      <c r="Q38" s="4">
        <f t="shared" si="55"/>
        <v>51.546391752577328</v>
      </c>
      <c r="R38" s="4">
        <f t="shared" si="56"/>
        <v>51.81347150259068</v>
      </c>
      <c r="S38" s="39">
        <f t="shared" si="57"/>
        <v>-3.3598632551679941</v>
      </c>
      <c r="T38" s="39">
        <f t="shared" si="58"/>
        <v>-3.3598632551679941</v>
      </c>
    </row>
    <row r="39" spans="1:20" ht="15" x14ac:dyDescent="0.25">
      <c r="A39">
        <v>2.0699999999999998</v>
      </c>
      <c r="B39">
        <v>1.81</v>
      </c>
      <c r="C39" s="20">
        <f t="shared" si="0"/>
        <v>3.5577975284917462E-2</v>
      </c>
      <c r="D39" s="17">
        <f>IF(OR($A39="",$B39=""),"",A39*'MPTO_working_2-way'!$G38)</f>
        <v>2.1436464088397789</v>
      </c>
      <c r="E39" s="22">
        <f>IF(OR($A39="",$B39=""),"",B39*'MPTO_working_2-way'!$G38)</f>
        <v>1.8743961352657006</v>
      </c>
      <c r="F39" s="17">
        <f>IF(OR($A39="",$B39=""),"",'MPTO_working_2-way'!D38)</f>
        <v>2.1491381535549374</v>
      </c>
      <c r="G39" s="22">
        <f>IF(OR($A39="",$B39=""),"",'MPTO_working_2-way'!E38)</f>
        <v>1.8702173858786533</v>
      </c>
      <c r="H39" s="17">
        <f>IF(OR($A39="",$B39=""),"",'OddsRatio_working_2-way'!M38)</f>
        <v>2.1493422703098441</v>
      </c>
      <c r="I39" s="17">
        <f>IF(OR($A39="",$B39=""),"",'OddsRatio_working_2-way'!N38)</f>
        <v>1.8700628401410975</v>
      </c>
      <c r="J39" s="17">
        <f>IF('Log_working_2-way'!$D38="","",A39^('Log_working_2-way'!$D38))</f>
        <v>2.1518584594506485</v>
      </c>
      <c r="K39" s="22">
        <f>IF('Log_working_2-way'!$D38="","",B39^('Log_working_2-way'!$D38))</f>
        <v>1.8681622223592078</v>
      </c>
      <c r="L39" s="33">
        <f t="shared" si="51"/>
        <v>0.46649484536082475</v>
      </c>
      <c r="M39" s="33">
        <f t="shared" si="52"/>
        <v>0.53350515463917525</v>
      </c>
      <c r="N39" s="4">
        <v>100</v>
      </c>
      <c r="O39" s="4">
        <f t="shared" si="53"/>
        <v>51.690821256038639</v>
      </c>
      <c r="P39" s="4">
        <f t="shared" si="54"/>
        <v>44.751381215469614</v>
      </c>
      <c r="Q39" s="4">
        <f t="shared" si="55"/>
        <v>55.248618784530393</v>
      </c>
      <c r="R39" s="4">
        <f t="shared" si="56"/>
        <v>48.309178743961354</v>
      </c>
      <c r="S39" s="39">
        <f t="shared" si="57"/>
        <v>-3.5577975284917542</v>
      </c>
      <c r="T39" s="39">
        <f t="shared" si="58"/>
        <v>-3.55779752849174</v>
      </c>
    </row>
    <row r="40" spans="1:20" ht="15" x14ac:dyDescent="0.25">
      <c r="A40">
        <v>2.09</v>
      </c>
      <c r="B40">
        <v>1.79</v>
      </c>
      <c r="C40" s="20">
        <f t="shared" si="0"/>
        <v>3.7128117398625982E-2</v>
      </c>
      <c r="D40" s="17">
        <f>IF(OR($A40="",$B40=""),"",A40*'MPTO_working_2-way'!$G39)</f>
        <v>2.1675977653631282</v>
      </c>
      <c r="E40" s="22">
        <f>IF(OR($A40="",$B40=""),"",B40*'MPTO_working_2-way'!$G39)</f>
        <v>1.8564593301435406</v>
      </c>
      <c r="F40" s="17">
        <f>IF(OR($A40="",$B40=""),"",'MPTO_working_2-way'!D39)</f>
        <v>2.1743628490889537</v>
      </c>
      <c r="G40" s="22">
        <f>IF(OR($A40="",$B40=""),"",'MPTO_working_2-way'!E39)</f>
        <v>1.8515255747197545</v>
      </c>
      <c r="H40" s="17">
        <f>IF(OR($A40="",$B40=""),"",'OddsRatio_working_2-way'!M39)</f>
        <v>2.1746262535134471</v>
      </c>
      <c r="I40" s="17">
        <f>IF(OR($A40="",$B40=""),"",'OddsRatio_working_2-way'!N39)</f>
        <v>1.8513346241060764</v>
      </c>
      <c r="J40" s="17">
        <f>IF('Log_working_2-way'!$D39="","",A40^('Log_working_2-way'!$D39))</f>
        <v>2.177733465070919</v>
      </c>
      <c r="K40" s="22">
        <f>IF('Log_working_2-way'!$D39="","",B40^('Log_working_2-way'!$D39))</f>
        <v>1.8490885498780329</v>
      </c>
      <c r="L40" s="33">
        <f t="shared" si="51"/>
        <v>0.46134020618556709</v>
      </c>
      <c r="M40" s="33">
        <f t="shared" si="52"/>
        <v>0.53865979381443296</v>
      </c>
      <c r="N40" s="4">
        <v>100</v>
      </c>
      <c r="O40" s="4">
        <f t="shared" ref="O40:O57" si="59">(1/A40)*((N40*A40)-N40)</f>
        <v>52.153110047846894</v>
      </c>
      <c r="P40" s="4">
        <f t="shared" ref="P40:P57" si="60">(1/B40)*((N40*B40)-N40)</f>
        <v>44.134078212290497</v>
      </c>
      <c r="Q40" s="4">
        <f t="shared" ref="Q40:Q57" si="61">(1/B40)*N40</f>
        <v>55.865921787709496</v>
      </c>
      <c r="R40" s="4">
        <f t="shared" ref="R40:R57" si="62">(1/A40)*N40</f>
        <v>47.846889952153113</v>
      </c>
      <c r="S40" s="39">
        <f t="shared" ref="S40:S57" si="63">O40-Q40</f>
        <v>-3.7128117398626017</v>
      </c>
      <c r="T40" s="39">
        <f t="shared" ref="T40:T57" si="64">P40-R40</f>
        <v>-3.7128117398626159</v>
      </c>
    </row>
    <row r="41" spans="1:20" ht="15" x14ac:dyDescent="0.25">
      <c r="A41">
        <v>2.04</v>
      </c>
      <c r="B41">
        <v>1.84</v>
      </c>
      <c r="C41" s="20">
        <f t="shared" si="0"/>
        <v>3.3674339300937772E-2</v>
      </c>
      <c r="D41" s="17">
        <f>IF(OR($A41="",$B41=""),"",A41*'MPTO_working_2-way'!$G40)</f>
        <v>2.1086956521739131</v>
      </c>
      <c r="E41" s="22">
        <f>IF(OR($A41="",$B41=""),"",B41*'MPTO_working_2-way'!$G40)</f>
        <v>1.9019607843137256</v>
      </c>
      <c r="F41" s="17">
        <f>IF(OR($A41="",$B41=""),"",'MPTO_working_2-way'!D40)</f>
        <v>2.1125619090499774</v>
      </c>
      <c r="G41" s="22">
        <f>IF(OR($A41="",$B41=""),"",'MPTO_working_2-way'!E40)</f>
        <v>1.8988263860785108</v>
      </c>
      <c r="H41" s="17">
        <f>IF(OR($A41="",$B41=""),"",'OddsRatio_working_2-way'!M40)</f>
        <v>2.1126972805283741</v>
      </c>
      <c r="I41" s="17">
        <f>IF(OR($A41="",$B41=""),"",'OddsRatio_working_2-way'!N40)</f>
        <v>1.8987170342729172</v>
      </c>
      <c r="J41" s="17">
        <f>IF('Log_working_2-way'!$D40="","",A41^('Log_working_2-way'!$D40))</f>
        <v>2.1144632865880677</v>
      </c>
      <c r="K41" s="22">
        <f>IF('Log_working_2-way'!$D40="","",B41^('Log_working_2-way'!$D40))</f>
        <v>1.8972929050551837</v>
      </c>
      <c r="L41" s="33">
        <f t="shared" si="51"/>
        <v>0.47422680412371132</v>
      </c>
      <c r="M41" s="33">
        <f t="shared" si="52"/>
        <v>0.52577319587628868</v>
      </c>
      <c r="N41" s="4">
        <v>100</v>
      </c>
      <c r="O41" s="4">
        <f t="shared" si="59"/>
        <v>50.980392156862742</v>
      </c>
      <c r="P41" s="4">
        <f t="shared" si="60"/>
        <v>45.652173913043477</v>
      </c>
      <c r="Q41" s="4">
        <f t="shared" si="61"/>
        <v>54.347826086956516</v>
      </c>
      <c r="R41" s="4">
        <f t="shared" si="62"/>
        <v>49.019607843137251</v>
      </c>
      <c r="S41" s="39">
        <f t="shared" si="63"/>
        <v>-3.3674339300937746</v>
      </c>
      <c r="T41" s="39">
        <f t="shared" si="64"/>
        <v>-3.3674339300937746</v>
      </c>
    </row>
    <row r="42" spans="1:20" ht="15" x14ac:dyDescent="0.25">
      <c r="A42">
        <v>1.67</v>
      </c>
      <c r="B42">
        <v>2.2799999999999998</v>
      </c>
      <c r="C42" s="20">
        <f t="shared" si="0"/>
        <v>3.7398886437651102E-2</v>
      </c>
      <c r="D42" s="17">
        <f>IF(OR($A42="",$B42=""),"",A42*'MPTO_working_2-way'!$G41)</f>
        <v>1.7324561403508774</v>
      </c>
      <c r="E42" s="22">
        <f>IF(OR($A42="",$B42=""),"",B42*'MPTO_working_2-way'!$G41)</f>
        <v>2.3652694610778444</v>
      </c>
      <c r="F42" s="17">
        <f>IF(OR($A42="",$B42=""),"",'MPTO_working_2-way'!D41)</f>
        <v>1.723831944947483</v>
      </c>
      <c r="G42" s="22">
        <f>IF(OR($A42="",$B42=""),"",'MPTO_working_2-way'!E41)</f>
        <v>2.3815361521140859</v>
      </c>
      <c r="H42" s="17">
        <f>IF(OR($A42="",$B42=""),"",'OddsRatio_working_2-way'!M41)</f>
        <v>1.7234898064243891</v>
      </c>
      <c r="I42" s="17">
        <f>IF(OR($A42="",$B42=""),"",'OddsRatio_working_2-way'!N41)</f>
        <v>2.382189480930176</v>
      </c>
      <c r="J42" s="17">
        <f>IF('Log_working_2-way'!$D41="","",A42^('Log_working_2-way'!$D41))</f>
        <v>1.7195646323348297</v>
      </c>
      <c r="K42" s="22">
        <f>IF('Log_working_2-way'!$D41="","",B42^('Log_working_2-way'!$D41))</f>
        <v>2.3897292266228689</v>
      </c>
      <c r="L42" s="33">
        <f t="shared" si="51"/>
        <v>0.57721518987341769</v>
      </c>
      <c r="M42" s="33">
        <f t="shared" si="52"/>
        <v>0.42278481012658226</v>
      </c>
      <c r="N42" s="4">
        <v>100</v>
      </c>
      <c r="O42" s="4">
        <f t="shared" si="59"/>
        <v>40.119760479041922</v>
      </c>
      <c r="P42" s="4">
        <f t="shared" si="60"/>
        <v>56.140350877192972</v>
      </c>
      <c r="Q42" s="4">
        <f t="shared" si="61"/>
        <v>43.859649122807021</v>
      </c>
      <c r="R42" s="4">
        <f t="shared" si="62"/>
        <v>59.880239520958092</v>
      </c>
      <c r="S42" s="39">
        <f t="shared" si="63"/>
        <v>-3.7398886437650987</v>
      </c>
      <c r="T42" s="39">
        <f t="shared" si="64"/>
        <v>-3.73988864376512</v>
      </c>
    </row>
    <row r="43" spans="1:20" ht="15" x14ac:dyDescent="0.25">
      <c r="A43">
        <v>2.13</v>
      </c>
      <c r="B43">
        <v>1.76</v>
      </c>
      <c r="C43" s="20">
        <f t="shared" si="0"/>
        <v>3.7665386256935607E-2</v>
      </c>
      <c r="D43" s="17">
        <f>IF(OR($A43="",$B43=""),"",A43*'MPTO_working_2-way'!$G42)</f>
        <v>2.2102272727272729</v>
      </c>
      <c r="E43" s="22">
        <f>IF(OR($A43="",$B43=""),"",B43*'MPTO_working_2-way'!$G42)</f>
        <v>1.8262910798122067</v>
      </c>
      <c r="F43" s="17">
        <f>IF(OR($A43="",$B43=""),"",'MPTO_working_2-way'!D42)</f>
        <v>2.2190126672191313</v>
      </c>
      <c r="G43" s="22">
        <f>IF(OR($A43="",$B43=""),"",'MPTO_working_2-way'!E42)</f>
        <v>1.8203360202000585</v>
      </c>
      <c r="H43" s="17">
        <f>IF(OR($A43="",$B43=""),"",'OddsRatio_working_2-way'!M42)</f>
        <v>2.2193613513897996</v>
      </c>
      <c r="I43" s="17">
        <f>IF(OR($A43="",$B43=""),"",'OddsRatio_working_2-way'!N42)</f>
        <v>1.8201014398727853</v>
      </c>
      <c r="J43" s="17">
        <f>IF('Log_working_2-way'!$D42="","",A43^('Log_working_2-way'!$D42))</f>
        <v>2.2234058151600675</v>
      </c>
      <c r="K43" s="22">
        <f>IF('Log_working_2-way'!$D42="","",B43^('Log_working_2-way'!$D42))</f>
        <v>1.8173902621748135</v>
      </c>
      <c r="L43" s="33">
        <f t="shared" si="51"/>
        <v>0.45244215938303339</v>
      </c>
      <c r="M43" s="33">
        <f t="shared" si="52"/>
        <v>0.54755784061696655</v>
      </c>
      <c r="N43" s="4">
        <v>100</v>
      </c>
      <c r="O43" s="4">
        <f t="shared" si="59"/>
        <v>53.051643192488264</v>
      </c>
      <c r="P43" s="4">
        <f t="shared" si="60"/>
        <v>43.181818181818187</v>
      </c>
      <c r="Q43" s="4">
        <f t="shared" si="61"/>
        <v>56.81818181818182</v>
      </c>
      <c r="R43" s="4">
        <f t="shared" si="62"/>
        <v>46.948356807511736</v>
      </c>
      <c r="S43" s="39">
        <f t="shared" si="63"/>
        <v>-3.7665386256935562</v>
      </c>
      <c r="T43" s="39">
        <f t="shared" si="64"/>
        <v>-3.7665386256935491</v>
      </c>
    </row>
    <row r="44" spans="1:20" ht="15" x14ac:dyDescent="0.25">
      <c r="A44">
        <v>2.2799999999999998</v>
      </c>
      <c r="B44">
        <v>1.67</v>
      </c>
      <c r="C44" s="20">
        <f t="shared" si="0"/>
        <v>3.7398886437651102E-2</v>
      </c>
      <c r="D44" s="17">
        <f>IF(OR($A44="",$B44=""),"",A44*'MPTO_working_2-way'!$G43)</f>
        <v>2.3652694610778444</v>
      </c>
      <c r="E44" s="22">
        <f>IF(OR($A44="",$B44=""),"",B44*'MPTO_working_2-way'!$G43)</f>
        <v>1.7324561403508774</v>
      </c>
      <c r="F44" s="17">
        <f>IF(OR($A44="",$B44=""),"",'MPTO_working_2-way'!D43)</f>
        <v>2.3815361521140859</v>
      </c>
      <c r="G44" s="22">
        <f>IF(OR($A44="",$B44=""),"",'MPTO_working_2-way'!E43)</f>
        <v>1.723831944947483</v>
      </c>
      <c r="H44" s="17">
        <f>IF(OR($A44="",$B44=""),"",'OddsRatio_working_2-way'!M43)</f>
        <v>2.382189480930176</v>
      </c>
      <c r="I44" s="17">
        <f>IF(OR($A44="",$B44=""),"",'OddsRatio_working_2-way'!N43)</f>
        <v>1.7234898064243891</v>
      </c>
      <c r="J44" s="17">
        <f>IF('Log_working_2-way'!$D43="","",A44^('Log_working_2-way'!$D43))</f>
        <v>2.3897292266228689</v>
      </c>
      <c r="K44" s="22">
        <f>IF('Log_working_2-way'!$D43="","",B44^('Log_working_2-way'!$D43))</f>
        <v>1.7195646323348297</v>
      </c>
      <c r="L44" s="33">
        <f t="shared" si="51"/>
        <v>0.42278481012658226</v>
      </c>
      <c r="M44" s="33">
        <f t="shared" si="52"/>
        <v>0.57721518987341769</v>
      </c>
      <c r="N44" s="4">
        <v>100</v>
      </c>
      <c r="O44" s="4">
        <f t="shared" si="59"/>
        <v>56.140350877192972</v>
      </c>
      <c r="P44" s="4">
        <f t="shared" si="60"/>
        <v>40.119760479041922</v>
      </c>
      <c r="Q44" s="4">
        <f t="shared" si="61"/>
        <v>59.880239520958092</v>
      </c>
      <c r="R44" s="4">
        <f t="shared" si="62"/>
        <v>43.859649122807021</v>
      </c>
      <c r="S44" s="39">
        <f t="shared" si="63"/>
        <v>-3.73988864376512</v>
      </c>
      <c r="T44" s="39">
        <f t="shared" si="64"/>
        <v>-3.7398886437650987</v>
      </c>
    </row>
    <row r="45" spans="1:20" ht="15" x14ac:dyDescent="0.25">
      <c r="A45">
        <v>2.02</v>
      </c>
      <c r="B45">
        <v>1.85</v>
      </c>
      <c r="C45" s="20">
        <f t="shared" si="0"/>
        <v>3.5590045491035394E-2</v>
      </c>
      <c r="D45" s="17">
        <f>IF(OR($A45="",$B45=""),"",A45*'MPTO_working_2-way'!$G44)</f>
        <v>2.0918918918918914</v>
      </c>
      <c r="E45" s="22">
        <f>IF(OR($A45="",$B45=""),"",B45*'MPTO_working_2-way'!$G44)</f>
        <v>1.9158415841584155</v>
      </c>
      <c r="F45" s="17">
        <f>IF(OR($A45="",$B45=""),"",'MPTO_working_2-way'!D44)</f>
        <v>2.0953181945612553</v>
      </c>
      <c r="G45" s="22">
        <f>IF(OR($A45="",$B45=""),"",'MPTO_working_2-way'!E44)</f>
        <v>1.9129767084719731</v>
      </c>
      <c r="H45" s="17">
        <f>IF(OR($A45="",$B45=""),"",'OddsRatio_working_2-way'!M44)</f>
        <v>2.0954451150103317</v>
      </c>
      <c r="I45" s="17">
        <f>IF(OR($A45="",$B45=""),"",'OddsRatio_working_2-way'!N44)</f>
        <v>1.9128709291752766</v>
      </c>
      <c r="J45" s="17">
        <f>IF('Log_working_2-way'!$D44="","",A45^('Log_working_2-way'!$D44))</f>
        <v>2.0970120716987148</v>
      </c>
      <c r="K45" s="22">
        <f>IF('Log_working_2-way'!$D44="","",B45^('Log_working_2-way'!$D44))</f>
        <v>1.9115669971173959</v>
      </c>
      <c r="L45" s="33">
        <f t="shared" si="51"/>
        <v>0.47803617571059442</v>
      </c>
      <c r="M45" s="33">
        <f t="shared" si="52"/>
        <v>0.5219638242894058</v>
      </c>
      <c r="N45" s="4">
        <v>100</v>
      </c>
      <c r="O45" s="4">
        <f t="shared" si="59"/>
        <v>50.495049504950494</v>
      </c>
      <c r="P45" s="4">
        <f t="shared" si="60"/>
        <v>45.945945945945937</v>
      </c>
      <c r="Q45" s="4">
        <f t="shared" si="61"/>
        <v>54.054054054054049</v>
      </c>
      <c r="R45" s="4">
        <f t="shared" si="62"/>
        <v>49.504950495049506</v>
      </c>
      <c r="S45" s="39">
        <f t="shared" si="63"/>
        <v>-3.5590045491035553</v>
      </c>
      <c r="T45" s="39">
        <f t="shared" si="64"/>
        <v>-3.5590045491035696</v>
      </c>
    </row>
    <row r="46" spans="1:20" ht="15" x14ac:dyDescent="0.25">
      <c r="A46">
        <v>2.04</v>
      </c>
      <c r="B46">
        <v>1.84</v>
      </c>
      <c r="C46" s="20">
        <f t="shared" si="0"/>
        <v>3.3674339300937772E-2</v>
      </c>
      <c r="D46" s="17">
        <f>IF(OR($A46="",$B46=""),"",A46*'MPTO_working_2-way'!$G45)</f>
        <v>2.1086956521739131</v>
      </c>
      <c r="E46" s="22">
        <f>IF(OR($A46="",$B46=""),"",B46*'MPTO_working_2-way'!$G45)</f>
        <v>1.9019607843137256</v>
      </c>
      <c r="F46" s="17">
        <f>IF(OR($A46="",$B46=""),"",'MPTO_working_2-way'!D45)</f>
        <v>2.1125619090499774</v>
      </c>
      <c r="G46" s="22">
        <f>IF(OR($A46="",$B46=""),"",'MPTO_working_2-way'!E45)</f>
        <v>1.8988263860785108</v>
      </c>
      <c r="H46" s="17">
        <f>IF(OR($A46="",$B46=""),"",'OddsRatio_working_2-way'!M45)</f>
        <v>2.1126972805283741</v>
      </c>
      <c r="I46" s="17">
        <f>IF(OR($A46="",$B46=""),"",'OddsRatio_working_2-way'!N45)</f>
        <v>1.8987170342729172</v>
      </c>
      <c r="J46" s="17">
        <f>IF('Log_working_2-way'!$D45="","",A46^('Log_working_2-way'!$D45))</f>
        <v>2.1144632865880677</v>
      </c>
      <c r="K46" s="22">
        <f>IF('Log_working_2-way'!$D45="","",B46^('Log_working_2-way'!$D45))</f>
        <v>1.8972929050551837</v>
      </c>
      <c r="L46" s="33">
        <f t="shared" si="51"/>
        <v>0.47422680412371132</v>
      </c>
      <c r="M46" s="33">
        <f t="shared" si="52"/>
        <v>0.52577319587628868</v>
      </c>
      <c r="N46" s="4">
        <v>100</v>
      </c>
      <c r="O46" s="4">
        <f t="shared" si="59"/>
        <v>50.980392156862742</v>
      </c>
      <c r="P46" s="4">
        <f t="shared" si="60"/>
        <v>45.652173913043477</v>
      </c>
      <c r="Q46" s="4">
        <f t="shared" si="61"/>
        <v>54.347826086956516</v>
      </c>
      <c r="R46" s="4">
        <f t="shared" si="62"/>
        <v>49.019607843137251</v>
      </c>
      <c r="S46" s="39">
        <f t="shared" si="63"/>
        <v>-3.3674339300937746</v>
      </c>
      <c r="T46" s="39">
        <f t="shared" si="64"/>
        <v>-3.3674339300937746</v>
      </c>
    </row>
    <row r="47" spans="1:20" ht="15" x14ac:dyDescent="0.25">
      <c r="A47">
        <v>1.87</v>
      </c>
      <c r="B47">
        <v>2</v>
      </c>
      <c r="C47" s="20">
        <f t="shared" si="0"/>
        <v>3.475935828876997E-2</v>
      </c>
      <c r="D47" s="17">
        <f>IF(OR($A47="",$B47=""),"",A47*'MPTO_working_2-way'!$G46)</f>
        <v>1.9350000000000001</v>
      </c>
      <c r="E47" s="22">
        <f>IF(OR($A47="",$B47=""),"",B47*'MPTO_working_2-way'!$G46)</f>
        <v>2.0695187165775399</v>
      </c>
      <c r="F47" s="17">
        <f>IF(OR($A47="",$B47=""),"",'MPTO_working_2-way'!D46)</f>
        <v>1.9328165374677002</v>
      </c>
      <c r="G47" s="22">
        <f>IF(OR($A47="",$B47=""),"",'MPTO_working_2-way'!E46)</f>
        <v>2.0720221606648197</v>
      </c>
      <c r="H47" s="17">
        <f>IF(OR($A47="",$B47=""),"",'OddsRatio_working_2-way'!M46)</f>
        <v>1.9327379053088816</v>
      </c>
      <c r="I47" s="17">
        <f>IF(OR($A47="",$B47=""),"",'OddsRatio_working_2-way'!N46)</f>
        <v>2.0721125348377947</v>
      </c>
      <c r="J47" s="17">
        <f>IF('Log_working_2-way'!$D46="","",A47^('Log_working_2-way'!$D46))</f>
        <v>1.9317443969723613</v>
      </c>
      <c r="K47" s="22">
        <f>IF('Log_working_2-way'!$D46="","",B47^('Log_working_2-way'!$D46))</f>
        <v>2.0732557161055905</v>
      </c>
      <c r="L47" s="33">
        <f t="shared" si="51"/>
        <v>0.51679586563307489</v>
      </c>
      <c r="M47" s="33">
        <f t="shared" si="52"/>
        <v>0.48320413436692511</v>
      </c>
      <c r="N47" s="4">
        <v>100</v>
      </c>
      <c r="O47" s="4">
        <f t="shared" si="59"/>
        <v>46.524064171122987</v>
      </c>
      <c r="P47" s="4">
        <f t="shared" si="60"/>
        <v>50</v>
      </c>
      <c r="Q47" s="4">
        <f t="shared" si="61"/>
        <v>50</v>
      </c>
      <c r="R47" s="4">
        <f t="shared" si="62"/>
        <v>53.475935828876999</v>
      </c>
      <c r="S47" s="39">
        <f t="shared" si="63"/>
        <v>-3.475935828877013</v>
      </c>
      <c r="T47" s="39">
        <f t="shared" si="64"/>
        <v>-3.4759358288769988</v>
      </c>
    </row>
    <row r="48" spans="1:20" ht="15" x14ac:dyDescent="0.25">
      <c r="A48">
        <v>2.29</v>
      </c>
      <c r="B48">
        <v>1.66</v>
      </c>
      <c r="C48" s="20">
        <f t="shared" si="0"/>
        <v>3.9090861261640519E-2</v>
      </c>
      <c r="D48" s="17">
        <f>IF(OR($A48="",$B48=""),"",A48*'MPTO_working_2-way'!$G47)</f>
        <v>2.3795180722891569</v>
      </c>
      <c r="E48" s="22">
        <f>IF(OR($A48="",$B48=""),"",B48*'MPTO_working_2-way'!$G47)</f>
        <v>1.7248908296943233</v>
      </c>
      <c r="F48" s="17">
        <f>IF(OR($A48="",$B48=""),"",'MPTO_working_2-way'!D47)</f>
        <v>2.3973008765844739</v>
      </c>
      <c r="G48" s="22">
        <f>IF(OR($A48="",$B48=""),"",'MPTO_working_2-way'!E47)</f>
        <v>1.7156654781784539</v>
      </c>
      <c r="H48" s="17">
        <f>IF(OR($A48="",$B48=""),"",'OddsRatio_working_2-way'!M47)</f>
        <v>2.3980505908390635</v>
      </c>
      <c r="I48" s="17">
        <f>IF(OR($A48="",$B48=""),"",'OddsRatio_working_2-way'!N47)</f>
        <v>1.7152816976385905</v>
      </c>
      <c r="J48" s="17">
        <f>IF('Log_working_2-way'!$D47="","",A48^('Log_working_2-way'!$D47))</f>
        <v>2.4063151286043962</v>
      </c>
      <c r="K48" s="22">
        <f>IF('Log_working_2-way'!$D47="","",B48^('Log_working_2-way'!$D47))</f>
        <v>1.7110781784678428</v>
      </c>
      <c r="L48" s="33">
        <f t="shared" si="51"/>
        <v>0.42025316455696199</v>
      </c>
      <c r="M48" s="33">
        <f t="shared" si="52"/>
        <v>0.57974683544303796</v>
      </c>
      <c r="N48" s="4">
        <v>100</v>
      </c>
      <c r="O48" s="4">
        <f t="shared" si="59"/>
        <v>56.331877729257641</v>
      </c>
      <c r="P48" s="4">
        <f t="shared" si="60"/>
        <v>39.759036144578317</v>
      </c>
      <c r="Q48" s="4">
        <f t="shared" si="61"/>
        <v>60.24096385542169</v>
      </c>
      <c r="R48" s="4">
        <f t="shared" si="62"/>
        <v>43.668122270742359</v>
      </c>
      <c r="S48" s="39">
        <f t="shared" si="63"/>
        <v>-3.9090861261640484</v>
      </c>
      <c r="T48" s="39">
        <f t="shared" si="64"/>
        <v>-3.9090861261640413</v>
      </c>
    </row>
    <row r="49" spans="1:20" ht="15" x14ac:dyDescent="0.25">
      <c r="A49">
        <v>2.23</v>
      </c>
      <c r="B49">
        <v>1.69</v>
      </c>
      <c r="C49" s="20">
        <f t="shared" si="0"/>
        <v>4.0146469604903645E-2</v>
      </c>
      <c r="D49" s="17">
        <f>IF(OR($A49="",$B49=""),"",A49*'MPTO_working_2-way'!$G48)</f>
        <v>2.3195266272189352</v>
      </c>
      <c r="E49" s="22">
        <f>IF(OR($A49="",$B49=""),"",B49*'MPTO_working_2-way'!$G48)</f>
        <v>1.7578475336322872</v>
      </c>
      <c r="F49" s="17">
        <f>IF(OR($A49="",$B49=""),"",'MPTO_working_2-way'!D48)</f>
        <v>2.3344999535416733</v>
      </c>
      <c r="G49" s="22">
        <f>IF(OR($A49="",$B49=""),"",'MPTO_working_2-way'!E48)</f>
        <v>1.7493443498038854</v>
      </c>
      <c r="H49" s="17">
        <f>IF(OR($A49="",$B49=""),"",'OddsRatio_working_2-way'!M48)</f>
        <v>2.3351436985029639</v>
      </c>
      <c r="I49" s="17">
        <f>IF(OR($A49="",$B49=""),"",'OddsRatio_working_2-way'!N48)</f>
        <v>1.7489830503797115</v>
      </c>
      <c r="J49" s="17">
        <f>IF('Log_working_2-way'!$D48="","",A49^('Log_working_2-way'!$D48))</f>
        <v>2.3420901732972235</v>
      </c>
      <c r="K49" s="22">
        <f>IF('Log_working_2-way'!$D48="","",B49^('Log_working_2-way'!$D48))</f>
        <v>1.7451064167640695</v>
      </c>
      <c r="L49" s="33">
        <f t="shared" si="51"/>
        <v>0.43112244897959179</v>
      </c>
      <c r="M49" s="33">
        <f t="shared" si="52"/>
        <v>0.56887755102040816</v>
      </c>
      <c r="N49" s="4">
        <v>100</v>
      </c>
      <c r="O49" s="4">
        <f t="shared" si="59"/>
        <v>55.156950672645742</v>
      </c>
      <c r="P49" s="4">
        <f t="shared" si="60"/>
        <v>40.828402366863905</v>
      </c>
      <c r="Q49" s="4">
        <f t="shared" si="61"/>
        <v>59.171597633136095</v>
      </c>
      <c r="R49" s="4">
        <f t="shared" si="62"/>
        <v>44.843049327354265</v>
      </c>
      <c r="S49" s="39">
        <f t="shared" si="63"/>
        <v>-4.014646960490353</v>
      </c>
      <c r="T49" s="39">
        <f t="shared" si="64"/>
        <v>-4.0146469604903601</v>
      </c>
    </row>
    <row r="50" spans="1:20" ht="15" x14ac:dyDescent="0.25">
      <c r="A50">
        <v>2.08</v>
      </c>
      <c r="B50">
        <v>1.78</v>
      </c>
      <c r="C50" s="20">
        <f t="shared" si="0"/>
        <v>4.2566983578219642E-2</v>
      </c>
      <c r="D50" s="17">
        <f>IF(OR($A50="",$B50=""),"",A50*'MPTO_working_2-way'!$G49)</f>
        <v>2.1685393258426968</v>
      </c>
      <c r="E50" s="22">
        <f>IF(OR($A50="",$B50=""),"",B50*'MPTO_working_2-way'!$G49)</f>
        <v>1.8557692307692311</v>
      </c>
      <c r="F50" s="17">
        <f>IF(OR($A50="",$B50=""),"",'MPTO_working_2-way'!D49)</f>
        <v>2.1763461086292031</v>
      </c>
      <c r="G50" s="22">
        <f>IF(OR($A50="",$B50=""),"",'MPTO_working_2-way'!E49)</f>
        <v>1.8500899460323807</v>
      </c>
      <c r="H50" s="17">
        <f>IF(OR($A50="",$B50=""),"",'OddsRatio_working_2-way'!M49)</f>
        <v>2.1766968108291049</v>
      </c>
      <c r="I50" s="17">
        <f>IF(OR($A50="",$B50=""),"",'OddsRatio_working_2-way'!N49)</f>
        <v>1.8498365855987975</v>
      </c>
      <c r="J50" s="17">
        <f>IF('Log_working_2-way'!$D49="","",A50^('Log_working_2-way'!$D49))</f>
        <v>2.180302148833781</v>
      </c>
      <c r="K50" s="22">
        <f>IF('Log_working_2-way'!$D49="","",B50^('Log_working_2-way'!$D49))</f>
        <v>1.8472406840805713</v>
      </c>
      <c r="L50" s="33">
        <f t="shared" si="51"/>
        <v>0.46113989637305697</v>
      </c>
      <c r="M50" s="33">
        <f t="shared" si="52"/>
        <v>0.53886010362694292</v>
      </c>
      <c r="N50" s="4">
        <v>100</v>
      </c>
      <c r="O50" s="4">
        <f t="shared" si="59"/>
        <v>51.92307692307692</v>
      </c>
      <c r="P50" s="4">
        <f t="shared" si="60"/>
        <v>43.820224719101127</v>
      </c>
      <c r="Q50" s="4">
        <f t="shared" si="61"/>
        <v>56.17977528089888</v>
      </c>
      <c r="R50" s="4">
        <f t="shared" si="62"/>
        <v>48.076923076923073</v>
      </c>
      <c r="S50" s="39">
        <f t="shared" si="63"/>
        <v>-4.2566983578219606</v>
      </c>
      <c r="T50" s="39">
        <f t="shared" si="64"/>
        <v>-4.2566983578219464</v>
      </c>
    </row>
    <row r="51" spans="1:20" ht="15" x14ac:dyDescent="0.25">
      <c r="A51">
        <v>1.78</v>
      </c>
      <c r="B51">
        <v>2.08</v>
      </c>
      <c r="C51" s="20">
        <f t="shared" si="0"/>
        <v>4.2566983578219642E-2</v>
      </c>
      <c r="D51" s="17">
        <f>IF(OR($A51="",$B51=""),"",A51*'MPTO_working_2-way'!$G50)</f>
        <v>1.8557692307692311</v>
      </c>
      <c r="E51" s="22">
        <f>IF(OR($A51="",$B51=""),"",B51*'MPTO_working_2-way'!$G50)</f>
        <v>2.1685393258426968</v>
      </c>
      <c r="F51" s="17">
        <f>IF(OR($A51="",$B51=""),"",'MPTO_working_2-way'!D50)</f>
        <v>1.8500899460323807</v>
      </c>
      <c r="G51" s="22">
        <f>IF(OR($A51="",$B51=""),"",'MPTO_working_2-way'!E50)</f>
        <v>2.1763461086292031</v>
      </c>
      <c r="H51" s="17">
        <f>IF(OR($A51="",$B51=""),"",'OddsRatio_working_2-way'!M50)</f>
        <v>1.8498365855987975</v>
      </c>
      <c r="I51" s="17">
        <f>IF(OR($A51="",$B51=""),"",'OddsRatio_working_2-way'!N50)</f>
        <v>2.1766968108291049</v>
      </c>
      <c r="J51" s="17">
        <f>IF('Log_working_2-way'!$D50="","",A51^('Log_working_2-way'!$D50))</f>
        <v>1.8472406840805713</v>
      </c>
      <c r="K51" s="22">
        <f>IF('Log_working_2-way'!$D50="","",B51^('Log_working_2-way'!$D50))</f>
        <v>2.180302148833781</v>
      </c>
      <c r="L51" s="33">
        <f t="shared" si="51"/>
        <v>0.53886010362694292</v>
      </c>
      <c r="M51" s="33">
        <f t="shared" si="52"/>
        <v>0.46113989637305697</v>
      </c>
      <c r="N51" s="4">
        <v>100</v>
      </c>
      <c r="O51" s="4">
        <f t="shared" si="59"/>
        <v>43.820224719101127</v>
      </c>
      <c r="P51" s="4">
        <f t="shared" si="60"/>
        <v>51.92307692307692</v>
      </c>
      <c r="Q51" s="4">
        <f t="shared" si="61"/>
        <v>48.076923076923073</v>
      </c>
      <c r="R51" s="4">
        <f t="shared" si="62"/>
        <v>56.17977528089888</v>
      </c>
      <c r="S51" s="39">
        <f t="shared" si="63"/>
        <v>-4.2566983578219464</v>
      </c>
      <c r="T51" s="39">
        <f t="shared" si="64"/>
        <v>-4.2566983578219606</v>
      </c>
    </row>
    <row r="52" spans="1:20" ht="15" x14ac:dyDescent="0.25">
      <c r="A52">
        <v>1.83</v>
      </c>
      <c r="B52">
        <v>2.0299999999999998</v>
      </c>
      <c r="C52" s="20">
        <f t="shared" si="0"/>
        <v>3.9058924870117639E-2</v>
      </c>
      <c r="D52" s="17">
        <f>IF(OR($A52="",$B52=""),"",A52*'MPTO_working_2-way'!$G51)</f>
        <v>1.9014778325123154</v>
      </c>
      <c r="E52" s="22">
        <f>IF(OR($A52="",$B52=""),"",B52*'MPTO_working_2-way'!$G51)</f>
        <v>2.1092896174863385</v>
      </c>
      <c r="F52" s="17">
        <f>IF(OR($A52="",$B52=""),"",'MPTO_working_2-way'!D51)</f>
        <v>1.8978262535441519</v>
      </c>
      <c r="G52" s="22">
        <f>IF(OR($A52="",$B52=""),"",'MPTO_working_2-way'!E51)</f>
        <v>2.1138012461236451</v>
      </c>
      <c r="H52" s="17">
        <f>IF(OR($A52="",$B52=""),"",'OddsRatio_working_2-way'!M51)</f>
        <v>1.8976776942301987</v>
      </c>
      <c r="I52" s="17">
        <f>IF(OR($A52="",$B52=""),"",'OddsRatio_working_2-way'!N51)</f>
        <v>2.113985572357957</v>
      </c>
      <c r="J52" s="17">
        <f>IF('Log_working_2-way'!$D51="","",A52^('Log_working_2-way'!$D51))</f>
        <v>1.8960116450582052</v>
      </c>
      <c r="K52" s="22">
        <f>IF('Log_working_2-way'!$D51="","",B52^('Log_working_2-way'!$D51))</f>
        <v>2.1160569234955591</v>
      </c>
      <c r="L52" s="33">
        <f t="shared" si="51"/>
        <v>0.52590673575129532</v>
      </c>
      <c r="M52" s="33">
        <f t="shared" si="52"/>
        <v>0.47409326424870474</v>
      </c>
      <c r="N52" s="4">
        <v>100</v>
      </c>
      <c r="O52" s="4">
        <f t="shared" si="59"/>
        <v>45.355191256830594</v>
      </c>
      <c r="P52" s="4">
        <f t="shared" si="60"/>
        <v>50.73891625615763</v>
      </c>
      <c r="Q52" s="4">
        <f t="shared" si="61"/>
        <v>49.26108374384237</v>
      </c>
      <c r="R52" s="4">
        <f t="shared" si="62"/>
        <v>54.644808743169392</v>
      </c>
      <c r="S52" s="39">
        <f t="shared" si="63"/>
        <v>-3.9058924870117764</v>
      </c>
      <c r="T52" s="39">
        <f t="shared" si="64"/>
        <v>-3.9058924870117622</v>
      </c>
    </row>
    <row r="53" spans="1:20" ht="15" x14ac:dyDescent="0.25">
      <c r="A53">
        <v>1.69</v>
      </c>
      <c r="B53">
        <v>2.21</v>
      </c>
      <c r="C53" s="20">
        <f t="shared" si="0"/>
        <v>4.4204664114166459E-2</v>
      </c>
      <c r="D53" s="17">
        <f>IF(OR($A53="",$B53=""),"",A53*'MPTO_working_2-way'!$G52)</f>
        <v>1.7647058823529413</v>
      </c>
      <c r="E53" s="22">
        <f>IF(OR($A53="",$B53=""),"",B53*'MPTO_working_2-way'!$G52)</f>
        <v>2.3076923076923079</v>
      </c>
      <c r="F53" s="17">
        <f>IF(OR($A53="",$B53=""),"",'MPTO_working_2-way'!D52)</f>
        <v>1.7555759242285367</v>
      </c>
      <c r="G53" s="22">
        <f>IF(OR($A53="",$B53=""),"",'MPTO_working_2-way'!E52)</f>
        <v>2.3234937323089366</v>
      </c>
      <c r="H53" s="17">
        <f>IF(OR($A53="",$B53=""),"",'OddsRatio_working_2-way'!M52)</f>
        <v>1.7551476239016437</v>
      </c>
      <c r="I53" s="17">
        <f>IF(OR($A53="",$B53=""),"",'OddsRatio_working_2-way'!N52)</f>
        <v>2.3242443839434617</v>
      </c>
      <c r="J53" s="17">
        <f>IF('Log_working_2-way'!$D52="","",A53^('Log_working_2-way'!$D52))</f>
        <v>1.7509739490156586</v>
      </c>
      <c r="K53" s="22">
        <f>IF('Log_working_2-way'!$D52="","",B53^('Log_working_2-way'!$D52))</f>
        <v>2.3316041139779355</v>
      </c>
      <c r="L53" s="33">
        <f t="shared" si="51"/>
        <v>0.56666666666666665</v>
      </c>
      <c r="M53" s="33">
        <f t="shared" si="52"/>
        <v>0.43333333333333329</v>
      </c>
      <c r="N53" s="4">
        <v>100</v>
      </c>
      <c r="O53" s="4">
        <f t="shared" si="59"/>
        <v>40.828402366863905</v>
      </c>
      <c r="P53" s="4">
        <f t="shared" si="60"/>
        <v>54.751131221719454</v>
      </c>
      <c r="Q53" s="4">
        <f t="shared" si="61"/>
        <v>45.248868778280546</v>
      </c>
      <c r="R53" s="4">
        <f t="shared" si="62"/>
        <v>59.171597633136095</v>
      </c>
      <c r="S53" s="39">
        <f t="shared" si="63"/>
        <v>-4.4204664114166405</v>
      </c>
      <c r="T53" s="39">
        <f t="shared" si="64"/>
        <v>-4.4204664114166405</v>
      </c>
    </row>
    <row r="54" spans="1:20" ht="15" x14ac:dyDescent="0.25">
      <c r="A54">
        <v>1.71</v>
      </c>
      <c r="B54">
        <v>2.17</v>
      </c>
      <c r="C54" s="20">
        <f t="shared" si="0"/>
        <v>4.5624814724984475E-2</v>
      </c>
      <c r="D54" s="17">
        <f>IF(OR($A54="",$B54=""),"",A54*'MPTO_working_2-way'!$G53)</f>
        <v>1.7880184331797233</v>
      </c>
      <c r="E54" s="22">
        <f>IF(OR($A54="",$B54=""),"",B54*'MPTO_working_2-way'!$G53)</f>
        <v>2.269005847953216</v>
      </c>
      <c r="F54" s="17">
        <f>IF(OR($A54="",$B54=""),"",'MPTO_working_2-way'!D53)</f>
        <v>1.7794135277051812</v>
      </c>
      <c r="G54" s="22">
        <f>IF(OR($A54="",$B54=""),"",'MPTO_working_2-way'!E53)</f>
        <v>2.2830159657919831</v>
      </c>
      <c r="H54" s="17">
        <f>IF(OR($A54="",$B54=""),"",'OddsRatio_working_2-way'!M53)</f>
        <v>1.7789978221006826</v>
      </c>
      <c r="I54" s="17">
        <f>IF(OR($A54="",$B54=""),"",'OddsRatio_working_2-way'!N53)</f>
        <v>2.283700636419435</v>
      </c>
      <c r="J54" s="17">
        <f>IF('Log_working_2-way'!$D53="","",A54^('Log_working_2-way'!$D53))</f>
        <v>1.7750597125209804</v>
      </c>
      <c r="K54" s="22">
        <f>IF('Log_working_2-way'!$D53="","",B54^('Log_working_2-way'!$D53))</f>
        <v>2.2902231709951497</v>
      </c>
      <c r="L54" s="33">
        <f t="shared" si="51"/>
        <v>0.55927835051546393</v>
      </c>
      <c r="M54" s="33">
        <f t="shared" si="52"/>
        <v>0.44072164948453613</v>
      </c>
      <c r="N54" s="4">
        <v>100</v>
      </c>
      <c r="O54" s="4">
        <f t="shared" si="59"/>
        <v>41.520467836257311</v>
      </c>
      <c r="P54" s="4">
        <f t="shared" si="60"/>
        <v>53.917050691244242</v>
      </c>
      <c r="Q54" s="4">
        <f t="shared" si="61"/>
        <v>46.082949308755758</v>
      </c>
      <c r="R54" s="4">
        <f t="shared" si="62"/>
        <v>58.479532163742689</v>
      </c>
      <c r="S54" s="39">
        <f t="shared" si="63"/>
        <v>-4.5624814724984475</v>
      </c>
      <c r="T54" s="39">
        <f t="shared" si="64"/>
        <v>-4.5624814724984475</v>
      </c>
    </row>
    <row r="55" spans="1:20" ht="15" x14ac:dyDescent="0.25">
      <c r="A55">
        <v>1.74</v>
      </c>
      <c r="B55">
        <v>2.13</v>
      </c>
      <c r="C55" s="20">
        <f t="shared" si="0"/>
        <v>4.4196211753278369E-2</v>
      </c>
      <c r="D55" s="17">
        <f>IF(OR($A55="",$B55=""),"",A55*'MPTO_working_2-way'!$G54)</f>
        <v>1.8169014084507042</v>
      </c>
      <c r="E55" s="22">
        <f>IF(OR($A55="",$B55=""),"",B55*'MPTO_working_2-way'!$G54)</f>
        <v>2.2241379310344827</v>
      </c>
      <c r="F55" s="17">
        <f>IF(OR($A55="",$B55=""),"",'MPTO_working_2-way'!D54)</f>
        <v>1.8095796103705875</v>
      </c>
      <c r="G55" s="22">
        <f>IF(OR($A55="",$B55=""),"",'MPTO_working_2-way'!E54)</f>
        <v>2.2352089741270129</v>
      </c>
      <c r="H55" s="17">
        <f>IF(OR($A55="",$B55=""),"",'OddsRatio_working_2-way'!M54)</f>
        <v>1.8092386895330501</v>
      </c>
      <c r="I55" s="17">
        <f>IF(OR($A55="",$B55=""),"",'OddsRatio_working_2-way'!N54)</f>
        <v>2.235729350232901</v>
      </c>
      <c r="J55" s="17">
        <f>IF('Log_working_2-way'!$D54="","",A55^('Log_working_2-way'!$D54))</f>
        <v>1.8058900424598134</v>
      </c>
      <c r="K55" s="22">
        <f>IF('Log_working_2-way'!$D54="","",B55^('Log_working_2-way'!$D54))</f>
        <v>2.2408640724077871</v>
      </c>
      <c r="L55" s="33">
        <f t="shared" si="51"/>
        <v>0.55038759689922478</v>
      </c>
      <c r="M55" s="33">
        <f t="shared" si="52"/>
        <v>0.44961240310077522</v>
      </c>
      <c r="N55" s="4">
        <v>100</v>
      </c>
      <c r="O55" s="4">
        <f t="shared" si="59"/>
        <v>42.528735632183903</v>
      </c>
      <c r="P55" s="4">
        <f t="shared" si="60"/>
        <v>53.051643192488264</v>
      </c>
      <c r="Q55" s="4">
        <f t="shared" si="61"/>
        <v>46.948356807511736</v>
      </c>
      <c r="R55" s="4">
        <f t="shared" si="62"/>
        <v>57.47126436781609</v>
      </c>
      <c r="S55" s="39">
        <f t="shared" si="63"/>
        <v>-4.4196211753278334</v>
      </c>
      <c r="T55" s="39">
        <f t="shared" si="64"/>
        <v>-4.4196211753278263</v>
      </c>
    </row>
    <row r="56" spans="1:20" ht="15" x14ac:dyDescent="0.25">
      <c r="A56">
        <v>1.8</v>
      </c>
      <c r="B56">
        <v>2.0499999999999998</v>
      </c>
      <c r="C56" s="20">
        <f t="shared" si="0"/>
        <v>4.3360433604336057E-2</v>
      </c>
      <c r="D56" s="17">
        <f>IF(OR($A56="",$B56=""),"",A56*'MPTO_working_2-way'!$G55)</f>
        <v>1.878048780487805</v>
      </c>
      <c r="E56" s="22">
        <f>IF(OR($A56="",$B56=""),"",B56*'MPTO_working_2-way'!$G55)</f>
        <v>2.1388888888888888</v>
      </c>
      <c r="F56" s="17">
        <f>IF(OR($A56="",$B56=""),"",'MPTO_working_2-way'!D55)</f>
        <v>1.8730964467005078</v>
      </c>
      <c r="G56" s="22">
        <f>IF(OR($A56="",$B56=""),"",'MPTO_working_2-way'!E55)</f>
        <v>2.1453488372093021</v>
      </c>
      <c r="H56" s="17">
        <f>IF(OR($A56="",$B56=""),"",'OddsRatio_working_2-way'!M55)</f>
        <v>1.8728715609439694</v>
      </c>
      <c r="I56" s="17">
        <f>IF(OR($A56="",$B56=""),"",'OddsRatio_working_2-way'!N55)</f>
        <v>2.1456439237389602</v>
      </c>
      <c r="J56" s="17">
        <f>IF('Log_working_2-way'!$D55="","",A56^('Log_working_2-way'!$D55))</f>
        <v>1.8706056173612808</v>
      </c>
      <c r="K56" s="22">
        <f>IF('Log_working_2-way'!$D55="","",B56^('Log_working_2-way'!$D55))</f>
        <v>2.1486257153159274</v>
      </c>
      <c r="L56" s="33">
        <f t="shared" si="51"/>
        <v>0.53246753246753242</v>
      </c>
      <c r="M56" s="33">
        <f t="shared" si="52"/>
        <v>0.46753246753246752</v>
      </c>
      <c r="N56" s="4">
        <v>100</v>
      </c>
      <c r="O56" s="4">
        <f t="shared" si="59"/>
        <v>44.444444444444443</v>
      </c>
      <c r="P56" s="4">
        <f t="shared" si="60"/>
        <v>51.219512195121943</v>
      </c>
      <c r="Q56" s="4">
        <f t="shared" si="61"/>
        <v>48.780487804878057</v>
      </c>
      <c r="R56" s="4">
        <f t="shared" si="62"/>
        <v>55.555555555555557</v>
      </c>
      <c r="S56" s="39">
        <f t="shared" si="63"/>
        <v>-4.3360433604336137</v>
      </c>
      <c r="T56" s="39">
        <f t="shared" si="64"/>
        <v>-4.3360433604336137</v>
      </c>
    </row>
    <row r="57" spans="1:20" ht="15" x14ac:dyDescent="0.25">
      <c r="A57">
        <v>2.11</v>
      </c>
      <c r="B57">
        <v>1.76</v>
      </c>
      <c r="C57" s="20">
        <f t="shared" si="0"/>
        <v>4.2115467470917878E-2</v>
      </c>
      <c r="D57" s="17">
        <f>IF(OR($A57="",$B57=""),"",A57*'MPTO_working_2-way'!$G56)</f>
        <v>2.1988636363636367</v>
      </c>
      <c r="E57" s="22">
        <f>IF(OR($A57="",$B57=""),"",B57*'MPTO_working_2-way'!$G56)</f>
        <v>1.8341232227488156</v>
      </c>
      <c r="F57" s="17">
        <f>IF(OR($A57="",$B57=""),"",'MPTO_working_2-way'!D56)</f>
        <v>2.208110357949816</v>
      </c>
      <c r="G57" s="22">
        <f>IF(OR($A57="",$B57=""),"",'MPTO_working_2-way'!E56)</f>
        <v>1.8277389506841228</v>
      </c>
      <c r="H57" s="17">
        <f>IF(OR($A57="",$B57=""),"",'OddsRatio_working_2-way'!M56)</f>
        <v>2.208522368758425</v>
      </c>
      <c r="I57" s="17">
        <f>IF(OR($A57="",$B57=""),"",'OddsRatio_working_2-way'!N56)</f>
        <v>1.82745675698775</v>
      </c>
      <c r="J57" s="17">
        <f>IF('Log_working_2-way'!$D56="","",A57^('Log_working_2-way'!$D56))</f>
        <v>2.2127965940954506</v>
      </c>
      <c r="K57" s="22">
        <f>IF('Log_working_2-way'!$D56="","",B57^('Log_working_2-way'!$D56))</f>
        <v>1.8245405741311078</v>
      </c>
      <c r="L57" s="33">
        <f t="shared" si="51"/>
        <v>0.4547803617571059</v>
      </c>
      <c r="M57" s="33">
        <f t="shared" si="52"/>
        <v>0.54521963824289399</v>
      </c>
      <c r="N57" s="4">
        <v>100</v>
      </c>
      <c r="O57" s="4">
        <f t="shared" si="59"/>
        <v>52.606635071090047</v>
      </c>
      <c r="P57" s="4">
        <f t="shared" si="60"/>
        <v>43.181818181818187</v>
      </c>
      <c r="Q57" s="4">
        <f t="shared" si="61"/>
        <v>56.81818181818182</v>
      </c>
      <c r="R57" s="4">
        <f t="shared" si="62"/>
        <v>47.393364928909953</v>
      </c>
      <c r="S57" s="39">
        <f t="shared" si="63"/>
        <v>-4.2115467470917736</v>
      </c>
      <c r="T57" s="39">
        <f t="shared" si="64"/>
        <v>-4.2115467470917665</v>
      </c>
    </row>
    <row r="58" spans="1:20" ht="15" x14ac:dyDescent="0.25">
      <c r="A58">
        <v>1.9</v>
      </c>
      <c r="B58">
        <v>1.95</v>
      </c>
      <c r="C58" s="20">
        <f t="shared" si="0"/>
        <v>3.9136302294197067E-2</v>
      </c>
      <c r="D58" s="17">
        <f>IF(OR($A58="",$B58=""),"",A58*'MPTO_working_2-way'!$G57)</f>
        <v>1.9743589743589742</v>
      </c>
      <c r="E58" s="22">
        <f>IF(OR($A58="",$B58=""),"",B58*'MPTO_working_2-way'!$G57)</f>
        <v>2.0263157894736841</v>
      </c>
      <c r="F58" s="17">
        <f>IF(OR($A58="",$B58=""),"",'MPTO_working_2-way'!D57)</f>
        <v>1.9733688415446073</v>
      </c>
      <c r="G58" s="22">
        <f>IF(OR($A58="",$B58=""),"",'MPTO_working_2-way'!E57)</f>
        <v>2.027359781121751</v>
      </c>
      <c r="H58" s="17">
        <f>IF(OR($A58="",$B58=""),"",'OddsRatio_working_2-way'!M57)</f>
        <v>1.9733285267845753</v>
      </c>
      <c r="I58" s="17">
        <f>IF(OR($A58="",$B58=""),"",'OddsRatio_working_2-way'!N57)</f>
        <v>2.0274023338281628</v>
      </c>
      <c r="J58" s="17">
        <f>IF('Log_working_2-way'!$D57="","",A58^('Log_working_2-way'!$D57))</f>
        <v>1.9728759519930477</v>
      </c>
      <c r="K58" s="22">
        <f>IF('Log_working_2-way'!$D57="","",B58^('Log_working_2-way'!$D57))</f>
        <v>2.02788027389437</v>
      </c>
      <c r="L58" s="33">
        <f t="shared" si="51"/>
        <v>0.50649350649350655</v>
      </c>
      <c r="M58" s="33">
        <f t="shared" si="52"/>
        <v>0.49350649350649356</v>
      </c>
      <c r="N58" s="4">
        <v>100</v>
      </c>
      <c r="O58" s="4">
        <f t="shared" ref="O58:O121" si="65">(1/A58)*((N58*A58)-N58)</f>
        <v>47.368421052631575</v>
      </c>
      <c r="P58" s="4">
        <f t="shared" ref="P58:P121" si="66">(1/B58)*((N58*B58)-N58)</f>
        <v>48.717948717948723</v>
      </c>
      <c r="Q58" s="4">
        <f t="shared" ref="Q58:Q121" si="67">(1/B58)*N58</f>
        <v>51.282051282051292</v>
      </c>
      <c r="R58" s="4">
        <f t="shared" ref="R58:R121" si="68">(1/A58)*N58</f>
        <v>52.631578947368418</v>
      </c>
      <c r="S58" s="39">
        <f t="shared" ref="S58:S121" si="69">O58-Q58</f>
        <v>-3.9136302294197165</v>
      </c>
      <c r="T58" s="39">
        <f t="shared" ref="T58:T121" si="70">P58-R58</f>
        <v>-3.9136302294196952</v>
      </c>
    </row>
    <row r="59" spans="1:20" ht="15" x14ac:dyDescent="0.25">
      <c r="A59">
        <v>1.77</v>
      </c>
      <c r="B59">
        <v>2.15</v>
      </c>
      <c r="C59" s="20">
        <f t="shared" si="0"/>
        <v>3.0088030482196881E-2</v>
      </c>
      <c r="D59" s="17">
        <f>IF(OR($A59="",$B59=""),"",A59*'MPTO_working_2-way'!$G58)</f>
        <v>1.8232558139534885</v>
      </c>
      <c r="E59" s="22">
        <f>IF(OR($A59="",$B59=""),"",B59*'MPTO_working_2-way'!$G58)</f>
        <v>2.2146892655367232</v>
      </c>
      <c r="F59" s="17">
        <f>IF(OR($A59="",$B59=""),"",'MPTO_working_2-way'!D58)</f>
        <v>1.8184207382630511</v>
      </c>
      <c r="G59" s="22">
        <f>IF(OR($A59="",$B59=""),"",'MPTO_working_2-way'!E58)</f>
        <v>2.2218654211064077</v>
      </c>
      <c r="H59" s="17">
        <f>IF(OR($A59="",$B59=""),"",'OddsRatio_working_2-way'!M58)</f>
        <v>1.8182696483380676</v>
      </c>
      <c r="I59" s="17">
        <f>IF(OR($A59="",$B59=""),"",'OddsRatio_working_2-way'!N58)</f>
        <v>2.2220910332321786</v>
      </c>
      <c r="J59" s="17">
        <f>IF('Log_working_2-way'!$D58="","",A59^('Log_working_2-way'!$D58))</f>
        <v>1.8160802382138392</v>
      </c>
      <c r="K59" s="22">
        <f>IF('Log_working_2-way'!$D58="","",B59^('Log_working_2-way'!$D58))</f>
        <v>2.2253697040730782</v>
      </c>
      <c r="L59" s="33">
        <f t="shared" si="51"/>
        <v>0.54846938775510201</v>
      </c>
      <c r="M59" s="33">
        <f t="shared" si="52"/>
        <v>0.45153061224489793</v>
      </c>
      <c r="N59" s="4">
        <v>100</v>
      </c>
      <c r="O59" s="4">
        <f t="shared" si="65"/>
        <v>43.502824858757066</v>
      </c>
      <c r="P59" s="4">
        <f t="shared" si="66"/>
        <v>53.488372093023258</v>
      </c>
      <c r="Q59" s="4">
        <f t="shared" si="67"/>
        <v>46.511627906976742</v>
      </c>
      <c r="R59" s="4">
        <f t="shared" si="68"/>
        <v>56.497175141242941</v>
      </c>
      <c r="S59" s="39">
        <f t="shared" si="69"/>
        <v>-3.0088030482196757</v>
      </c>
      <c r="T59" s="39">
        <f t="shared" si="70"/>
        <v>-3.0088030482196828</v>
      </c>
    </row>
    <row r="60" spans="1:20" ht="15" x14ac:dyDescent="0.25">
      <c r="A60">
        <v>1.66</v>
      </c>
      <c r="B60">
        <v>2.35</v>
      </c>
      <c r="C60" s="20">
        <f t="shared" si="0"/>
        <v>2.7941553447834E-2</v>
      </c>
      <c r="D60" s="17">
        <f>IF(OR($A60="",$B60=""),"",A60*'MPTO_working_2-way'!$G59)</f>
        <v>1.7063829787234044</v>
      </c>
      <c r="E60" s="22">
        <f>IF(OR($A60="",$B60=""),"",B60*'MPTO_working_2-way'!$G59)</f>
        <v>2.4156626506024099</v>
      </c>
      <c r="F60" s="17">
        <f>IF(OR($A60="",$B60=""),"",'MPTO_working_2-way'!D59)</f>
        <v>1.6994118928338053</v>
      </c>
      <c r="G60" s="22">
        <f>IF(OR($A60="",$B60=""),"",'MPTO_working_2-way'!E59)</f>
        <v>2.4297726564933044</v>
      </c>
      <c r="H60" s="17">
        <f>IF(OR($A60="",$B60=""),"",'OddsRatio_working_2-way'!M59)</f>
        <v>1.6992058987801013</v>
      </c>
      <c r="I60" s="17">
        <f>IF(OR($A60="",$B60=""),"",'OddsRatio_working_2-way'!N59)</f>
        <v>2.4301938838683887</v>
      </c>
      <c r="J60" s="17">
        <f>IF('Log_working_2-way'!$D59="","",A60^('Log_working_2-way'!$D59))</f>
        <v>1.6960505987873902</v>
      </c>
      <c r="K60" s="22">
        <f>IF('Log_working_2-way'!$D59="","",B60^('Log_working_2-way'!$D59))</f>
        <v>2.4366771636172895</v>
      </c>
      <c r="L60" s="33">
        <f t="shared" si="51"/>
        <v>0.5860349127182044</v>
      </c>
      <c r="M60" s="33">
        <f t="shared" si="52"/>
        <v>0.41396508728179549</v>
      </c>
      <c r="N60" s="4">
        <v>100</v>
      </c>
      <c r="O60" s="4">
        <f t="shared" si="65"/>
        <v>39.759036144578317</v>
      </c>
      <c r="P60" s="4">
        <f t="shared" si="66"/>
        <v>57.446808510638299</v>
      </c>
      <c r="Q60" s="4">
        <f t="shared" si="67"/>
        <v>42.553191489361701</v>
      </c>
      <c r="R60" s="4">
        <f t="shared" si="68"/>
        <v>60.24096385542169</v>
      </c>
      <c r="S60" s="39">
        <f t="shared" si="69"/>
        <v>-2.794155344783384</v>
      </c>
      <c r="T60" s="39">
        <f t="shared" si="70"/>
        <v>-2.7941553447833911</v>
      </c>
    </row>
    <row r="61" spans="1:20" ht="15" x14ac:dyDescent="0.25">
      <c r="A61">
        <v>1.7</v>
      </c>
      <c r="B61">
        <v>2.27</v>
      </c>
      <c r="C61" s="20">
        <f t="shared" si="0"/>
        <v>2.876392847888054E-2</v>
      </c>
      <c r="D61" s="17">
        <f>IF(OR($A61="",$B61=""),"",A61*'MPTO_working_2-way'!$G60)</f>
        <v>1.748898678414097</v>
      </c>
      <c r="E61" s="22">
        <f>IF(OR($A61="",$B61=""),"",B61*'MPTO_working_2-way'!$G60)</f>
        <v>2.335294117647059</v>
      </c>
      <c r="F61" s="17">
        <f>IF(OR($A61="",$B61=""),"",'MPTO_working_2-way'!D60)</f>
        <v>1.7426055543011967</v>
      </c>
      <c r="G61" s="22">
        <f>IF(OR($A61="",$B61=""),"",'MPTO_working_2-way'!E60)</f>
        <v>2.3466099118273029</v>
      </c>
      <c r="H61" s="17">
        <f>IF(OR($A61="",$B61=""),"",'OddsRatio_working_2-way'!M60)</f>
        <v>1.7424157207132702</v>
      </c>
      <c r="I61" s="17">
        <f>IF(OR($A61="",$B61=""),"",'OddsRatio_working_2-way'!N60)</f>
        <v>2.3469542361512192</v>
      </c>
      <c r="J61" s="17">
        <f>IF('Log_working_2-way'!$D60="","",A61^('Log_working_2-way'!$D60))</f>
        <v>1.7395677440294552</v>
      </c>
      <c r="K61" s="22">
        <f>IF('Log_working_2-way'!$D60="","",B61^('Log_working_2-way'!$D60))</f>
        <v>2.352141177157876</v>
      </c>
      <c r="L61" s="33">
        <f t="shared" si="51"/>
        <v>0.5717884130982368</v>
      </c>
      <c r="M61" s="33">
        <f t="shared" si="52"/>
        <v>0.4282115869017632</v>
      </c>
      <c r="N61" s="4">
        <v>100</v>
      </c>
      <c r="O61" s="4">
        <f t="shared" si="65"/>
        <v>41.176470588235297</v>
      </c>
      <c r="P61" s="4">
        <f t="shared" si="66"/>
        <v>55.947136563876647</v>
      </c>
      <c r="Q61" s="4">
        <f t="shared" si="67"/>
        <v>44.052863436123346</v>
      </c>
      <c r="R61" s="4">
        <f t="shared" si="68"/>
        <v>58.82352941176471</v>
      </c>
      <c r="S61" s="39">
        <f t="shared" si="69"/>
        <v>-2.8763928478880487</v>
      </c>
      <c r="T61" s="39">
        <f t="shared" si="70"/>
        <v>-2.8763928478880629</v>
      </c>
    </row>
    <row r="62" spans="1:20" ht="15" x14ac:dyDescent="0.25">
      <c r="A62">
        <v>1.63</v>
      </c>
      <c r="B62">
        <v>2.4300000000000002</v>
      </c>
      <c r="C62" s="20">
        <f t="shared" si="0"/>
        <v>2.5019566260193304E-2</v>
      </c>
      <c r="D62" s="17">
        <f>IF(OR($A62="",$B62=""),"",A62*'MPTO_working_2-way'!$G61)</f>
        <v>1.6707818930041149</v>
      </c>
      <c r="E62" s="22">
        <f>IF(OR($A62="",$B62=""),"",B62*'MPTO_working_2-way'!$G61)</f>
        <v>2.4907975460122698</v>
      </c>
      <c r="F62" s="17">
        <f>IF(OR($A62="",$B62=""),"",'MPTO_working_2-way'!D61)</f>
        <v>1.6639290890377867</v>
      </c>
      <c r="G62" s="22">
        <f>IF(OR($A62="",$B62=""),"",'MPTO_working_2-way'!E61)</f>
        <v>2.5061849473251288</v>
      </c>
      <c r="H62" s="17">
        <f>IF(OR($A62="",$B62=""),"",'OddsRatio_working_2-way'!M61)</f>
        <v>1.6637465183030646</v>
      </c>
      <c r="I62" s="17">
        <f>IF(OR($A62="",$B62=""),"",'OddsRatio_working_2-way'!N61)</f>
        <v>2.5065992399577497</v>
      </c>
      <c r="J62" s="17">
        <f>IF('Log_working_2-way'!$D61="","",A62^('Log_working_2-way'!$D61))</f>
        <v>1.6606472535957009</v>
      </c>
      <c r="K62" s="22">
        <f>IF('Log_working_2-way'!$D61="","",B62^('Log_working_2-way'!$D61))</f>
        <v>2.5136670811197628</v>
      </c>
      <c r="L62" s="33">
        <f t="shared" si="51"/>
        <v>0.59852216748768483</v>
      </c>
      <c r="M62" s="33">
        <f t="shared" si="52"/>
        <v>0.40147783251231528</v>
      </c>
      <c r="N62" s="4">
        <v>100</v>
      </c>
      <c r="O62" s="4">
        <f t="shared" si="65"/>
        <v>38.650306748466257</v>
      </c>
      <c r="P62" s="4">
        <f t="shared" si="66"/>
        <v>58.847736625514408</v>
      </c>
      <c r="Q62" s="4">
        <f t="shared" si="67"/>
        <v>41.152263374485592</v>
      </c>
      <c r="R62" s="4">
        <f t="shared" si="68"/>
        <v>61.349693251533743</v>
      </c>
      <c r="S62" s="39">
        <f t="shared" si="69"/>
        <v>-2.5019566260193358</v>
      </c>
      <c r="T62" s="39">
        <f t="shared" si="70"/>
        <v>-2.5019566260193358</v>
      </c>
    </row>
    <row r="63" spans="1:20" ht="15" x14ac:dyDescent="0.25">
      <c r="A63">
        <v>1.78</v>
      </c>
      <c r="B63">
        <v>2.14</v>
      </c>
      <c r="C63" s="20">
        <f t="shared" si="0"/>
        <v>2.908747243515708E-2</v>
      </c>
      <c r="D63" s="17">
        <f>IF(OR($A63="",$B63=""),"",A63*'MPTO_working_2-way'!$G62)</f>
        <v>1.8317757009345796</v>
      </c>
      <c r="E63" s="22">
        <f>IF(OR($A63="",$B63=""),"",B63*'MPTO_working_2-way'!$G62)</f>
        <v>2.2022471910112364</v>
      </c>
      <c r="F63" s="17">
        <f>IF(OR($A63="",$B63=""),"",'MPTO_working_2-way'!D62)</f>
        <v>1.8273049985608751</v>
      </c>
      <c r="G63" s="22">
        <f>IF(OR($A63="",$B63=""),"",'MPTO_working_2-way'!E62)</f>
        <v>2.2087440565928333</v>
      </c>
      <c r="H63" s="17">
        <f>IF(OR($A63="",$B63=""),"",'OddsRatio_working_2-way'!M62)</f>
        <v>1.8271701918685113</v>
      </c>
      <c r="I63" s="17">
        <f>IF(OR($A63="",$B63=""),"",'OddsRatio_working_2-way'!N62)</f>
        <v>2.2089410496539781</v>
      </c>
      <c r="J63" s="17">
        <f>IF('Log_working_2-way'!$D62="","",A63^('Log_working_2-way'!$D62))</f>
        <v>1.8251471689098502</v>
      </c>
      <c r="K63" s="22">
        <f>IF('Log_working_2-way'!$D62="","",B63^('Log_working_2-way'!$D62))</f>
        <v>2.2119050245559748</v>
      </c>
      <c r="L63" s="33">
        <f t="shared" si="51"/>
        <v>0.54591836734693866</v>
      </c>
      <c r="M63" s="33">
        <f t="shared" si="52"/>
        <v>0.45408163265306112</v>
      </c>
      <c r="N63" s="4">
        <v>100</v>
      </c>
      <c r="O63" s="4">
        <f t="shared" si="65"/>
        <v>43.820224719101127</v>
      </c>
      <c r="P63" s="4">
        <f t="shared" si="66"/>
        <v>53.271028037383175</v>
      </c>
      <c r="Q63" s="4">
        <f t="shared" si="67"/>
        <v>46.728971962616825</v>
      </c>
      <c r="R63" s="4">
        <f t="shared" si="68"/>
        <v>56.17977528089888</v>
      </c>
      <c r="S63" s="39">
        <f t="shared" si="69"/>
        <v>-2.9087472435156982</v>
      </c>
      <c r="T63" s="39">
        <f t="shared" si="70"/>
        <v>-2.9087472435157053</v>
      </c>
    </row>
    <row r="64" spans="1:20" ht="15" x14ac:dyDescent="0.25">
      <c r="A64">
        <v>2.7</v>
      </c>
      <c r="B64">
        <v>1.49</v>
      </c>
      <c r="C64" s="20">
        <f t="shared" si="0"/>
        <v>4.1511309967685817E-2</v>
      </c>
      <c r="D64" s="17">
        <f>IF(OR($A64="",$B64=""),"",A64*'MPTO_working_2-way'!$G63)</f>
        <v>2.8120805369127519</v>
      </c>
      <c r="E64" s="22">
        <f>IF(OR($A64="",$B64=""),"",B64*'MPTO_working_2-way'!$G63)</f>
        <v>1.5518518518518518</v>
      </c>
      <c r="F64" s="17">
        <f>IF(OR($A64="",$B64=""),"",'MPTO_working_2-way'!D63)</f>
        <v>2.8602915037326699</v>
      </c>
      <c r="G64" s="22">
        <f>IF(OR($A64="",$B64=""),"",'MPTO_working_2-way'!E63)</f>
        <v>1.537550162430728</v>
      </c>
      <c r="H64" s="17">
        <f>IF(OR($A64="",$B64=""),"",'OddsRatio_working_2-way'!M63)</f>
        <v>2.8626292586293278</v>
      </c>
      <c r="I64" s="17">
        <f>IF(OR($A64="",$B64=""),"",'OddsRatio_working_2-way'!N63)</f>
        <v>1.5368754921931591</v>
      </c>
      <c r="J64" s="17">
        <f>IF('Log_working_2-way'!$D63="","",A64^('Log_working_2-way'!$D63))</f>
        <v>2.8856603059261934</v>
      </c>
      <c r="K64" s="22">
        <f>IF('Log_working_2-way'!$D63="","",B64^('Log_working_2-way'!$D63))</f>
        <v>1.530318211003477</v>
      </c>
      <c r="L64" s="33">
        <f t="shared" si="51"/>
        <v>0.35560859188544147</v>
      </c>
      <c r="M64" s="33">
        <f t="shared" si="52"/>
        <v>0.64439140811455853</v>
      </c>
      <c r="N64" s="4">
        <v>100</v>
      </c>
      <c r="O64" s="4">
        <f t="shared" si="65"/>
        <v>62.962962962962962</v>
      </c>
      <c r="P64" s="4">
        <f t="shared" si="66"/>
        <v>32.885906040268459</v>
      </c>
      <c r="Q64" s="4">
        <f t="shared" si="67"/>
        <v>67.114093959731548</v>
      </c>
      <c r="R64" s="4">
        <f t="shared" si="68"/>
        <v>37.037037037037038</v>
      </c>
      <c r="S64" s="39">
        <f t="shared" si="69"/>
        <v>-4.1511309967685861</v>
      </c>
      <c r="T64" s="39">
        <f t="shared" si="70"/>
        <v>-4.151130996768579</v>
      </c>
    </row>
    <row r="65" spans="1:20" ht="15" x14ac:dyDescent="0.25">
      <c r="A65">
        <v>2.16</v>
      </c>
      <c r="B65">
        <v>1.72</v>
      </c>
      <c r="C65" s="20">
        <f t="shared" si="0"/>
        <v>4.4358311800172245E-2</v>
      </c>
      <c r="D65" s="17">
        <f>IF(OR($A65="",$B65=""),"",A65*'MPTO_working_2-way'!$G64)</f>
        <v>2.2558139534883721</v>
      </c>
      <c r="E65" s="22">
        <f>IF(OR($A65="",$B65=""),"",B65*'MPTO_working_2-way'!$G64)</f>
        <v>1.7962962962962963</v>
      </c>
      <c r="F65" s="17">
        <f>IF(OR($A65="",$B65=""),"",'MPTO_working_2-way'!D64)</f>
        <v>2.2686858817782118</v>
      </c>
      <c r="G65" s="22">
        <f>IF(OR($A65="",$B65=""),"",'MPTO_working_2-way'!E64)</f>
        <v>1.7882171736619177</v>
      </c>
      <c r="H65" s="17">
        <f>IF(OR($A65="",$B65=""),"",'OddsRatio_working_2-way'!M64)</f>
        <v>2.2692955176439846</v>
      </c>
      <c r="I65" s="17">
        <f>IF(OR($A65="",$B65=""),"",'OddsRatio_working_2-way'!N64)</f>
        <v>1.7878385971583355</v>
      </c>
      <c r="J65" s="17">
        <f>IF('Log_working_2-way'!$D64="","",A65^('Log_working_2-way'!$D64))</f>
        <v>2.2752758866273552</v>
      </c>
      <c r="K65" s="22">
        <f>IF('Log_working_2-way'!$D64="","",B65^('Log_working_2-way'!$D64))</f>
        <v>1.7841440510917015</v>
      </c>
      <c r="L65" s="33">
        <f t="shared" si="51"/>
        <v>0.44329896907216493</v>
      </c>
      <c r="M65" s="33">
        <f t="shared" si="52"/>
        <v>0.55670103092783507</v>
      </c>
      <c r="N65" s="4">
        <v>100</v>
      </c>
      <c r="O65" s="4">
        <f t="shared" si="65"/>
        <v>53.703703703703695</v>
      </c>
      <c r="P65" s="4">
        <f t="shared" si="66"/>
        <v>41.860465116279073</v>
      </c>
      <c r="Q65" s="4">
        <f t="shared" si="67"/>
        <v>58.139534883720934</v>
      </c>
      <c r="R65" s="4">
        <f t="shared" si="68"/>
        <v>46.296296296296291</v>
      </c>
      <c r="S65" s="39">
        <f t="shared" si="69"/>
        <v>-4.4358311800172388</v>
      </c>
      <c r="T65" s="39">
        <f t="shared" si="70"/>
        <v>-4.4358311800172174</v>
      </c>
    </row>
    <row r="66" spans="1:20" ht="15" x14ac:dyDescent="0.25">
      <c r="A66">
        <v>2.57</v>
      </c>
      <c r="B66">
        <v>1.53</v>
      </c>
      <c r="C66" s="20">
        <f t="shared" si="0"/>
        <v>4.2699829607588891E-2</v>
      </c>
      <c r="D66" s="17">
        <f>IF(OR($A66="",$B66=""),"",A66*'MPTO_working_2-way'!$G65)</f>
        <v>2.6797385620915031</v>
      </c>
      <c r="E66" s="22">
        <f>IF(OR($A66="",$B66=""),"",B66*'MPTO_working_2-way'!$G65)</f>
        <v>1.595330739299611</v>
      </c>
      <c r="F66" s="17">
        <f>IF(OR($A66="",$B66=""),"",'MPTO_working_2-way'!D65)</f>
        <v>2.7192005808927768</v>
      </c>
      <c r="G66" s="22">
        <f>IF(OR($A66="",$B66=""),"",'MPTO_working_2-way'!E65)</f>
        <v>1.5816656945757326</v>
      </c>
      <c r="H66" s="17">
        <f>IF(OR($A66="",$B66=""),"",'OddsRatio_working_2-way'!M65)</f>
        <v>2.7211229331292399</v>
      </c>
      <c r="I66" s="17">
        <f>IF(OR($A66="",$B66=""),"",'OddsRatio_working_2-way'!N65)</f>
        <v>1.5810160220117813</v>
      </c>
      <c r="J66" s="17">
        <f>IF('Log_working_2-way'!$D65="","",A66^('Log_working_2-way'!$D65))</f>
        <v>2.7398584941677284</v>
      </c>
      <c r="K66" s="22">
        <f>IF('Log_working_2-way'!$D65="","",B66^('Log_working_2-way'!$D65))</f>
        <v>1.5747593860945028</v>
      </c>
      <c r="L66" s="33">
        <f t="shared" si="51"/>
        <v>0.37317073170731713</v>
      </c>
      <c r="M66" s="33">
        <f t="shared" si="52"/>
        <v>0.62682926829268293</v>
      </c>
      <c r="N66" s="4">
        <v>100</v>
      </c>
      <c r="O66" s="4">
        <f t="shared" si="65"/>
        <v>61.089494163424128</v>
      </c>
      <c r="P66" s="4">
        <f t="shared" si="66"/>
        <v>34.640522875816991</v>
      </c>
      <c r="Q66" s="4">
        <f t="shared" si="67"/>
        <v>65.359477124183002</v>
      </c>
      <c r="R66" s="4">
        <f t="shared" si="68"/>
        <v>38.910505836575879</v>
      </c>
      <c r="S66" s="39">
        <f t="shared" si="69"/>
        <v>-4.269982960758874</v>
      </c>
      <c r="T66" s="39">
        <f t="shared" si="70"/>
        <v>-4.2699829607588882</v>
      </c>
    </row>
    <row r="67" spans="1:20" ht="15" x14ac:dyDescent="0.25">
      <c r="A67">
        <v>2.81</v>
      </c>
      <c r="B67">
        <v>1.45</v>
      </c>
      <c r="C67" s="20">
        <f t="shared" ref="C67:C130" si="71">IF(OR($A67="",$B67=""),"",(1/A67)+(1/B67)-1)</f>
        <v>4.5527058534789555E-2</v>
      </c>
      <c r="D67" s="17">
        <f>IF(OR($A67="",$B67=""),"",A67*'MPTO_working_2-way'!$G66)</f>
        <v>2.9379310344827587</v>
      </c>
      <c r="E67" s="22">
        <f>IF(OR($A67="",$B67=""),"",B67*'MPTO_working_2-way'!$G66)</f>
        <v>1.5160142348754448</v>
      </c>
      <c r="F67" s="17">
        <f>IF(OR($A67="",$B67=""),"",'MPTO_working_2-way'!D66)</f>
        <v>3.0020261558298031</v>
      </c>
      <c r="G67" s="22">
        <f>IF(OR($A67="",$B67=""),"",'MPTO_working_2-way'!E66)</f>
        <v>1.4994939736866317</v>
      </c>
      <c r="H67" s="17">
        <f>IF(OR($A67="",$B67=""),"",'OddsRatio_working_2-way'!M66)</f>
        <v>3.00554786086551</v>
      </c>
      <c r="I67" s="17">
        <f>IF(OR($A67="",$B67=""),"",'OddsRatio_working_2-way'!N66)</f>
        <v>1.4986168714859003</v>
      </c>
      <c r="J67" s="17">
        <f>IF('Log_working_2-way'!$D66="","",A67^('Log_working_2-way'!$D66))</f>
        <v>3.0366087998312903</v>
      </c>
      <c r="K67" s="22">
        <f>IF('Log_working_2-way'!$D66="","",B67^('Log_working_2-way'!$D66))</f>
        <v>1.4910123142353489</v>
      </c>
      <c r="L67" s="33">
        <f t="shared" si="51"/>
        <v>0.34037558685446007</v>
      </c>
      <c r="M67" s="33">
        <f t="shared" si="52"/>
        <v>0.65962441314553988</v>
      </c>
      <c r="N67" s="4">
        <v>100</v>
      </c>
      <c r="O67" s="4">
        <f t="shared" si="65"/>
        <v>64.412811387900362</v>
      </c>
      <c r="P67" s="4">
        <f t="shared" si="66"/>
        <v>31.03448275862069</v>
      </c>
      <c r="Q67" s="4">
        <f t="shared" si="67"/>
        <v>68.965517241379317</v>
      </c>
      <c r="R67" s="4">
        <f t="shared" si="68"/>
        <v>35.587188612099645</v>
      </c>
      <c r="S67" s="39">
        <f t="shared" si="69"/>
        <v>-4.5527058534789546</v>
      </c>
      <c r="T67" s="39">
        <f t="shared" si="70"/>
        <v>-4.5527058534789546</v>
      </c>
    </row>
    <row r="68" spans="1:20" ht="15" x14ac:dyDescent="0.25">
      <c r="A68">
        <v>2.2999999999999998</v>
      </c>
      <c r="B68">
        <v>1.65</v>
      </c>
      <c r="C68" s="20">
        <f t="shared" si="71"/>
        <v>4.0843214756258295E-2</v>
      </c>
      <c r="D68" s="17">
        <f>IF(OR($A68="",$B68=""),"",A68*'MPTO_working_2-way'!$G67)</f>
        <v>2.393939393939394</v>
      </c>
      <c r="E68" s="22">
        <f>IF(OR($A68="",$B68=""),"",B68*'MPTO_working_2-way'!$G67)</f>
        <v>1.7173913043478262</v>
      </c>
      <c r="F68" s="17">
        <f>IF(OR($A68="",$B68=""),"",'MPTO_working_2-way'!D67)</f>
        <v>2.4133545310015898</v>
      </c>
      <c r="G68" s="22">
        <f>IF(OR($A68="",$B68=""),"",'MPTO_working_2-way'!E67)</f>
        <v>1.7075365579302588</v>
      </c>
      <c r="H68" s="17">
        <f>IF(OR($A68="",$B68=""),"",'OddsRatio_working_2-way'!M67)</f>
        <v>2.4142135623730949</v>
      </c>
      <c r="I68" s="17">
        <f>IF(OR($A68="",$B68=""),"",'OddsRatio_working_2-way'!N67)</f>
        <v>1.7071067811865481</v>
      </c>
      <c r="J68" s="17">
        <f>IF('Log_working_2-way'!$D67="","",A68^('Log_working_2-way'!$D67))</f>
        <v>2.4232620837218128</v>
      </c>
      <c r="K68" s="22">
        <f>IF('Log_working_2-way'!$D67="","",B68^('Log_working_2-way'!$D67))</f>
        <v>1.7026112839208782</v>
      </c>
      <c r="L68" s="33">
        <f t="shared" si="51"/>
        <v>0.41772151898734178</v>
      </c>
      <c r="M68" s="33">
        <f t="shared" si="52"/>
        <v>0.58227848101265822</v>
      </c>
      <c r="N68" s="4">
        <v>100</v>
      </c>
      <c r="O68" s="4">
        <f t="shared" si="65"/>
        <v>56.521739130434774</v>
      </c>
      <c r="P68" s="4">
        <f t="shared" si="66"/>
        <v>39.393939393939398</v>
      </c>
      <c r="Q68" s="4">
        <f t="shared" si="67"/>
        <v>60.606060606060609</v>
      </c>
      <c r="R68" s="4">
        <f t="shared" si="68"/>
        <v>43.478260869565219</v>
      </c>
      <c r="S68" s="39">
        <f t="shared" si="69"/>
        <v>-4.0843214756258348</v>
      </c>
      <c r="T68" s="39">
        <f t="shared" si="70"/>
        <v>-4.0843214756258206</v>
      </c>
    </row>
    <row r="69" spans="1:20" ht="15" x14ac:dyDescent="0.25">
      <c r="A69">
        <v>2.4</v>
      </c>
      <c r="B69">
        <v>1.6</v>
      </c>
      <c r="C69" s="20">
        <f t="shared" si="71"/>
        <v>4.1666666666666741E-2</v>
      </c>
      <c r="D69" s="17">
        <f>IF(OR($A69="",$B69=""),"",A69*'MPTO_working_2-way'!$G68)</f>
        <v>2.5</v>
      </c>
      <c r="E69" s="22">
        <f>IF(OR($A69="",$B69=""),"",B69*'MPTO_working_2-way'!$G68)</f>
        <v>1.666666666666667</v>
      </c>
      <c r="F69" s="17">
        <f>IF(OR($A69="",$B69=""),"",'MPTO_working_2-way'!D68)</f>
        <v>2.5263157894736841</v>
      </c>
      <c r="G69" s="22">
        <f>IF(OR($A69="",$B69=""),"",'MPTO_working_2-way'!E68)</f>
        <v>1.6551724137931036</v>
      </c>
      <c r="H69" s="17">
        <f>IF(OR($A69="",$B69=""),"",'OddsRatio_working_2-way'!M68)</f>
        <v>2.5275252316519468</v>
      </c>
      <c r="I69" s="17">
        <f>IF(OR($A69="",$B69=""),"",'OddsRatio_working_2-way'!N68)</f>
        <v>1.6546536707079771</v>
      </c>
      <c r="J69" s="17">
        <f>IF('Log_working_2-way'!$D68="","",A69^('Log_working_2-way'!$D68))</f>
        <v>2.5398728286377308</v>
      </c>
      <c r="K69" s="22">
        <f>IF('Log_working_2-way'!$D68="","",B69^('Log_working_2-way'!$D68))</f>
        <v>1.6494042763805412</v>
      </c>
      <c r="L69" s="33">
        <f t="shared" si="51"/>
        <v>0.4</v>
      </c>
      <c r="M69" s="33">
        <f t="shared" si="52"/>
        <v>0.59999999999999987</v>
      </c>
      <c r="N69" s="4">
        <v>100</v>
      </c>
      <c r="O69" s="4">
        <f t="shared" si="65"/>
        <v>58.333333333333336</v>
      </c>
      <c r="P69" s="4">
        <f t="shared" si="66"/>
        <v>37.5</v>
      </c>
      <c r="Q69" s="4">
        <f t="shared" si="67"/>
        <v>62.5</v>
      </c>
      <c r="R69" s="4">
        <f t="shared" si="68"/>
        <v>41.666666666666671</v>
      </c>
      <c r="S69" s="39">
        <f t="shared" si="69"/>
        <v>-4.1666666666666643</v>
      </c>
      <c r="T69" s="39">
        <f t="shared" si="70"/>
        <v>-4.1666666666666714</v>
      </c>
    </row>
    <row r="70" spans="1:20" ht="15" x14ac:dyDescent="0.25">
      <c r="A70">
        <v>2.5099999999999998</v>
      </c>
      <c r="B70">
        <v>1.55</v>
      </c>
      <c r="C70" s="20">
        <f t="shared" si="71"/>
        <v>4.3567664824572638E-2</v>
      </c>
      <c r="D70" s="17">
        <f>IF(OR($A70="",$B70=""),"",A70*'MPTO_working_2-way'!$G69)</f>
        <v>2.6193548387096772</v>
      </c>
      <c r="E70" s="22">
        <f>IF(OR($A70="",$B70=""),"",B70*'MPTO_working_2-way'!$G69)</f>
        <v>1.6175298804780875</v>
      </c>
      <c r="F70" s="17">
        <f>IF(OR($A70="",$B70=""),"",'MPTO_working_2-way'!D69)</f>
        <v>2.655178297218904</v>
      </c>
      <c r="G70" s="22">
        <f>IF(OR($A70="",$B70=""),"",'MPTO_working_2-way'!E69)</f>
        <v>1.60416451912174</v>
      </c>
      <c r="H70" s="17">
        <f>IF(OR($A70="",$B70=""),"",'OddsRatio_working_2-way'!M69)</f>
        <v>2.6569413222726217</v>
      </c>
      <c r="I70" s="17">
        <f>IF(OR($A70="",$B70=""),"",'OddsRatio_working_2-way'!N69)</f>
        <v>1.6035216736754583</v>
      </c>
      <c r="J70" s="17">
        <f>IF('Log_working_2-way'!$D69="","",A70^('Log_working_2-way'!$D69))</f>
        <v>2.6739089919955719</v>
      </c>
      <c r="K70" s="22">
        <f>IF('Log_working_2-way'!$D69="","",B70^('Log_working_2-way'!$D69))</f>
        <v>1.5974040433386876</v>
      </c>
      <c r="L70" s="33">
        <f t="shared" si="51"/>
        <v>0.38177339901477836</v>
      </c>
      <c r="M70" s="33">
        <f t="shared" si="52"/>
        <v>0.61822660098522175</v>
      </c>
      <c r="N70" s="4">
        <v>100</v>
      </c>
      <c r="O70" s="4">
        <f t="shared" si="65"/>
        <v>60.15936254980079</v>
      </c>
      <c r="P70" s="4">
        <f t="shared" si="66"/>
        <v>35.483870967741936</v>
      </c>
      <c r="Q70" s="4">
        <f t="shared" si="67"/>
        <v>64.516129032258064</v>
      </c>
      <c r="R70" s="4">
        <f t="shared" si="68"/>
        <v>39.840637450199203</v>
      </c>
      <c r="S70" s="39">
        <f t="shared" si="69"/>
        <v>-4.3567664824572745</v>
      </c>
      <c r="T70" s="39">
        <f t="shared" si="70"/>
        <v>-4.3567664824572674</v>
      </c>
    </row>
    <row r="71" spans="1:20" ht="15" x14ac:dyDescent="0.25">
      <c r="A71">
        <v>2.23</v>
      </c>
      <c r="B71">
        <v>1.68</v>
      </c>
      <c r="C71" s="20">
        <f t="shared" si="71"/>
        <v>4.3668588511637907E-2</v>
      </c>
      <c r="D71" s="17">
        <f>IF(OR($A71="",$B71=""),"",A71*'MPTO_working_2-way'!$G70)</f>
        <v>2.3273809523809526</v>
      </c>
      <c r="E71" s="22">
        <f>IF(OR($A71="",$B71=""),"",B71*'MPTO_working_2-way'!$G70)</f>
        <v>1.7533632286995515</v>
      </c>
      <c r="F71" s="17">
        <f>IF(OR($A71="",$B71=""),"",'MPTO_working_2-way'!D70)</f>
        <v>2.3441371542985863</v>
      </c>
      <c r="G71" s="22">
        <f>IF(OR($A71="",$B71=""),"",'MPTO_working_2-way'!E70)</f>
        <v>1.7439716972348942</v>
      </c>
      <c r="H71" s="17">
        <f>IF(OR($A71="",$B71=""),"",'OddsRatio_working_2-way'!M70)</f>
        <v>2.3449251017851385</v>
      </c>
      <c r="I71" s="17">
        <f>IF(OR($A71="",$B71=""),"",'OddsRatio_working_2-way'!N70)</f>
        <v>1.743535828629182</v>
      </c>
      <c r="J71" s="17">
        <f>IF('Log_working_2-way'!$D70="","",A71^('Log_working_2-way'!$D70))</f>
        <v>2.3527328444015367</v>
      </c>
      <c r="K71" s="22">
        <f>IF('Log_working_2-way'!$D70="","",B71^('Log_working_2-way'!$D70))</f>
        <v>1.7392442669948964</v>
      </c>
      <c r="L71" s="33">
        <f t="shared" si="51"/>
        <v>0.42966751918158563</v>
      </c>
      <c r="M71" s="33">
        <f t="shared" si="52"/>
        <v>0.57033248081841437</v>
      </c>
      <c r="N71" s="4">
        <v>100</v>
      </c>
      <c r="O71" s="4">
        <f t="shared" si="65"/>
        <v>55.156950672645742</v>
      </c>
      <c r="P71" s="4">
        <f t="shared" si="66"/>
        <v>40.476190476190474</v>
      </c>
      <c r="Q71" s="4">
        <f t="shared" si="67"/>
        <v>59.523809523809526</v>
      </c>
      <c r="R71" s="4">
        <f t="shared" si="68"/>
        <v>44.843049327354265</v>
      </c>
      <c r="S71" s="39">
        <f t="shared" si="69"/>
        <v>-4.3668588511637836</v>
      </c>
      <c r="T71" s="39">
        <f t="shared" si="70"/>
        <v>-4.3668588511637907</v>
      </c>
    </row>
    <row r="72" spans="1:20" ht="15" x14ac:dyDescent="0.25">
      <c r="A72">
        <v>1.8</v>
      </c>
      <c r="B72">
        <v>2.09</v>
      </c>
      <c r="C72" s="20">
        <f t="shared" si="71"/>
        <v>3.4024455077086735E-2</v>
      </c>
      <c r="D72" s="17">
        <f>IF(OR($A72="",$B72=""),"",A72*'MPTO_working_2-way'!$G71)</f>
        <v>1.8612440191387563</v>
      </c>
      <c r="E72" s="22">
        <f>IF(OR($A72="",$B72=""),"",B72*'MPTO_working_2-way'!$G71)</f>
        <v>2.161111111111111</v>
      </c>
      <c r="F72" s="17">
        <f>IF(OR($A72="",$B72=""),"",'MPTO_working_2-way'!D71)</f>
        <v>1.8568608094768018</v>
      </c>
      <c r="G72" s="22">
        <f>IF(OR($A72="",$B72=""),"",'MPTO_working_2-way'!E71)</f>
        <v>2.1670506912442398</v>
      </c>
      <c r="H72" s="17">
        <f>IF(OR($A72="",$B72=""),"",'OddsRatio_working_2-way'!M71)</f>
        <v>1.8567058737562385</v>
      </c>
      <c r="I72" s="17">
        <f>IF(OR($A72="",$B72=""),"",'OddsRatio_working_2-way'!N71)</f>
        <v>2.1672617529928755</v>
      </c>
      <c r="J72" s="17">
        <f>IF('Log_working_2-way'!$D71="","",A72^('Log_working_2-way'!$D71))</f>
        <v>1.8547149010332622</v>
      </c>
      <c r="K72" s="22">
        <f>IF('Log_working_2-way'!$D71="","",B72^('Log_working_2-way'!$D71))</f>
        <v>2.1699807722915003</v>
      </c>
      <c r="L72" s="33">
        <f t="shared" si="51"/>
        <v>0.53727506426735205</v>
      </c>
      <c r="M72" s="33">
        <f t="shared" si="52"/>
        <v>0.46272493573264784</v>
      </c>
      <c r="N72" s="4">
        <v>100</v>
      </c>
      <c r="O72" s="4">
        <f t="shared" si="65"/>
        <v>44.444444444444443</v>
      </c>
      <c r="P72" s="4">
        <f t="shared" si="66"/>
        <v>52.153110047846894</v>
      </c>
      <c r="Q72" s="4">
        <f t="shared" si="67"/>
        <v>47.846889952153113</v>
      </c>
      <c r="R72" s="4">
        <f t="shared" si="68"/>
        <v>55.555555555555557</v>
      </c>
      <c r="S72" s="39">
        <f t="shared" si="69"/>
        <v>-3.4024455077086699</v>
      </c>
      <c r="T72" s="39">
        <f t="shared" si="70"/>
        <v>-3.4024455077086628</v>
      </c>
    </row>
    <row r="73" spans="1:20" ht="15" x14ac:dyDescent="0.25">
      <c r="A73">
        <v>1.93</v>
      </c>
      <c r="B73">
        <v>1.96</v>
      </c>
      <c r="C73" s="20">
        <f t="shared" si="71"/>
        <v>2.8338796658559762E-2</v>
      </c>
      <c r="D73" s="17">
        <f>IF(OR($A73="",$B73=""),"",A73*'MPTO_working_2-way'!$G72)</f>
        <v>1.9846938775510203</v>
      </c>
      <c r="E73" s="22">
        <f>IF(OR($A73="",$B73=""),"",B73*'MPTO_working_2-way'!$G72)</f>
        <v>2.0155440414507773</v>
      </c>
      <c r="F73" s="17">
        <f>IF(OR($A73="",$B73=""),"",'MPTO_working_2-way'!D72)</f>
        <v>1.9842635333613092</v>
      </c>
      <c r="G73" s="22">
        <f>IF(OR($A73="",$B73=""),"",'MPTO_working_2-way'!E72)</f>
        <v>2.0159880622468553</v>
      </c>
      <c r="H73" s="17">
        <f>IF(OR($A73="",$B73=""),"",'OddsRatio_working_2-way'!M72)</f>
        <v>1.9842509842514759</v>
      </c>
      <c r="I73" s="17">
        <f>IF(OR($A73="",$B73=""),"",'OddsRatio_working_2-way'!N72)</f>
        <v>2.0160010160015238</v>
      </c>
      <c r="J73" s="17">
        <f>IF('Log_working_2-way'!$D72="","",A73^('Log_working_2-way'!$D72))</f>
        <v>1.9840560014719333</v>
      </c>
      <c r="K73" s="22">
        <f>IF('Log_working_2-way'!$D72="","",B73^('Log_working_2-way'!$D72))</f>
        <v>2.0162023284286739</v>
      </c>
      <c r="L73" s="33">
        <f t="shared" si="51"/>
        <v>0.50385604113110538</v>
      </c>
      <c r="M73" s="33">
        <f t="shared" si="52"/>
        <v>0.49614395886889456</v>
      </c>
      <c r="N73" s="4">
        <v>100</v>
      </c>
      <c r="O73" s="4">
        <f t="shared" si="65"/>
        <v>48.186528497409334</v>
      </c>
      <c r="P73" s="4">
        <f t="shared" si="66"/>
        <v>48.979591836734699</v>
      </c>
      <c r="Q73" s="4">
        <f t="shared" si="67"/>
        <v>51.020408163265309</v>
      </c>
      <c r="R73" s="4">
        <f t="shared" si="68"/>
        <v>51.81347150259068</v>
      </c>
      <c r="S73" s="39">
        <f t="shared" si="69"/>
        <v>-2.8338796658559744</v>
      </c>
      <c r="T73" s="39">
        <f t="shared" si="70"/>
        <v>-2.8338796658559815</v>
      </c>
    </row>
    <row r="74" spans="1:20" ht="15" x14ac:dyDescent="0.25">
      <c r="A74">
        <v>1.89</v>
      </c>
      <c r="B74">
        <v>2</v>
      </c>
      <c r="C74" s="20">
        <f t="shared" si="71"/>
        <v>2.9100529100529293E-2</v>
      </c>
      <c r="D74" s="17">
        <f>IF(OR($A74="",$B74=""),"",A74*'MPTO_working_2-way'!$G73)</f>
        <v>1.9450000000000003</v>
      </c>
      <c r="E74" s="22">
        <f>IF(OR($A74="",$B74=""),"",B74*'MPTO_working_2-way'!$G73)</f>
        <v>2.0582010582010586</v>
      </c>
      <c r="F74" s="17">
        <f>IF(OR($A74="",$B74=""),"",'MPTO_working_2-way'!D73)</f>
        <v>1.9434447300771212</v>
      </c>
      <c r="G74" s="22">
        <f>IF(OR($A74="",$B74=""),"",'MPTO_working_2-way'!E73)</f>
        <v>2.0599455040871937</v>
      </c>
      <c r="H74" s="17">
        <f>IF(OR($A74="",$B74=""),"",'OddsRatio_working_2-way'!M73)</f>
        <v>1.9433981132056606</v>
      </c>
      <c r="I74" s="17">
        <f>IF(OR($A74="",$B74=""),"",'OddsRatio_working_2-way'!N73)</f>
        <v>2.0599978800063603</v>
      </c>
      <c r="J74" s="17">
        <f>IF('Log_working_2-way'!$D73="","",A74^('Log_working_2-way'!$D73))</f>
        <v>1.9426935194379702</v>
      </c>
      <c r="K74" s="22">
        <f>IF('Log_working_2-way'!$D73="","",B74^('Log_working_2-way'!$D73))</f>
        <v>2.0607901501181232</v>
      </c>
      <c r="L74" s="33">
        <f t="shared" si="51"/>
        <v>0.51413881748071977</v>
      </c>
      <c r="M74" s="33">
        <f t="shared" si="52"/>
        <v>0.48586118251928012</v>
      </c>
      <c r="N74" s="4">
        <v>100</v>
      </c>
      <c r="O74" s="4">
        <f t="shared" si="65"/>
        <v>47.089947089947096</v>
      </c>
      <c r="P74" s="4">
        <f t="shared" si="66"/>
        <v>50</v>
      </c>
      <c r="Q74" s="4">
        <f t="shared" si="67"/>
        <v>50</v>
      </c>
      <c r="R74" s="4">
        <f t="shared" si="68"/>
        <v>52.910052910052919</v>
      </c>
      <c r="S74" s="39">
        <f t="shared" si="69"/>
        <v>-2.9100529100529045</v>
      </c>
      <c r="T74" s="39">
        <f t="shared" si="70"/>
        <v>-2.9100529100529187</v>
      </c>
    </row>
    <row r="75" spans="1:20" ht="15" x14ac:dyDescent="0.25">
      <c r="A75">
        <v>1.56</v>
      </c>
      <c r="B75">
        <v>2.5499999999999998</v>
      </c>
      <c r="C75" s="20">
        <f t="shared" si="71"/>
        <v>3.3182503770738947E-2</v>
      </c>
      <c r="D75" s="17">
        <f>IF(OR($A75="",$B75=""),"",A75*'MPTO_working_2-way'!$G74)</f>
        <v>1.6117647058823528</v>
      </c>
      <c r="E75" s="22">
        <f>IF(OR($A75="",$B75=""),"",B75*'MPTO_working_2-way'!$G74)</f>
        <v>2.6346153846153841</v>
      </c>
      <c r="F75" s="17">
        <f>IF(OR($A75="",$B75=""),"",'MPTO_working_2-way'!D74)</f>
        <v>1.6014492753623186</v>
      </c>
      <c r="G75" s="22">
        <f>IF(OR($A75="",$B75=""),"",'MPTO_working_2-way'!E74)</f>
        <v>2.6626506024096379</v>
      </c>
      <c r="H75" s="17">
        <f>IF(OR($A75="",$B75=""),"",'OddsRatio_working_2-way'!M74)</f>
        <v>1.6010743070375286</v>
      </c>
      <c r="I75" s="17">
        <f>IF(OR($A75="",$B75=""),"",'OddsRatio_working_2-way'!N74)</f>
        <v>2.6636878141217299</v>
      </c>
      <c r="J75" s="17">
        <f>IF('Log_working_2-way'!$D74="","",A75^('Log_working_2-way'!$D74))</f>
        <v>1.5963778347531083</v>
      </c>
      <c r="K75" s="22">
        <f>IF('Log_working_2-way'!$D74="","",B75^('Log_working_2-way'!$D74))</f>
        <v>2.6767893468305748</v>
      </c>
      <c r="L75" s="33">
        <f t="shared" si="51"/>
        <v>0.62043795620437958</v>
      </c>
      <c r="M75" s="33">
        <f t="shared" si="52"/>
        <v>0.37956204379562053</v>
      </c>
      <c r="N75" s="4">
        <v>100</v>
      </c>
      <c r="O75" s="4">
        <f t="shared" si="65"/>
        <v>35.897435897435898</v>
      </c>
      <c r="P75" s="4">
        <f t="shared" si="66"/>
        <v>60.784313725490193</v>
      </c>
      <c r="Q75" s="4">
        <f t="shared" si="67"/>
        <v>39.215686274509807</v>
      </c>
      <c r="R75" s="4">
        <f t="shared" si="68"/>
        <v>64.102564102564102</v>
      </c>
      <c r="S75" s="39">
        <f t="shared" si="69"/>
        <v>-3.3182503770739089</v>
      </c>
      <c r="T75" s="39">
        <f t="shared" si="70"/>
        <v>-3.3182503770739089</v>
      </c>
    </row>
    <row r="76" spans="1:20" ht="15" x14ac:dyDescent="0.25">
      <c r="A76">
        <v>1.65</v>
      </c>
      <c r="B76">
        <v>2.35</v>
      </c>
      <c r="C76" s="20">
        <f t="shared" si="71"/>
        <v>3.1592520954223158E-2</v>
      </c>
      <c r="D76" s="17">
        <f>IF(OR($A76="",$B76=""),"",A76*'MPTO_working_2-way'!$G75)</f>
        <v>1.7021276595744681</v>
      </c>
      <c r="E76" s="22">
        <f>IF(OR($A76="",$B76=""),"",B76*'MPTO_working_2-way'!$G75)</f>
        <v>2.4242424242424243</v>
      </c>
      <c r="F76" s="17">
        <f>IF(OR($A76="",$B76=""),"",'MPTO_working_2-way'!D75)</f>
        <v>1.6941561987984708</v>
      </c>
      <c r="G76" s="22">
        <f>IF(OR($A76="",$B76=""),"",'MPTO_working_2-way'!E75)</f>
        <v>2.4405979543666407</v>
      </c>
      <c r="H76" s="17">
        <f>IF(OR($A76="",$B76=""),"",'OddsRatio_working_2-way'!M75)</f>
        <v>1.6938886664887112</v>
      </c>
      <c r="I76" s="17">
        <f>IF(OR($A76="",$B76=""),"",'OddsRatio_working_2-way'!N75)</f>
        <v>2.4411533842457849</v>
      </c>
      <c r="J76" s="17">
        <f>IF('Log_working_2-way'!$D75="","",A76^('Log_working_2-way'!$D75))</f>
        <v>1.6902722385674813</v>
      </c>
      <c r="K76" s="22">
        <f>IF('Log_working_2-way'!$D75="","",B76^('Log_working_2-way'!$D75))</f>
        <v>2.4487037782009757</v>
      </c>
      <c r="L76" s="33">
        <f t="shared" si="51"/>
        <v>0.58750000000000002</v>
      </c>
      <c r="M76" s="33">
        <f t="shared" si="52"/>
        <v>0.41249999999999998</v>
      </c>
      <c r="N76" s="4">
        <v>100</v>
      </c>
      <c r="O76" s="4">
        <f t="shared" si="65"/>
        <v>39.393939393939398</v>
      </c>
      <c r="P76" s="4">
        <f t="shared" si="66"/>
        <v>57.446808510638299</v>
      </c>
      <c r="Q76" s="4">
        <f t="shared" si="67"/>
        <v>42.553191489361701</v>
      </c>
      <c r="R76" s="4">
        <f t="shared" si="68"/>
        <v>60.606060606060609</v>
      </c>
      <c r="S76" s="39">
        <f t="shared" si="69"/>
        <v>-3.1592520954223033</v>
      </c>
      <c r="T76" s="39">
        <f t="shared" si="70"/>
        <v>-3.1592520954223104</v>
      </c>
    </row>
    <row r="77" spans="1:20" ht="15" x14ac:dyDescent="0.25">
      <c r="A77">
        <v>1.57</v>
      </c>
      <c r="B77">
        <v>2.5499999999999998</v>
      </c>
      <c r="C77" s="20">
        <f t="shared" si="71"/>
        <v>2.9099537904333728E-2</v>
      </c>
      <c r="D77" s="17">
        <f>IF(OR($A77="",$B77=""),"",A77*'MPTO_working_2-way'!$G76)</f>
        <v>1.615686274509804</v>
      </c>
      <c r="E77" s="22">
        <f>IF(OR($A77="",$B77=""),"",B77*'MPTO_working_2-way'!$G76)</f>
        <v>2.6242038216560508</v>
      </c>
      <c r="F77" s="17">
        <f>IF(OR($A77="",$B77=""),"",'MPTO_working_2-way'!D76)</f>
        <v>1.606702116986054</v>
      </c>
      <c r="G77" s="22">
        <f>IF(OR($A77="",$B77=""),"",'MPTO_working_2-way'!E76)</f>
        <v>2.6482553332230858</v>
      </c>
      <c r="H77" s="17">
        <f>IF(OR($A77="",$B77=""),"",'OddsRatio_working_2-way'!M76)</f>
        <v>1.6064172948423148</v>
      </c>
      <c r="I77" s="17">
        <f>IF(OR($A77="",$B77=""),"",'OddsRatio_working_2-way'!N76)</f>
        <v>2.6490294859747152</v>
      </c>
      <c r="J77" s="17">
        <f>IF('Log_working_2-way'!$D76="","",A77^('Log_working_2-way'!$D76))</f>
        <v>1.602336474827694</v>
      </c>
      <c r="K77" s="22">
        <f>IF('Log_working_2-way'!$D76="","",B77^('Log_working_2-way'!$D76))</f>
        <v>2.6602016344536126</v>
      </c>
      <c r="L77" s="33">
        <f t="shared" si="51"/>
        <v>0.6189320388349514</v>
      </c>
      <c r="M77" s="33">
        <f t="shared" si="52"/>
        <v>0.38106796116504854</v>
      </c>
      <c r="N77" s="4">
        <v>100</v>
      </c>
      <c r="O77" s="4">
        <f t="shared" si="65"/>
        <v>36.30573248407643</v>
      </c>
      <c r="P77" s="4">
        <f t="shared" si="66"/>
        <v>60.784313725490193</v>
      </c>
      <c r="Q77" s="4">
        <f t="shared" si="67"/>
        <v>39.215686274509807</v>
      </c>
      <c r="R77" s="4">
        <f t="shared" si="68"/>
        <v>63.694267515923563</v>
      </c>
      <c r="S77" s="39">
        <f t="shared" si="69"/>
        <v>-2.9099537904333772</v>
      </c>
      <c r="T77" s="39">
        <f t="shared" si="70"/>
        <v>-2.9099537904333701</v>
      </c>
    </row>
    <row r="78" spans="1:20" ht="15" x14ac:dyDescent="0.25">
      <c r="A78">
        <v>1.17</v>
      </c>
      <c r="B78">
        <v>5.0599999999999996</v>
      </c>
      <c r="C78" s="20">
        <f t="shared" si="71"/>
        <v>5.2329313198878458E-2</v>
      </c>
      <c r="D78" s="17">
        <f>IF(OR($A78="",$B78=""),"",A78*'MPTO_working_2-way'!$G77)</f>
        <v>1.2312252964426877</v>
      </c>
      <c r="E78" s="22">
        <f>IF(OR($A78="",$B78=""),"",B78*'MPTO_working_2-way'!$G77)</f>
        <v>5.3247863247863245</v>
      </c>
      <c r="F78" s="17">
        <f>IF(OR($A78="",$B78=""),"",'MPTO_working_2-way'!D77)</f>
        <v>1.2069478705836783</v>
      </c>
      <c r="G78" s="22">
        <f>IF(OR($A78="",$B78=""),"",'MPTO_working_2-way'!E77)</f>
        <v>5.8321347650477788</v>
      </c>
      <c r="H78" s="17">
        <f>IF(OR($A78="",$B78=""),"",'OddsRatio_working_2-way'!M77)</f>
        <v>1.2046262964094938</v>
      </c>
      <c r="I78" s="17">
        <f>IF(OR($A78="",$B78=""),"",'OddsRatio_working_2-way'!N77)</f>
        <v>5.886957431897323</v>
      </c>
      <c r="J78" s="17">
        <f>IF('Log_working_2-way'!$D77="","",A78^('Log_working_2-way'!$D77))</f>
        <v>1.1929331842628823</v>
      </c>
      <c r="K78" s="22">
        <f>IF('Log_working_2-way'!$D77="","",B78^('Log_working_2-way'!$D77))</f>
        <v>6.1831415306837245</v>
      </c>
      <c r="L78" s="33">
        <f t="shared" si="51"/>
        <v>0.812199036918138</v>
      </c>
      <c r="M78" s="33">
        <f t="shared" si="52"/>
        <v>0.18780096308186198</v>
      </c>
      <c r="N78" s="4">
        <v>100</v>
      </c>
      <c r="O78" s="4">
        <f t="shared" si="65"/>
        <v>14.529914529914532</v>
      </c>
      <c r="P78" s="4">
        <f t="shared" si="66"/>
        <v>80.237154150197625</v>
      </c>
      <c r="Q78" s="4">
        <f t="shared" si="67"/>
        <v>19.762845849802375</v>
      </c>
      <c r="R78" s="4">
        <f t="shared" si="68"/>
        <v>85.470085470085479</v>
      </c>
      <c r="S78" s="39">
        <f t="shared" si="69"/>
        <v>-5.2329313198878431</v>
      </c>
      <c r="T78" s="39">
        <f t="shared" si="70"/>
        <v>-5.2329313198878538</v>
      </c>
    </row>
    <row r="79" spans="1:20" ht="15" x14ac:dyDescent="0.25">
      <c r="A79">
        <v>1.56</v>
      </c>
      <c r="B79">
        <v>2.57</v>
      </c>
      <c r="C79" s="20">
        <f t="shared" si="71"/>
        <v>3.0130699391399673E-2</v>
      </c>
      <c r="D79" s="17">
        <f>IF(OR($A79="",$B79=""),"",A79*'MPTO_working_2-way'!$G78)</f>
        <v>1.6070038910505835</v>
      </c>
      <c r="E79" s="22">
        <f>IF(OR($A79="",$B79=""),"",B79*'MPTO_working_2-way'!$G78)</f>
        <v>2.6474358974358969</v>
      </c>
      <c r="F79" s="17">
        <f>IF(OR($A79="",$B79=""),"",'MPTO_working_2-way'!D78)</f>
        <v>1.597545425565827</v>
      </c>
      <c r="G79" s="22">
        <f>IF(OR($A79="",$B79=""),"",'MPTO_working_2-way'!E78)</f>
        <v>2.6735129367831414</v>
      </c>
      <c r="H79" s="17">
        <f>IF(OR($A79="",$B79=""),"",'OddsRatio_working_2-way'!M78)</f>
        <v>1.5972335373111359</v>
      </c>
      <c r="I79" s="17">
        <f>IF(OR($A79="",$B79=""),"",'OddsRatio_working_2-way'!N78)</f>
        <v>2.6743868813901486</v>
      </c>
      <c r="J79" s="17">
        <f>IF('Log_working_2-way'!$D78="","",A79^('Log_working_2-way'!$D78))</f>
        <v>1.5929332708663844</v>
      </c>
      <c r="K79" s="22">
        <f>IF('Log_working_2-way'!$D78="","",B79^('Log_working_2-way'!$D78))</f>
        <v>2.6865304227890037</v>
      </c>
      <c r="L79" s="33">
        <f t="shared" si="51"/>
        <v>0.62227602905569013</v>
      </c>
      <c r="M79" s="33">
        <f t="shared" si="52"/>
        <v>0.37772397094430998</v>
      </c>
      <c r="N79" s="4">
        <v>100</v>
      </c>
      <c r="O79" s="4">
        <f t="shared" si="65"/>
        <v>35.897435897435898</v>
      </c>
      <c r="P79" s="4">
        <f t="shared" si="66"/>
        <v>61.089494163424128</v>
      </c>
      <c r="Q79" s="4">
        <f t="shared" si="67"/>
        <v>38.910505836575879</v>
      </c>
      <c r="R79" s="4">
        <f t="shared" si="68"/>
        <v>64.102564102564102</v>
      </c>
      <c r="S79" s="39">
        <f t="shared" si="69"/>
        <v>-3.0130699391399816</v>
      </c>
      <c r="T79" s="39">
        <f t="shared" si="70"/>
        <v>-3.0130699391399745</v>
      </c>
    </row>
    <row r="80" spans="1:20" ht="15" x14ac:dyDescent="0.25">
      <c r="A80">
        <v>1.6</v>
      </c>
      <c r="B80">
        <v>2.4700000000000002</v>
      </c>
      <c r="C80" s="20">
        <f t="shared" si="71"/>
        <v>2.9858299595141746E-2</v>
      </c>
      <c r="D80" s="17">
        <f>IF(OR($A80="",$B80=""),"",A80*'MPTO_working_2-way'!$G79)</f>
        <v>1.6477732793522268</v>
      </c>
      <c r="E80" s="22">
        <f>IF(OR($A80="",$B80=""),"",B80*'MPTO_working_2-way'!$G79)</f>
        <v>2.5437500000000002</v>
      </c>
      <c r="F80" s="17">
        <f>IF(OR($A80="",$B80=""),"",'MPTO_working_2-way'!D79)</f>
        <v>1.6391538780588968</v>
      </c>
      <c r="G80" s="22">
        <f>IF(OR($A80="",$B80=""),"",'MPTO_working_2-way'!E79)</f>
        <v>2.5645684620376383</v>
      </c>
      <c r="H80" s="17">
        <f>IF(OR($A80="",$B80=""),"",'OddsRatio_working_2-way'!M79)</f>
        <v>1.6388765649999402</v>
      </c>
      <c r="I80" s="17">
        <f>IF(OR($A80="",$B80=""),"",'OddsRatio_working_2-way'!N79)</f>
        <v>2.5652475842498532</v>
      </c>
      <c r="J80" s="17">
        <f>IF('Log_working_2-way'!$D79="","",A80^('Log_working_2-way'!$D79))</f>
        <v>1.634964638533341</v>
      </c>
      <c r="K80" s="22">
        <f>IF('Log_working_2-way'!$D79="","",B80^('Log_working_2-way'!$D79))</f>
        <v>2.5748908511028135</v>
      </c>
      <c r="L80" s="33">
        <f t="shared" si="51"/>
        <v>0.60687960687960685</v>
      </c>
      <c r="M80" s="33">
        <f t="shared" si="52"/>
        <v>0.3931203931203931</v>
      </c>
      <c r="N80" s="4">
        <v>100</v>
      </c>
      <c r="O80" s="4">
        <f t="shared" si="65"/>
        <v>37.5</v>
      </c>
      <c r="P80" s="4">
        <f t="shared" si="66"/>
        <v>59.514170040485837</v>
      </c>
      <c r="Q80" s="4">
        <f t="shared" si="67"/>
        <v>40.48582995951417</v>
      </c>
      <c r="R80" s="4">
        <f t="shared" si="68"/>
        <v>62.5</v>
      </c>
      <c r="S80" s="39">
        <f t="shared" si="69"/>
        <v>-2.9858299595141702</v>
      </c>
      <c r="T80" s="39">
        <f t="shared" si="70"/>
        <v>-2.9858299595141631</v>
      </c>
    </row>
    <row r="81" spans="1:20" ht="15" x14ac:dyDescent="0.25">
      <c r="A81">
        <v>1.46</v>
      </c>
      <c r="B81">
        <v>2.71</v>
      </c>
      <c r="C81" s="20">
        <f t="shared" si="71"/>
        <v>5.3935196886215397E-2</v>
      </c>
      <c r="D81" s="17">
        <f>IF(OR($A81="",$B81=""),"",A81*'MPTO_working_2-way'!$G80)</f>
        <v>1.5387453874538743</v>
      </c>
      <c r="E81" s="22">
        <f>IF(OR($A81="",$B81=""),"",B81*'MPTO_working_2-way'!$G80)</f>
        <v>2.8561643835616435</v>
      </c>
      <c r="F81" s="17">
        <f>IF(OR($A81="",$B81=""),"",'MPTO_working_2-way'!D80)</f>
        <v>1.5198402028194982</v>
      </c>
      <c r="G81" s="22">
        <f>IF(OR($A81="",$B81=""),"",'MPTO_working_2-way'!E80)</f>
        <v>2.9236680706421341</v>
      </c>
      <c r="H81" s="17">
        <f>IF(OR($A81="",$B81=""),"",'OddsRatio_working_2-way'!M80)</f>
        <v>1.5186577368103327</v>
      </c>
      <c r="I81" s="17">
        <f>IF(OR($A81="",$B81=""),"",'OddsRatio_working_2-way'!N80)</f>
        <v>2.9280537607514536</v>
      </c>
      <c r="J81" s="17">
        <f>IF('Log_working_2-way'!$D80="","",A81^('Log_working_2-way'!$D80))</f>
        <v>1.5099333735738547</v>
      </c>
      <c r="K81" s="22">
        <f>IF('Log_working_2-way'!$D80="","",B81^('Log_working_2-way'!$D80))</f>
        <v>2.9610405041406986</v>
      </c>
      <c r="L81" s="33">
        <f t="shared" si="51"/>
        <v>0.64988009592326146</v>
      </c>
      <c r="M81" s="33">
        <f t="shared" si="52"/>
        <v>0.35011990407673865</v>
      </c>
      <c r="N81" s="4">
        <v>100</v>
      </c>
      <c r="O81" s="4">
        <f t="shared" si="65"/>
        <v>31.506849315068493</v>
      </c>
      <c r="P81" s="4">
        <f t="shared" si="66"/>
        <v>63.099630996309962</v>
      </c>
      <c r="Q81" s="4">
        <f t="shared" si="67"/>
        <v>36.900369003690038</v>
      </c>
      <c r="R81" s="4">
        <f t="shared" si="68"/>
        <v>68.493150684931507</v>
      </c>
      <c r="S81" s="39">
        <f t="shared" si="69"/>
        <v>-5.3935196886215451</v>
      </c>
      <c r="T81" s="39">
        <f t="shared" si="70"/>
        <v>-5.3935196886215451</v>
      </c>
    </row>
    <row r="82" spans="1:20" ht="15" x14ac:dyDescent="0.25">
      <c r="A82">
        <v>1.85</v>
      </c>
      <c r="B82">
        <v>2.06</v>
      </c>
      <c r="C82" s="20">
        <f t="shared" si="71"/>
        <v>2.5977433744424072E-2</v>
      </c>
      <c r="D82" s="17">
        <f>IF(OR($A82="",$B82=""),"",A82*'MPTO_working_2-way'!$G81)</f>
        <v>1.8980582524271847</v>
      </c>
      <c r="E82" s="22">
        <f>IF(OR($A82="",$B82=""),"",B82*'MPTO_working_2-way'!$G81)</f>
        <v>2.1135135135135137</v>
      </c>
      <c r="F82" s="17">
        <f>IF(OR($A82="",$B82=""),"",'MPTO_working_2-way'!D81)</f>
        <v>1.8955483710519774</v>
      </c>
      <c r="G82" s="22">
        <f>IF(OR($A82="",$B82=""),"",'MPTO_working_2-way'!E81)</f>
        <v>2.1166342682588173</v>
      </c>
      <c r="H82" s="17">
        <f>IF(OR($A82="",$B82=""),"",'OddsRatio_working_2-way'!M81)</f>
        <v>1.8954813188742858</v>
      </c>
      <c r="I82" s="17">
        <f>IF(OR($A82="",$B82=""),"",'OddsRatio_working_2-way'!N81)</f>
        <v>2.1167178800079327</v>
      </c>
      <c r="J82" s="17">
        <f>IF('Log_working_2-way'!$D81="","",A82^('Log_working_2-way'!$D81))</f>
        <v>1.8943477245799318</v>
      </c>
      <c r="K82" s="22">
        <f>IF('Log_working_2-way'!$D81="","",B82^('Log_working_2-way'!$D81))</f>
        <v>2.1181333306010104</v>
      </c>
      <c r="L82" s="33">
        <f t="shared" si="51"/>
        <v>0.52685421994884907</v>
      </c>
      <c r="M82" s="33">
        <f t="shared" si="52"/>
        <v>0.47314578005115088</v>
      </c>
      <c r="N82" s="4">
        <v>100</v>
      </c>
      <c r="O82" s="4">
        <f t="shared" si="65"/>
        <v>45.945945945945937</v>
      </c>
      <c r="P82" s="4">
        <f t="shared" si="66"/>
        <v>51.456310679611654</v>
      </c>
      <c r="Q82" s="4">
        <f t="shared" si="67"/>
        <v>48.543689320388353</v>
      </c>
      <c r="R82" s="4">
        <f t="shared" si="68"/>
        <v>54.054054054054049</v>
      </c>
      <c r="S82" s="39">
        <f t="shared" si="69"/>
        <v>-2.5977433744424161</v>
      </c>
      <c r="T82" s="39">
        <f t="shared" si="70"/>
        <v>-2.5977433744423948</v>
      </c>
    </row>
    <row r="83" spans="1:20" ht="15" x14ac:dyDescent="0.25">
      <c r="A83">
        <v>2.4300000000000002</v>
      </c>
      <c r="B83">
        <v>1.56</v>
      </c>
      <c r="C83" s="20">
        <f t="shared" si="71"/>
        <v>5.2548274770496839E-2</v>
      </c>
      <c r="D83" s="17">
        <f>IF(OR($A83="",$B83=""),"",A83*'MPTO_working_2-way'!$G82)</f>
        <v>2.5576923076923075</v>
      </c>
      <c r="E83" s="22">
        <f>IF(OR($A83="",$B83=""),"",B83*'MPTO_working_2-way'!$G82)</f>
        <v>1.6419753086419751</v>
      </c>
      <c r="F83" s="17">
        <f>IF(OR($A83="",$B83=""),"",'MPTO_working_2-way'!D82)</f>
        <v>2.5957271980279373</v>
      </c>
      <c r="G83" s="22">
        <f>IF(OR($A83="",$B83=""),"",'MPTO_working_2-way'!E82)</f>
        <v>1.6266735324407824</v>
      </c>
      <c r="H83" s="17">
        <f>IF(OR($A83="",$B83=""),"",'OddsRatio_working_2-way'!M82)</f>
        <v>2.5979898086569349</v>
      </c>
      <c r="I83" s="17">
        <f>IF(OR($A83="",$B83=""),"",'OddsRatio_working_2-way'!N82)</f>
        <v>1.6257862187747438</v>
      </c>
      <c r="J83" s="17">
        <f>IF('Log_working_2-way'!$D82="","",A83^('Log_working_2-way'!$D82))</f>
        <v>2.6161579017597356</v>
      </c>
      <c r="K83" s="22">
        <f>IF('Log_working_2-way'!$D82="","",B83^('Log_working_2-way'!$D82))</f>
        <v>1.6187514220658312</v>
      </c>
      <c r="L83" s="33">
        <f t="shared" si="51"/>
        <v>0.39097744360902259</v>
      </c>
      <c r="M83" s="33">
        <f t="shared" si="52"/>
        <v>0.60902255639097758</v>
      </c>
      <c r="N83" s="4">
        <v>100</v>
      </c>
      <c r="O83" s="4">
        <f t="shared" si="65"/>
        <v>58.847736625514408</v>
      </c>
      <c r="P83" s="4">
        <f t="shared" si="66"/>
        <v>35.897435897435898</v>
      </c>
      <c r="Q83" s="4">
        <f t="shared" si="67"/>
        <v>64.102564102564102</v>
      </c>
      <c r="R83" s="4">
        <f t="shared" si="68"/>
        <v>41.152263374485592</v>
      </c>
      <c r="S83" s="39">
        <f t="shared" si="69"/>
        <v>-5.2548274770496946</v>
      </c>
      <c r="T83" s="39">
        <f t="shared" si="70"/>
        <v>-5.2548274770496946</v>
      </c>
    </row>
    <row r="84" spans="1:20" ht="15" x14ac:dyDescent="0.25">
      <c r="A84">
        <v>2.81</v>
      </c>
      <c r="B84">
        <v>1.43</v>
      </c>
      <c r="C84" s="20">
        <f t="shared" si="71"/>
        <v>5.5172585421695786E-2</v>
      </c>
      <c r="D84" s="17">
        <f>IF(OR($A84="",$B84=""),"",A84*'MPTO_working_2-way'!$G83)</f>
        <v>2.965034965034965</v>
      </c>
      <c r="E84" s="22">
        <f>IF(OR($A84="",$B84=""),"",B84*'MPTO_working_2-way'!$G83)</f>
        <v>1.5088967971530249</v>
      </c>
      <c r="F84" s="17">
        <f>IF(OR($A84="",$B84=""),"",'MPTO_working_2-way'!D83)</f>
        <v>3.0461281886062999</v>
      </c>
      <c r="G84" s="22">
        <f>IF(OR($A84="",$B84=""),"",'MPTO_working_2-way'!E83)</f>
        <v>1.4887279328677547</v>
      </c>
      <c r="H84" s="17">
        <f>IF(OR($A84="",$B84=""),"",'OddsRatio_working_2-way'!M83)</f>
        <v>3.0516584329710912</v>
      </c>
      <c r="I84" s="17">
        <f>IF(OR($A84="",$B84=""),"",'OddsRatio_working_2-way'!N83)</f>
        <v>1.4874105669489335</v>
      </c>
      <c r="J84" s="17">
        <f>IF('Log_working_2-way'!$D83="","",A84^('Log_working_2-way'!$D83))</f>
        <v>3.0916851626808888</v>
      </c>
      <c r="K84" s="22">
        <f>IF('Log_working_2-way'!$D83="","",B84^('Log_working_2-way'!$D83))</f>
        <v>1.4780834218398944</v>
      </c>
      <c r="L84" s="33">
        <f t="shared" si="51"/>
        <v>0.33726415094339623</v>
      </c>
      <c r="M84" s="33">
        <f t="shared" si="52"/>
        <v>0.66273584905660377</v>
      </c>
      <c r="N84" s="4">
        <v>100</v>
      </c>
      <c r="O84" s="4">
        <f t="shared" si="65"/>
        <v>64.412811387900362</v>
      </c>
      <c r="P84" s="4">
        <f t="shared" si="66"/>
        <v>30.069930069930074</v>
      </c>
      <c r="Q84" s="4">
        <f t="shared" si="67"/>
        <v>69.930069930069934</v>
      </c>
      <c r="R84" s="4">
        <f t="shared" si="68"/>
        <v>35.587188612099645</v>
      </c>
      <c r="S84" s="39">
        <f t="shared" si="69"/>
        <v>-5.5172585421695715</v>
      </c>
      <c r="T84" s="39">
        <f t="shared" si="70"/>
        <v>-5.5172585421695715</v>
      </c>
    </row>
    <row r="85" spans="1:20" ht="15" x14ac:dyDescent="0.25">
      <c r="A85">
        <v>2.16</v>
      </c>
      <c r="B85">
        <v>1.69</v>
      </c>
      <c r="C85" s="20">
        <f t="shared" si="71"/>
        <v>5.4678939294323881E-2</v>
      </c>
      <c r="D85" s="17">
        <f>IF(OR($A85="",$B85=""),"",A85*'MPTO_working_2-way'!$G84)</f>
        <v>2.2781065088757395</v>
      </c>
      <c r="E85" s="22">
        <f>IF(OR($A85="",$B85=""),"",B85*'MPTO_working_2-way'!$G84)</f>
        <v>1.7824074074074072</v>
      </c>
      <c r="F85" s="17">
        <f>IF(OR($A85="",$B85=""),"",'MPTO_working_2-way'!D84)</f>
        <v>2.2955603068796377</v>
      </c>
      <c r="G85" s="22">
        <f>IF(OR($A85="",$B85=""),"",'MPTO_working_2-way'!E84)</f>
        <v>1.771866809047665</v>
      </c>
      <c r="H85" s="17">
        <f>IF(OR($A85="",$B85=""),"",'OddsRatio_working_2-way'!M84)</f>
        <v>2.2965953186286989</v>
      </c>
      <c r="I85" s="17">
        <f>IF(OR($A85="",$B85=""),"",'OddsRatio_working_2-way'!N84)</f>
        <v>1.7712506636670706</v>
      </c>
      <c r="J85" s="17">
        <f>IF('Log_working_2-way'!$D84="","",A85^('Log_working_2-way'!$D84))</f>
        <v>2.3048070920867265</v>
      </c>
      <c r="K85" s="22">
        <f>IF('Log_working_2-way'!$D84="","",B85^('Log_working_2-way'!$D84))</f>
        <v>1.7663968153317493</v>
      </c>
      <c r="L85" s="33">
        <f t="shared" si="51"/>
        <v>0.438961038961039</v>
      </c>
      <c r="M85" s="33">
        <f t="shared" si="52"/>
        <v>0.56103896103896111</v>
      </c>
      <c r="N85" s="4">
        <v>100</v>
      </c>
      <c r="O85" s="4">
        <f t="shared" si="65"/>
        <v>53.703703703703695</v>
      </c>
      <c r="P85" s="4">
        <f t="shared" si="66"/>
        <v>40.828402366863905</v>
      </c>
      <c r="Q85" s="4">
        <f t="shared" si="67"/>
        <v>59.171597633136095</v>
      </c>
      <c r="R85" s="4">
        <f t="shared" si="68"/>
        <v>46.296296296296291</v>
      </c>
      <c r="S85" s="39">
        <f t="shared" si="69"/>
        <v>-5.4678939294323996</v>
      </c>
      <c r="T85" s="39">
        <f t="shared" si="70"/>
        <v>-5.4678939294323854</v>
      </c>
    </row>
    <row r="86" spans="1:20" ht="15" x14ac:dyDescent="0.25">
      <c r="A86">
        <v>1.63</v>
      </c>
      <c r="B86">
        <v>2.31</v>
      </c>
      <c r="C86" s="20">
        <f t="shared" si="71"/>
        <v>4.6397365415770331E-2</v>
      </c>
      <c r="D86" s="17">
        <f>IF(OR($A86="",$B86=""),"",A86*'MPTO_working_2-way'!$G85)</f>
        <v>1.7056277056277056</v>
      </c>
      <c r="E86" s="22">
        <f>IF(OR($A86="",$B86=""),"",B86*'MPTO_working_2-way'!$G85)</f>
        <v>2.4171779141104297</v>
      </c>
      <c r="F86" s="17">
        <f>IF(OR($A86="",$B86=""),"",'MPTO_working_2-way'!D85)</f>
        <v>1.6940588936629699</v>
      </c>
      <c r="G86" s="22">
        <f>IF(OR($A86="",$B86=""),"",'MPTO_working_2-way'!E85)</f>
        <v>2.4407999222117787</v>
      </c>
      <c r="H86" s="17">
        <f>IF(OR($A86="",$B86=""),"",'OddsRatio_working_2-way'!M85)</f>
        <v>1.6934810960180178</v>
      </c>
      <c r="I86" s="17">
        <f>IF(OR($A86="",$B86=""),"",'OddsRatio_working_2-way'!N85)</f>
        <v>2.442000374259687</v>
      </c>
      <c r="J86" s="17">
        <f>IF('Log_working_2-way'!$D85="","",A86^('Log_working_2-way'!$D85))</f>
        <v>1.6881850418584505</v>
      </c>
      <c r="K86" s="22">
        <f>IF('Log_working_2-way'!$D85="","",B86^('Log_working_2-way'!$D85))</f>
        <v>2.4530975525108785</v>
      </c>
      <c r="L86" s="33">
        <f t="shared" si="51"/>
        <v>0.58629441624365486</v>
      </c>
      <c r="M86" s="33">
        <f t="shared" si="52"/>
        <v>0.41370558375634514</v>
      </c>
      <c r="N86" s="4">
        <v>100</v>
      </c>
      <c r="O86" s="4">
        <f t="shared" si="65"/>
        <v>38.650306748466257</v>
      </c>
      <c r="P86" s="4">
        <f t="shared" si="66"/>
        <v>56.709956709956707</v>
      </c>
      <c r="Q86" s="4">
        <f t="shared" si="67"/>
        <v>43.290043290043286</v>
      </c>
      <c r="R86" s="4">
        <f t="shared" si="68"/>
        <v>61.349693251533743</v>
      </c>
      <c r="S86" s="39">
        <f t="shared" si="69"/>
        <v>-4.6397365415770295</v>
      </c>
      <c r="T86" s="39">
        <f t="shared" si="70"/>
        <v>-4.6397365415770366</v>
      </c>
    </row>
    <row r="87" spans="1:20" ht="15" x14ac:dyDescent="0.25">
      <c r="A87">
        <v>1.43</v>
      </c>
      <c r="B87">
        <v>2.94</v>
      </c>
      <c r="C87" s="20">
        <f t="shared" si="71"/>
        <v>3.9436753722468021E-2</v>
      </c>
      <c r="D87" s="17">
        <f>IF(OR($A87="",$B87=""),"",A87*'MPTO_working_2-way'!$G86)</f>
        <v>1.4863945578231292</v>
      </c>
      <c r="E87" s="22">
        <f>IF(OR($A87="",$B87=""),"",B87*'MPTO_working_2-way'!$G86)</f>
        <v>3.0559440559440558</v>
      </c>
      <c r="F87" s="17">
        <f>IF(OR($A87="",$B87=""),"",'MPTO_working_2-way'!D86)</f>
        <v>1.4714920723810856</v>
      </c>
      <c r="G87" s="22">
        <f>IF(OR($A87="",$B87=""),"",'MPTO_working_2-way'!E86)</f>
        <v>3.1209264345631356</v>
      </c>
      <c r="H87" s="17">
        <f>IF(OR($A87="",$B87=""),"",'OddsRatio_working_2-way'!M86)</f>
        <v>1.4707966488156881</v>
      </c>
      <c r="I87" s="17">
        <f>IF(OR($A87="",$B87=""),"",'OddsRatio_working_2-way'!N86)</f>
        <v>3.1240592993079885</v>
      </c>
      <c r="J87" s="17">
        <f>IF('Log_working_2-way'!$D86="","",A87^('Log_working_2-way'!$D86))</f>
        <v>1.4639393471161111</v>
      </c>
      <c r="K87" s="22">
        <f>IF('Log_working_2-way'!$D86="","",B87^('Log_working_2-way'!$D86))</f>
        <v>3.1554541692031357</v>
      </c>
      <c r="L87" s="33">
        <f t="shared" si="51"/>
        <v>0.67276887871853552</v>
      </c>
      <c r="M87" s="33">
        <f t="shared" si="52"/>
        <v>0.32723112128146453</v>
      </c>
      <c r="N87" s="4">
        <v>100</v>
      </c>
      <c r="O87" s="4">
        <f t="shared" si="65"/>
        <v>30.069930069930074</v>
      </c>
      <c r="P87" s="4">
        <f t="shared" si="66"/>
        <v>65.986394557823132</v>
      </c>
      <c r="Q87" s="4">
        <f t="shared" si="67"/>
        <v>34.013605442176868</v>
      </c>
      <c r="R87" s="4">
        <f t="shared" si="68"/>
        <v>69.930069930069934</v>
      </c>
      <c r="S87" s="39">
        <f t="shared" si="69"/>
        <v>-3.9436753722467941</v>
      </c>
      <c r="T87" s="39">
        <f t="shared" si="70"/>
        <v>-3.9436753722468012</v>
      </c>
    </row>
    <row r="88" spans="1:20" ht="15" x14ac:dyDescent="0.25">
      <c r="A88">
        <v>1.4</v>
      </c>
      <c r="B88">
        <v>3.11</v>
      </c>
      <c r="C88" s="20">
        <f t="shared" si="71"/>
        <v>3.5829122645842926E-2</v>
      </c>
      <c r="D88" s="17">
        <f>IF(OR($A88="",$B88=""),"",A88*'MPTO_working_2-way'!$G87)</f>
        <v>1.45016077170418</v>
      </c>
      <c r="E88" s="22">
        <f>IF(OR($A88="",$B88=""),"",B88*'MPTO_working_2-way'!$G87)</f>
        <v>3.2214285714285715</v>
      </c>
      <c r="F88" s="17">
        <f>IF(OR($A88="",$B88=""),"",'MPTO_working_2-way'!D87)</f>
        <v>1.4360158311345645</v>
      </c>
      <c r="G88" s="22">
        <f>IF(OR($A88="",$B88=""),"",'MPTO_working_2-way'!E87)</f>
        <v>3.2934947049924355</v>
      </c>
      <c r="H88" s="17">
        <f>IF(OR($A88="",$B88=""),"",'OddsRatio_working_2-way'!M87)</f>
        <v>1.4354003441841086</v>
      </c>
      <c r="I88" s="17">
        <f>IF(OR($A88="",$B88=""),"",'OddsRatio_working_2-way'!N87)</f>
        <v>3.2967368155711703</v>
      </c>
      <c r="J88" s="17">
        <f>IF('Log_working_2-way'!$D87="","",A88^('Log_working_2-way'!$D87))</f>
        <v>1.4288780421157032</v>
      </c>
      <c r="K88" s="22">
        <f>IF('Log_working_2-way'!$D87="","",B88^('Log_working_2-way'!$D87))</f>
        <v>3.3316651863686726</v>
      </c>
      <c r="L88" s="33">
        <f t="shared" si="51"/>
        <v>0.68957871396895787</v>
      </c>
      <c r="M88" s="33">
        <f t="shared" si="52"/>
        <v>0.31042128603104213</v>
      </c>
      <c r="N88" s="4">
        <v>100</v>
      </c>
      <c r="O88" s="4">
        <f t="shared" si="65"/>
        <v>28.571428571428573</v>
      </c>
      <c r="P88" s="4">
        <f t="shared" si="66"/>
        <v>67.845659163987136</v>
      </c>
      <c r="Q88" s="4">
        <f t="shared" si="67"/>
        <v>32.154340836012864</v>
      </c>
      <c r="R88" s="4">
        <f t="shared" si="68"/>
        <v>71.428571428571431</v>
      </c>
      <c r="S88" s="39">
        <f t="shared" si="69"/>
        <v>-3.5829122645842908</v>
      </c>
      <c r="T88" s="39">
        <f t="shared" si="70"/>
        <v>-3.5829122645842943</v>
      </c>
    </row>
    <row r="89" spans="1:20" ht="15" x14ac:dyDescent="0.25">
      <c r="A89">
        <v>2.02</v>
      </c>
      <c r="B89">
        <v>1.88</v>
      </c>
      <c r="C89" s="20">
        <f t="shared" si="71"/>
        <v>2.6964398567516312E-2</v>
      </c>
      <c r="D89" s="17">
        <f>IF(OR($A89="",$B89=""),"",A89*'MPTO_working_2-way'!$G88)</f>
        <v>2.0744680851063828</v>
      </c>
      <c r="E89" s="22">
        <f>IF(OR($A89="",$B89=""),"",B89*'MPTO_working_2-way'!$G88)</f>
        <v>1.9306930693069306</v>
      </c>
      <c r="F89" s="17">
        <f>IF(OR($A89="",$B89=""),"",'MPTO_working_2-way'!D88)</f>
        <v>2.0765529308836395</v>
      </c>
      <c r="G89" s="22">
        <f>IF(OR($A89="",$B89=""),"",'MPTO_working_2-way'!E88)</f>
        <v>1.9288906948394962</v>
      </c>
      <c r="H89" s="17">
        <f>IF(OR($A89="",$B89=""),"",'OddsRatio_working_2-way'!M88)</f>
        <v>2.0766108438479098</v>
      </c>
      <c r="I89" s="17">
        <f>IF(OR($A89="",$B89=""),"",'OddsRatio_working_2-way'!N88)</f>
        <v>1.9288407280256479</v>
      </c>
      <c r="J89" s="17">
        <f>IF('Log_working_2-way'!$D88="","",A89^('Log_working_2-way'!$D88))</f>
        <v>2.0775563029751076</v>
      </c>
      <c r="K89" s="22">
        <f>IF('Log_working_2-way'!$D88="","",B89^('Log_working_2-way'!$D88))</f>
        <v>1.9280257534933587</v>
      </c>
      <c r="L89" s="33">
        <f t="shared" si="51"/>
        <v>0.48205128205128212</v>
      </c>
      <c r="M89" s="33">
        <f t="shared" si="52"/>
        <v>0.517948717948718</v>
      </c>
      <c r="N89" s="4">
        <v>100</v>
      </c>
      <c r="O89" s="4">
        <f t="shared" si="65"/>
        <v>50.495049504950494</v>
      </c>
      <c r="P89" s="4">
        <f t="shared" si="66"/>
        <v>46.808510638297875</v>
      </c>
      <c r="Q89" s="4">
        <f t="shared" si="67"/>
        <v>53.191489361702125</v>
      </c>
      <c r="R89" s="4">
        <f t="shared" si="68"/>
        <v>49.504950495049506</v>
      </c>
      <c r="S89" s="39">
        <f t="shared" si="69"/>
        <v>-2.6964398567516312</v>
      </c>
      <c r="T89" s="39">
        <f t="shared" si="70"/>
        <v>-2.6964398567516312</v>
      </c>
    </row>
    <row r="90" spans="1:20" ht="15" x14ac:dyDescent="0.25">
      <c r="A90">
        <v>2</v>
      </c>
      <c r="B90">
        <v>1.89</v>
      </c>
      <c r="C90" s="20">
        <f t="shared" si="71"/>
        <v>2.9100529100529293E-2</v>
      </c>
      <c r="D90" s="17">
        <f>IF(OR($A90="",$B90=""),"",A90*'MPTO_working_2-way'!$G89)</f>
        <v>2.0582010582010586</v>
      </c>
      <c r="E90" s="22">
        <f>IF(OR($A90="",$B90=""),"",B90*'MPTO_working_2-way'!$G89)</f>
        <v>1.9450000000000003</v>
      </c>
      <c r="F90" s="17">
        <f>IF(OR($A90="",$B90=""),"",'MPTO_working_2-way'!D89)</f>
        <v>2.0599455040871937</v>
      </c>
      <c r="G90" s="22">
        <f>IF(OR($A90="",$B90=""),"",'MPTO_working_2-way'!E89)</f>
        <v>1.9434447300771212</v>
      </c>
      <c r="H90" s="17">
        <f>IF(OR($A90="",$B90=""),"",'OddsRatio_working_2-way'!M89)</f>
        <v>2.0599978800063603</v>
      </c>
      <c r="I90" s="17">
        <f>IF(OR($A90="",$B90=""),"",'OddsRatio_working_2-way'!N89)</f>
        <v>1.9433981132056606</v>
      </c>
      <c r="J90" s="17">
        <f>IF('Log_working_2-way'!$D89="","",A90^('Log_working_2-way'!$D89))</f>
        <v>2.0607901501181232</v>
      </c>
      <c r="K90" s="22">
        <f>IF('Log_working_2-way'!$D89="","",B90^('Log_working_2-way'!$D89))</f>
        <v>1.9426935194379702</v>
      </c>
      <c r="L90" s="33">
        <f t="shared" si="51"/>
        <v>0.48586118251928012</v>
      </c>
      <c r="M90" s="33">
        <f t="shared" si="52"/>
        <v>0.51413881748071977</v>
      </c>
      <c r="N90" s="4">
        <v>100</v>
      </c>
      <c r="O90" s="4">
        <f t="shared" si="65"/>
        <v>50</v>
      </c>
      <c r="P90" s="4">
        <f t="shared" si="66"/>
        <v>47.089947089947096</v>
      </c>
      <c r="Q90" s="4">
        <f t="shared" si="67"/>
        <v>52.910052910052919</v>
      </c>
      <c r="R90" s="4">
        <f t="shared" si="68"/>
        <v>50</v>
      </c>
      <c r="S90" s="39">
        <f t="shared" si="69"/>
        <v>-2.9100529100529187</v>
      </c>
      <c r="T90" s="39">
        <f t="shared" si="70"/>
        <v>-2.9100529100529045</v>
      </c>
    </row>
    <row r="91" spans="1:20" ht="15" x14ac:dyDescent="0.25">
      <c r="A91">
        <v>1.83</v>
      </c>
      <c r="B91">
        <v>2.0499999999999998</v>
      </c>
      <c r="C91" s="20">
        <f t="shared" si="71"/>
        <v>3.4252965480474407E-2</v>
      </c>
      <c r="D91" s="17">
        <f>IF(OR($A91="",$B91=""),"",A91*'MPTO_working_2-way'!$G90)</f>
        <v>1.8926829268292682</v>
      </c>
      <c r="E91" s="22">
        <f>IF(OR($A91="",$B91=""),"",B91*'MPTO_working_2-way'!$G90)</f>
        <v>2.1202185792349724</v>
      </c>
      <c r="F91" s="17">
        <f>IF(OR($A91="",$B91=""),"",'MPTO_working_2-way'!D90)</f>
        <v>1.8892106257081707</v>
      </c>
      <c r="G91" s="22">
        <f>IF(OR($A91="",$B91=""),"",'MPTO_working_2-way'!E90)</f>
        <v>2.1245929491717397</v>
      </c>
      <c r="H91" s="17">
        <f>IF(OR($A91="",$B91=""),"",'OddsRatio_working_2-way'!M90)</f>
        <v>1.8890872794479689</v>
      </c>
      <c r="I91" s="17">
        <f>IF(OR($A91="",$B91=""),"",'OddsRatio_working_2-way'!N90)</f>
        <v>2.1247489679763456</v>
      </c>
      <c r="J91" s="17">
        <f>IF('Log_working_2-way'!$D90="","",A91^('Log_working_2-way'!$D90))</f>
        <v>1.8875091450726849</v>
      </c>
      <c r="K91" s="22">
        <f>IF('Log_working_2-way'!$D90="","",B91^('Log_working_2-way'!$D90))</f>
        <v>2.1267489530128172</v>
      </c>
      <c r="L91" s="33">
        <f t="shared" si="51"/>
        <v>0.52835051546391754</v>
      </c>
      <c r="M91" s="33">
        <f t="shared" si="52"/>
        <v>0.47164948453608252</v>
      </c>
      <c r="N91" s="4">
        <v>100</v>
      </c>
      <c r="O91" s="4">
        <f t="shared" si="65"/>
        <v>45.355191256830594</v>
      </c>
      <c r="P91" s="4">
        <f t="shared" si="66"/>
        <v>51.219512195121943</v>
      </c>
      <c r="Q91" s="4">
        <f t="shared" si="67"/>
        <v>48.780487804878057</v>
      </c>
      <c r="R91" s="4">
        <f t="shared" si="68"/>
        <v>54.644808743169392</v>
      </c>
      <c r="S91" s="39">
        <f t="shared" si="69"/>
        <v>-3.4252965480474629</v>
      </c>
      <c r="T91" s="39">
        <f t="shared" si="70"/>
        <v>-3.4252965480474487</v>
      </c>
    </row>
    <row r="92" spans="1:20" ht="15" x14ac:dyDescent="0.25">
      <c r="A92">
        <v>2.13</v>
      </c>
      <c r="B92">
        <v>1.77</v>
      </c>
      <c r="C92" s="20">
        <f t="shared" si="71"/>
        <v>3.4455319487546765E-2</v>
      </c>
      <c r="D92" s="17">
        <f>IF(OR($A92="",$B92=""),"",A92*'MPTO_working_2-way'!$G91)</f>
        <v>2.2033898305084745</v>
      </c>
      <c r="E92" s="22">
        <f>IF(OR($A92="",$B92=""),"",B92*'MPTO_working_2-way'!$G91)</f>
        <v>1.8309859154929577</v>
      </c>
      <c r="F92" s="17">
        <f>IF(OR($A92="",$B92=""),"",'MPTO_working_2-way'!D91)</f>
        <v>2.2111375032990233</v>
      </c>
      <c r="G92" s="22">
        <f>IF(OR($A92="",$B92=""),"",'MPTO_working_2-way'!E91)</f>
        <v>1.8256700806275876</v>
      </c>
      <c r="H92" s="17">
        <f>IF(OR($A92="",$B92=""),"",'OddsRatio_working_2-way'!M91)</f>
        <v>2.2114175446692466</v>
      </c>
      <c r="I92" s="17">
        <f>IF(OR($A92="",$B92=""),"",'OddsRatio_working_2-way'!N91)</f>
        <v>1.8254792118542653</v>
      </c>
      <c r="J92" s="17">
        <f>IF('Log_working_2-way'!$D91="","",A92^('Log_working_2-way'!$D91))</f>
        <v>2.2149715784230573</v>
      </c>
      <c r="K92" s="22">
        <f>IF('Log_working_2-way'!$D91="","",B92^('Log_working_2-way'!$D91))</f>
        <v>1.8230645208160881</v>
      </c>
      <c r="L92" s="33">
        <f t="shared" ref="L92:L155" si="72">(1/D92)</f>
        <v>0.45384615384615384</v>
      </c>
      <c r="M92" s="33">
        <f t="shared" ref="M92:M155" si="73">(1/E92)</f>
        <v>0.5461538461538461</v>
      </c>
      <c r="N92" s="4">
        <v>100</v>
      </c>
      <c r="O92" s="4">
        <f t="shared" si="65"/>
        <v>53.051643192488264</v>
      </c>
      <c r="P92" s="4">
        <f t="shared" si="66"/>
        <v>43.502824858757066</v>
      </c>
      <c r="Q92" s="4">
        <f t="shared" si="67"/>
        <v>56.497175141242941</v>
      </c>
      <c r="R92" s="4">
        <f t="shared" si="68"/>
        <v>46.948356807511736</v>
      </c>
      <c r="S92" s="39">
        <f t="shared" si="69"/>
        <v>-3.4455319487546774</v>
      </c>
      <c r="T92" s="39">
        <f t="shared" si="70"/>
        <v>-3.4455319487546703</v>
      </c>
    </row>
    <row r="93" spans="1:20" ht="15" x14ac:dyDescent="0.25">
      <c r="A93">
        <v>1.96</v>
      </c>
      <c r="B93">
        <v>1.93</v>
      </c>
      <c r="C93" s="20">
        <f t="shared" si="71"/>
        <v>2.8338796658559762E-2</v>
      </c>
      <c r="D93" s="17">
        <f>IF(OR($A93="",$B93=""),"",A93*'MPTO_working_2-way'!$G92)</f>
        <v>2.0155440414507773</v>
      </c>
      <c r="E93" s="22">
        <f>IF(OR($A93="",$B93=""),"",B93*'MPTO_working_2-way'!$G92)</f>
        <v>1.9846938775510203</v>
      </c>
      <c r="F93" s="17">
        <f>IF(OR($A93="",$B93=""),"",'MPTO_working_2-way'!D92)</f>
        <v>2.0159880622468553</v>
      </c>
      <c r="G93" s="22">
        <f>IF(OR($A93="",$B93=""),"",'MPTO_working_2-way'!E92)</f>
        <v>1.9842635333613092</v>
      </c>
      <c r="H93" s="17">
        <f>IF(OR($A93="",$B93=""),"",'OddsRatio_working_2-way'!M92)</f>
        <v>2.0160010160015238</v>
      </c>
      <c r="I93" s="17">
        <f>IF(OR($A93="",$B93=""),"",'OddsRatio_working_2-way'!N92)</f>
        <v>1.9842509842514759</v>
      </c>
      <c r="J93" s="17">
        <f>IF('Log_working_2-way'!$D92="","",A93^('Log_working_2-way'!$D92))</f>
        <v>2.0162023284286739</v>
      </c>
      <c r="K93" s="22">
        <f>IF('Log_working_2-way'!$D92="","",B93^('Log_working_2-way'!$D92))</f>
        <v>1.9840560014719333</v>
      </c>
      <c r="L93" s="33">
        <f t="shared" si="72"/>
        <v>0.49614395886889456</v>
      </c>
      <c r="M93" s="33">
        <f t="shared" si="73"/>
        <v>0.50385604113110538</v>
      </c>
      <c r="N93" s="4">
        <v>100</v>
      </c>
      <c r="O93" s="4">
        <f t="shared" si="65"/>
        <v>48.979591836734699</v>
      </c>
      <c r="P93" s="4">
        <f t="shared" si="66"/>
        <v>48.186528497409334</v>
      </c>
      <c r="Q93" s="4">
        <f t="shared" si="67"/>
        <v>51.81347150259068</v>
      </c>
      <c r="R93" s="4">
        <f t="shared" si="68"/>
        <v>51.020408163265309</v>
      </c>
      <c r="S93" s="39">
        <f t="shared" si="69"/>
        <v>-2.8338796658559815</v>
      </c>
      <c r="T93" s="39">
        <f t="shared" si="70"/>
        <v>-2.8338796658559744</v>
      </c>
    </row>
    <row r="94" spans="1:20" ht="15" x14ac:dyDescent="0.25">
      <c r="A94">
        <v>2.0499999999999998</v>
      </c>
      <c r="B94">
        <v>1.85</v>
      </c>
      <c r="C94" s="20">
        <f t="shared" si="71"/>
        <v>2.8345418589321048E-2</v>
      </c>
      <c r="D94" s="17">
        <f>IF(OR($A94="",$B94=""),"",A94*'MPTO_working_2-way'!$G93)</f>
        <v>2.1081081081081079</v>
      </c>
      <c r="E94" s="22">
        <f>IF(OR($A94="",$B94=""),"",B94*'MPTO_working_2-way'!$G93)</f>
        <v>1.902439024390244</v>
      </c>
      <c r="F94" s="17">
        <f>IF(OR($A94="",$B94=""),"",'MPTO_working_2-way'!D93)</f>
        <v>2.1113430758524703</v>
      </c>
      <c r="G94" s="22">
        <f>IF(OR($A94="",$B94=""),"",'MPTO_working_2-way'!E93)</f>
        <v>1.8998121477770822</v>
      </c>
      <c r="H94" s="17">
        <f>IF(OR($A94="",$B94=""),"",'OddsRatio_working_2-way'!M93)</f>
        <v>2.1114378604524222</v>
      </c>
      <c r="I94" s="17">
        <f>IF(OR($A94="",$B94=""),"",'OddsRatio_working_2-way'!N93)</f>
        <v>1.8997354108424378</v>
      </c>
      <c r="J94" s="17">
        <f>IF('Log_working_2-way'!$D93="","",A94^('Log_working_2-way'!$D93))</f>
        <v>2.1129081281913611</v>
      </c>
      <c r="K94" s="22">
        <f>IF('Log_working_2-way'!$D93="","",B94^('Log_working_2-way'!$D93))</f>
        <v>1.8985467665018629</v>
      </c>
      <c r="L94" s="33">
        <f t="shared" si="72"/>
        <v>0.47435897435897439</v>
      </c>
      <c r="M94" s="33">
        <f t="shared" si="73"/>
        <v>0.52564102564102555</v>
      </c>
      <c r="N94" s="4">
        <v>100</v>
      </c>
      <c r="O94" s="4">
        <f t="shared" si="65"/>
        <v>51.219512195121943</v>
      </c>
      <c r="P94" s="4">
        <f t="shared" si="66"/>
        <v>45.945945945945937</v>
      </c>
      <c r="Q94" s="4">
        <f t="shared" si="67"/>
        <v>54.054054054054049</v>
      </c>
      <c r="R94" s="4">
        <f t="shared" si="68"/>
        <v>48.780487804878057</v>
      </c>
      <c r="S94" s="39">
        <f t="shared" si="69"/>
        <v>-2.8345418589321056</v>
      </c>
      <c r="T94" s="39">
        <f t="shared" si="70"/>
        <v>-2.8345418589321199</v>
      </c>
    </row>
    <row r="95" spans="1:20" ht="15" x14ac:dyDescent="0.25">
      <c r="A95">
        <v>1.6</v>
      </c>
      <c r="B95">
        <v>2.44</v>
      </c>
      <c r="C95" s="20">
        <f t="shared" si="71"/>
        <v>3.4836065573770503E-2</v>
      </c>
      <c r="D95" s="17">
        <f>IF(OR($A95="",$B95=""),"",A95*'MPTO_working_2-way'!$G94)</f>
        <v>1.6557377049180328</v>
      </c>
      <c r="E95" s="22">
        <f>IF(OR($A95="",$B95=""),"",B95*'MPTO_working_2-way'!$G94)</f>
        <v>2.5249999999999999</v>
      </c>
      <c r="F95" s="17">
        <f>IF(OR($A95="",$B95=""),"",'MPTO_working_2-way'!D94)</f>
        <v>1.6458684654300169</v>
      </c>
      <c r="G95" s="22">
        <f>IF(OR($A95="",$B95=""),"",'MPTO_working_2-way'!E94)</f>
        <v>2.548302872062663</v>
      </c>
      <c r="H95" s="17">
        <f>IF(OR($A95="",$B95=""),"",'OddsRatio_working_2-way'!M94)</f>
        <v>1.6454972243679031</v>
      </c>
      <c r="I95" s="17">
        <f>IF(OR($A95="",$B95=""),"",'OddsRatio_working_2-way'!N94)</f>
        <v>2.5491933384829668</v>
      </c>
      <c r="J95" s="17">
        <f>IF('Log_working_2-way'!$D94="","",A95^('Log_working_2-way'!$D94))</f>
        <v>1.6410065291696188</v>
      </c>
      <c r="K95" s="22">
        <f>IF('Log_working_2-way'!$D94="","",B95^('Log_working_2-way'!$D94))</f>
        <v>2.5600465119993632</v>
      </c>
      <c r="L95" s="33">
        <f t="shared" si="72"/>
        <v>0.60396039603960394</v>
      </c>
      <c r="M95" s="33">
        <f t="shared" si="73"/>
        <v>0.39603960396039606</v>
      </c>
      <c r="N95" s="4">
        <v>100</v>
      </c>
      <c r="O95" s="4">
        <f t="shared" si="65"/>
        <v>37.5</v>
      </c>
      <c r="P95" s="4">
        <f t="shared" si="66"/>
        <v>59.016393442622956</v>
      </c>
      <c r="Q95" s="4">
        <f t="shared" si="67"/>
        <v>40.983606557377051</v>
      </c>
      <c r="R95" s="4">
        <f t="shared" si="68"/>
        <v>62.5</v>
      </c>
      <c r="S95" s="39">
        <f t="shared" si="69"/>
        <v>-3.4836065573770512</v>
      </c>
      <c r="T95" s="39">
        <f t="shared" si="70"/>
        <v>-3.4836065573770441</v>
      </c>
    </row>
    <row r="96" spans="1:20" ht="15" x14ac:dyDescent="0.25">
      <c r="A96">
        <v>1.63</v>
      </c>
      <c r="B96">
        <v>2.37</v>
      </c>
      <c r="C96" s="20">
        <f t="shared" si="71"/>
        <v>3.5437860785379582E-2</v>
      </c>
      <c r="D96" s="17">
        <f>IF(OR($A96="",$B96=""),"",A96*'MPTO_working_2-way'!$G95)</f>
        <v>1.6877637130801686</v>
      </c>
      <c r="E96" s="22">
        <f>IF(OR($A96="",$B96=""),"",B96*'MPTO_working_2-way'!$G95)</f>
        <v>2.4539877300613497</v>
      </c>
      <c r="F96" s="17">
        <f>IF(OR($A96="",$B96=""),"",'MPTO_working_2-way'!D95)</f>
        <v>1.6784775477395666</v>
      </c>
      <c r="G96" s="22">
        <f>IF(OR($A96="",$B96=""),"",'MPTO_working_2-way'!E95)</f>
        <v>2.4738881239793793</v>
      </c>
      <c r="H96" s="17">
        <f>IF(OR($A96="",$B96=""),"",'OddsRatio_working_2-way'!M95)</f>
        <v>1.6781253679066579</v>
      </c>
      <c r="I96" s="17">
        <f>IF(OR($A96="",$B96=""),"",'OddsRatio_working_2-way'!N95)</f>
        <v>2.4746535778287639</v>
      </c>
      <c r="J96" s="17">
        <f>IF('Log_working_2-way'!$D95="","",A96^('Log_working_2-way'!$D95))</f>
        <v>1.6739015902867895</v>
      </c>
      <c r="K96" s="22">
        <f>IF('Log_working_2-way'!$D95="","",B96^('Log_working_2-way'!$D95))</f>
        <v>2.4838961866439853</v>
      </c>
      <c r="L96" s="33">
        <f t="shared" si="72"/>
        <v>0.59250000000000003</v>
      </c>
      <c r="M96" s="33">
        <f t="shared" si="73"/>
        <v>0.40749999999999997</v>
      </c>
      <c r="N96" s="4">
        <v>100</v>
      </c>
      <c r="O96" s="4">
        <f t="shared" si="65"/>
        <v>38.650306748466257</v>
      </c>
      <c r="P96" s="4">
        <f t="shared" si="66"/>
        <v>57.805907172995774</v>
      </c>
      <c r="Q96" s="4">
        <f t="shared" si="67"/>
        <v>42.194092827004212</v>
      </c>
      <c r="R96" s="4">
        <f t="shared" si="68"/>
        <v>61.349693251533743</v>
      </c>
      <c r="S96" s="39">
        <f t="shared" si="69"/>
        <v>-3.5437860785379556</v>
      </c>
      <c r="T96" s="39">
        <f t="shared" si="70"/>
        <v>-3.5437860785379698</v>
      </c>
    </row>
    <row r="97" spans="1:20" ht="15" x14ac:dyDescent="0.25">
      <c r="A97">
        <v>2.04</v>
      </c>
      <c r="B97">
        <v>1.83</v>
      </c>
      <c r="C97" s="20">
        <f t="shared" si="71"/>
        <v>3.6644165863066513E-2</v>
      </c>
      <c r="D97" s="17">
        <f>IF(OR($A97="",$B97=""),"",A97*'MPTO_working_2-way'!$G96)</f>
        <v>2.1147540983606556</v>
      </c>
      <c r="E97" s="22">
        <f>IF(OR($A97="",$B97=""),"",B97*'MPTO_working_2-way'!$G96)</f>
        <v>1.8970588235294117</v>
      </c>
      <c r="F97" s="17">
        <f>IF(OR($A97="",$B97=""),"",'MPTO_working_2-way'!D96)</f>
        <v>2.119209809264305</v>
      </c>
      <c r="G97" s="22">
        <f>IF(OR($A97="",$B97=""),"",'MPTO_working_2-way'!E96)</f>
        <v>1.8934875228241022</v>
      </c>
      <c r="H97" s="17">
        <f>IF(OR($A97="",$B97=""),"",'OddsRatio_working_2-way'!M96)</f>
        <v>2.1193802071650061</v>
      </c>
      <c r="I97" s="17">
        <f>IF(OR($A97="",$B97=""),"",'OddsRatio_working_2-way'!N96)</f>
        <v>1.8933515114874566</v>
      </c>
      <c r="J97" s="17">
        <f>IF('Log_working_2-way'!$D96="","",A97^('Log_working_2-way'!$D96))</f>
        <v>2.1214216172135263</v>
      </c>
      <c r="K97" s="22">
        <f>IF('Log_working_2-way'!$D96="","",B97^('Log_working_2-way'!$D96))</f>
        <v>1.8917252749993179</v>
      </c>
      <c r="L97" s="33">
        <f t="shared" si="72"/>
        <v>0.47286821705426357</v>
      </c>
      <c r="M97" s="33">
        <f t="shared" si="73"/>
        <v>0.52713178294573648</v>
      </c>
      <c r="N97" s="4">
        <v>100</v>
      </c>
      <c r="O97" s="4">
        <f t="shared" si="65"/>
        <v>50.980392156862742</v>
      </c>
      <c r="P97" s="4">
        <f t="shared" si="66"/>
        <v>45.355191256830594</v>
      </c>
      <c r="Q97" s="4">
        <f t="shared" si="67"/>
        <v>54.644808743169392</v>
      </c>
      <c r="R97" s="4">
        <f t="shared" si="68"/>
        <v>49.019607843137251</v>
      </c>
      <c r="S97" s="39">
        <f t="shared" si="69"/>
        <v>-3.6644165863066505</v>
      </c>
      <c r="T97" s="39">
        <f t="shared" si="70"/>
        <v>-3.6644165863066576</v>
      </c>
    </row>
    <row r="98" spans="1:20" ht="15" x14ac:dyDescent="0.25">
      <c r="A98">
        <v>1.94</v>
      </c>
      <c r="B98">
        <v>1.91</v>
      </c>
      <c r="C98" s="20">
        <f t="shared" si="71"/>
        <v>3.9024126949857019E-2</v>
      </c>
      <c r="D98" s="17">
        <f>IF(OR($A98="",$B98=""),"",A98*'MPTO_working_2-way'!$G97)</f>
        <v>2.0157068062827226</v>
      </c>
      <c r="E98" s="22">
        <f>IF(OR($A98="",$B98=""),"",B98*'MPTO_working_2-way'!$G97)</f>
        <v>1.9845360824742269</v>
      </c>
      <c r="F98" s="17">
        <f>IF(OR($A98="",$B98=""),"",'MPTO_working_2-way'!D97)</f>
        <v>2.0163247537682976</v>
      </c>
      <c r="G98" s="22">
        <f>IF(OR($A98="",$B98=""),"",'MPTO_working_2-way'!E97)</f>
        <v>1.98393746319002</v>
      </c>
      <c r="H98" s="17">
        <f>IF(OR($A98="",$B98=""),"",'OddsRatio_working_2-way'!M97)</f>
        <v>2.0163498575623611</v>
      </c>
      <c r="I98" s="17">
        <f>IF(OR($A98="",$B98=""),"",'OddsRatio_working_2-way'!N97)</f>
        <v>1.9839131599805839</v>
      </c>
      <c r="J98" s="17">
        <f>IF('Log_working_2-way'!$D97="","",A98^('Log_working_2-way'!$D97))</f>
        <v>2.0166326309725022</v>
      </c>
      <c r="K98" s="22">
        <f>IF('Log_working_2-way'!$D97="","",B98^('Log_working_2-way'!$D97))</f>
        <v>1.9836394873960235</v>
      </c>
      <c r="L98" s="33">
        <f t="shared" si="72"/>
        <v>0.4961038961038961</v>
      </c>
      <c r="M98" s="33">
        <f t="shared" si="73"/>
        <v>0.50389610389610384</v>
      </c>
      <c r="N98" s="4">
        <v>100</v>
      </c>
      <c r="O98" s="4">
        <f t="shared" si="65"/>
        <v>48.453608247422686</v>
      </c>
      <c r="P98" s="4">
        <f t="shared" si="66"/>
        <v>47.643979057591622</v>
      </c>
      <c r="Q98" s="4">
        <f t="shared" si="67"/>
        <v>52.356020942408378</v>
      </c>
      <c r="R98" s="4">
        <f t="shared" si="68"/>
        <v>51.546391752577328</v>
      </c>
      <c r="S98" s="39">
        <f t="shared" si="69"/>
        <v>-3.9024126949856921</v>
      </c>
      <c r="T98" s="39">
        <f t="shared" si="70"/>
        <v>-3.9024126949857063</v>
      </c>
    </row>
    <row r="99" spans="1:20" ht="15" x14ac:dyDescent="0.25">
      <c r="A99">
        <v>1.78</v>
      </c>
      <c r="B99">
        <v>2.06</v>
      </c>
      <c r="C99" s="20">
        <f t="shared" si="71"/>
        <v>4.7234646012872306E-2</v>
      </c>
      <c r="D99" s="17">
        <f>IF(OR($A99="",$B99=""),"",A99*'MPTO_working_2-way'!$G98)</f>
        <v>1.8640776699029127</v>
      </c>
      <c r="E99" s="22">
        <f>IF(OR($A99="",$B99=""),"",B99*'MPTO_working_2-way'!$G98)</f>
        <v>2.1573033707865168</v>
      </c>
      <c r="F99" s="17">
        <f>IF(OR($A99="",$B99=""),"",'MPTO_working_2-way'!D98)</f>
        <v>1.8581129015911626</v>
      </c>
      <c r="G99" s="22">
        <f>IF(OR($A99="",$B99=""),"",'MPTO_working_2-way'!E98)</f>
        <v>2.165347820951931</v>
      </c>
      <c r="H99" s="17">
        <f>IF(OR($A99="",$B99=""),"",'OddsRatio_working_2-way'!M98)</f>
        <v>1.8578164469184384</v>
      </c>
      <c r="I99" s="17">
        <f>IF(OR($A99="",$B99=""),"",'OddsRatio_working_2-way'!N98)</f>
        <v>2.1657505560686463</v>
      </c>
      <c r="J99" s="17">
        <f>IF('Log_working_2-way'!$D98="","",A99^('Log_working_2-way'!$D98))</f>
        <v>1.855080049537273</v>
      </c>
      <c r="K99" s="22">
        <f>IF('Log_working_2-way'!$D98="","",B99^('Log_working_2-way'!$D98))</f>
        <v>2.169481150379414</v>
      </c>
      <c r="L99" s="33">
        <f t="shared" si="72"/>
        <v>0.53645833333333337</v>
      </c>
      <c r="M99" s="33">
        <f t="shared" si="73"/>
        <v>0.46354166666666669</v>
      </c>
      <c r="N99" s="4">
        <v>100</v>
      </c>
      <c r="O99" s="4">
        <f t="shared" si="65"/>
        <v>43.820224719101127</v>
      </c>
      <c r="P99" s="4">
        <f t="shared" si="66"/>
        <v>51.456310679611654</v>
      </c>
      <c r="Q99" s="4">
        <f t="shared" si="67"/>
        <v>48.543689320388353</v>
      </c>
      <c r="R99" s="4">
        <f t="shared" si="68"/>
        <v>56.17977528089888</v>
      </c>
      <c r="S99" s="39">
        <f t="shared" si="69"/>
        <v>-4.7234646012872261</v>
      </c>
      <c r="T99" s="39">
        <f t="shared" si="70"/>
        <v>-4.7234646012872261</v>
      </c>
    </row>
    <row r="100" spans="1:20" ht="15" x14ac:dyDescent="0.25">
      <c r="A100">
        <v>1.9</v>
      </c>
      <c r="B100">
        <v>1.95</v>
      </c>
      <c r="C100" s="20">
        <f t="shared" si="71"/>
        <v>3.9136302294197067E-2</v>
      </c>
      <c r="D100" s="17">
        <f>IF(OR($A100="",$B100=""),"",A100*'MPTO_working_2-way'!$G99)</f>
        <v>1.9743589743589742</v>
      </c>
      <c r="E100" s="22">
        <f>IF(OR($A100="",$B100=""),"",B100*'MPTO_working_2-way'!$G99)</f>
        <v>2.0263157894736841</v>
      </c>
      <c r="F100" s="17">
        <f>IF(OR($A100="",$B100=""),"",'MPTO_working_2-way'!D99)</f>
        <v>1.9733688415446073</v>
      </c>
      <c r="G100" s="22">
        <f>IF(OR($A100="",$B100=""),"",'MPTO_working_2-way'!E99)</f>
        <v>2.027359781121751</v>
      </c>
      <c r="H100" s="17">
        <f>IF(OR($A100="",$B100=""),"",'OddsRatio_working_2-way'!M99)</f>
        <v>1.9733285267845753</v>
      </c>
      <c r="I100" s="17">
        <f>IF(OR($A100="",$B100=""),"",'OddsRatio_working_2-way'!N99)</f>
        <v>2.0274023338281628</v>
      </c>
      <c r="J100" s="17">
        <f>IF('Log_working_2-way'!$D99="","",A100^('Log_working_2-way'!$D99))</f>
        <v>1.9728759519930477</v>
      </c>
      <c r="K100" s="22">
        <f>IF('Log_working_2-way'!$D99="","",B100^('Log_working_2-way'!$D99))</f>
        <v>2.02788027389437</v>
      </c>
      <c r="L100" s="33">
        <f t="shared" si="72"/>
        <v>0.50649350649350655</v>
      </c>
      <c r="M100" s="33">
        <f t="shared" si="73"/>
        <v>0.49350649350649356</v>
      </c>
      <c r="N100" s="4">
        <v>100</v>
      </c>
      <c r="O100" s="4">
        <f t="shared" si="65"/>
        <v>47.368421052631575</v>
      </c>
      <c r="P100" s="4">
        <f t="shared" si="66"/>
        <v>48.717948717948723</v>
      </c>
      <c r="Q100" s="4">
        <f t="shared" si="67"/>
        <v>51.282051282051292</v>
      </c>
      <c r="R100" s="4">
        <f t="shared" si="68"/>
        <v>52.631578947368418</v>
      </c>
      <c r="S100" s="39">
        <f t="shared" si="69"/>
        <v>-3.9136302294197165</v>
      </c>
      <c r="T100" s="39">
        <f t="shared" si="70"/>
        <v>-3.9136302294196952</v>
      </c>
    </row>
    <row r="101" spans="1:20" ht="15" x14ac:dyDescent="0.25">
      <c r="A101">
        <v>1.58</v>
      </c>
      <c r="B101">
        <v>2.37</v>
      </c>
      <c r="C101" s="20">
        <f t="shared" si="71"/>
        <v>5.4852320675105481E-2</v>
      </c>
      <c r="D101" s="17">
        <f>IF(OR($A101="",$B101=""),"",A101*'MPTO_working_2-way'!$G100)</f>
        <v>1.6666666666666667</v>
      </c>
      <c r="E101" s="22">
        <f>IF(OR($A101="",$B101=""),"",B101*'MPTO_working_2-way'!$G100)</f>
        <v>2.5</v>
      </c>
      <c r="F101" s="17">
        <f>IF(OR($A101="",$B101=""),"",'MPTO_working_2-way'!D100)</f>
        <v>1.6515679442508711</v>
      </c>
      <c r="G101" s="22">
        <f>IF(OR($A101="",$B101=""),"",'MPTO_working_2-way'!E100)</f>
        <v>2.53475935828877</v>
      </c>
      <c r="H101" s="17">
        <f>IF(OR($A101="",$B101=""),"",'OddsRatio_working_2-way'!M100)</f>
        <v>1.6506594072428187</v>
      </c>
      <c r="I101" s="17">
        <f>IF(OR($A101="",$B101=""),"",'OddsRatio_working_2-way'!N100)</f>
        <v>2.5369023929701071</v>
      </c>
      <c r="J101" s="17">
        <f>IF('Log_working_2-way'!$D100="","",A101^('Log_working_2-way'!$D100))</f>
        <v>1.6437105855935166</v>
      </c>
      <c r="K101" s="22">
        <f>IF('Log_working_2-way'!$D100="","",B101^('Log_working_2-way'!$D100))</f>
        <v>2.5534931728270789</v>
      </c>
      <c r="L101" s="33">
        <f t="shared" si="72"/>
        <v>0.6</v>
      </c>
      <c r="M101" s="33">
        <f t="shared" si="73"/>
        <v>0.4</v>
      </c>
      <c r="N101" s="4">
        <v>100</v>
      </c>
      <c r="O101" s="4">
        <f t="shared" si="65"/>
        <v>36.708860759493668</v>
      </c>
      <c r="P101" s="4">
        <f t="shared" si="66"/>
        <v>57.805907172995774</v>
      </c>
      <c r="Q101" s="4">
        <f t="shared" si="67"/>
        <v>42.194092827004212</v>
      </c>
      <c r="R101" s="4">
        <f t="shared" si="68"/>
        <v>63.291139240506325</v>
      </c>
      <c r="S101" s="39">
        <f t="shared" si="69"/>
        <v>-5.4852320675105446</v>
      </c>
      <c r="T101" s="39">
        <f t="shared" si="70"/>
        <v>-5.4852320675105517</v>
      </c>
    </row>
    <row r="102" spans="1:20" ht="15" x14ac:dyDescent="0.25">
      <c r="A102">
        <v>1.67</v>
      </c>
      <c r="B102">
        <v>2.2000000000000002</v>
      </c>
      <c r="C102" s="20">
        <f t="shared" si="71"/>
        <v>5.3347849755035481E-2</v>
      </c>
      <c r="D102" s="17">
        <f>IF(OR($A102="",$B102=""),"",A102*'MPTO_working_2-way'!$G101)</f>
        <v>1.7590909090909093</v>
      </c>
      <c r="E102" s="22">
        <f>IF(OR($A102="",$B102=""),"",B102*'MPTO_working_2-way'!$G101)</f>
        <v>2.3173652694610785</v>
      </c>
      <c r="F102" s="17">
        <f>IF(OR($A102="",$B102=""),"",'MPTO_working_2-way'!D101)</f>
        <v>1.7478591817316842</v>
      </c>
      <c r="G102" s="22">
        <f>IF(OR($A102="",$B102=""),"",'MPTO_working_2-way'!E101)</f>
        <v>2.3371501272264634</v>
      </c>
      <c r="H102" s="17">
        <f>IF(OR($A102="",$B102=""),"",'OddsRatio_working_2-way'!M101)</f>
        <v>1.7472170590486633</v>
      </c>
      <c r="I102" s="17">
        <f>IF(OR($A102="",$B102=""),"",'OddsRatio_working_2-way'!N101)</f>
        <v>2.3382992102364124</v>
      </c>
      <c r="J102" s="17">
        <f>IF('Log_working_2-way'!$D101="","",A102^('Log_working_2-way'!$D101))</f>
        <v>1.7420513399942872</v>
      </c>
      <c r="K102" s="22">
        <f>IF('Log_working_2-way'!$D101="","",B102^('Log_working_2-way'!$D101))</f>
        <v>2.3476156515067124</v>
      </c>
      <c r="L102" s="33">
        <f t="shared" si="72"/>
        <v>0.5684754521963824</v>
      </c>
      <c r="M102" s="33">
        <f t="shared" si="73"/>
        <v>0.43152454780361743</v>
      </c>
      <c r="N102" s="4">
        <v>100</v>
      </c>
      <c r="O102" s="4">
        <f t="shared" si="65"/>
        <v>40.119760479041922</v>
      </c>
      <c r="P102" s="4">
        <f t="shared" si="66"/>
        <v>54.545454545454554</v>
      </c>
      <c r="Q102" s="4">
        <f t="shared" si="67"/>
        <v>45.454545454545453</v>
      </c>
      <c r="R102" s="4">
        <f t="shared" si="68"/>
        <v>59.880239520958092</v>
      </c>
      <c r="S102" s="39">
        <f t="shared" si="69"/>
        <v>-5.3347849755035313</v>
      </c>
      <c r="T102" s="39">
        <f t="shared" si="70"/>
        <v>-5.3347849755035384</v>
      </c>
    </row>
    <row r="103" spans="1:20" ht="15" x14ac:dyDescent="0.25">
      <c r="A103">
        <v>1.82</v>
      </c>
      <c r="B103">
        <v>2.0099999999999998</v>
      </c>
      <c r="C103" s="20">
        <f t="shared" si="71"/>
        <v>4.6962987261494726E-2</v>
      </c>
      <c r="D103" s="17">
        <f>IF(OR($A103="",$B103=""),"",A103*'MPTO_working_2-way'!$G102)</f>
        <v>1.9054726368159205</v>
      </c>
      <c r="E103" s="22">
        <f>IF(OR($A103="",$B103=""),"",B103*'MPTO_working_2-way'!$G102)</f>
        <v>2.104395604395604</v>
      </c>
      <c r="F103" s="17">
        <f>IF(OR($A103="",$B103=""),"",'MPTO_working_2-way'!D102)</f>
        <v>1.9012525336520971</v>
      </c>
      <c r="G103" s="22">
        <f>IF(OR($A103="",$B103=""),"",'MPTO_working_2-way'!E102)</f>
        <v>2.1095669223228186</v>
      </c>
      <c r="H103" s="17">
        <f>IF(OR($A103="",$B103=""),"",'OddsRatio_working_2-way'!M102)</f>
        <v>1.9010444984121553</v>
      </c>
      <c r="I103" s="17">
        <f>IF(OR($A103="",$B103=""),"",'OddsRatio_working_2-way'!N102)</f>
        <v>2.109823101702776</v>
      </c>
      <c r="J103" s="17">
        <f>IF('Log_working_2-way'!$D102="","",A103^('Log_working_2-way'!$D102))</f>
        <v>1.8991069004823022</v>
      </c>
      <c r="K103" s="22">
        <f>IF('Log_working_2-way'!$D102="","",B103^('Log_working_2-way'!$D102))</f>
        <v>2.112214798332626</v>
      </c>
      <c r="L103" s="33">
        <f t="shared" si="72"/>
        <v>0.52480417754569186</v>
      </c>
      <c r="M103" s="33">
        <f t="shared" si="73"/>
        <v>0.47519582245430819</v>
      </c>
      <c r="N103" s="4">
        <v>100</v>
      </c>
      <c r="O103" s="4">
        <f t="shared" si="65"/>
        <v>45.054945054945051</v>
      </c>
      <c r="P103" s="4">
        <f t="shared" si="66"/>
        <v>50.248756218905463</v>
      </c>
      <c r="Q103" s="4">
        <f t="shared" si="67"/>
        <v>49.751243781094537</v>
      </c>
      <c r="R103" s="4">
        <f t="shared" si="68"/>
        <v>54.945054945054942</v>
      </c>
      <c r="S103" s="39">
        <f t="shared" si="69"/>
        <v>-4.696298726149486</v>
      </c>
      <c r="T103" s="39">
        <f t="shared" si="70"/>
        <v>-4.6962987261494789</v>
      </c>
    </row>
    <row r="104" spans="1:20" ht="15" x14ac:dyDescent="0.25">
      <c r="A104">
        <v>1.76</v>
      </c>
      <c r="B104">
        <v>2.06</v>
      </c>
      <c r="C104" s="20">
        <f t="shared" si="71"/>
        <v>5.3618711385701623E-2</v>
      </c>
      <c r="D104" s="17">
        <f>IF(OR($A104="",$B104=""),"",A104*'MPTO_working_2-way'!$G103)</f>
        <v>1.8543689320388348</v>
      </c>
      <c r="E104" s="22">
        <f>IF(OR($A104="",$B104=""),"",B104*'MPTO_working_2-way'!$G103)</f>
        <v>2.1704545454545454</v>
      </c>
      <c r="F104" s="17">
        <f>IF(OR($A104="",$B104=""),"",'MPTO_working_2-way'!D103)</f>
        <v>1.8471571224780923</v>
      </c>
      <c r="G104" s="22">
        <f>IF(OR($A104="",$B104=""),"",'MPTO_working_2-way'!E103)</f>
        <v>2.1804185710849171</v>
      </c>
      <c r="H104" s="17">
        <f>IF(OR($A104="",$B104=""),"",'OddsRatio_working_2-way'!M103)</f>
        <v>1.8467473838610133</v>
      </c>
      <c r="I104" s="17">
        <f>IF(OR($A104="",$B104=""),"",'OddsRatio_working_2-way'!N103)</f>
        <v>2.1809897722272038</v>
      </c>
      <c r="J104" s="17">
        <f>IF('Log_working_2-way'!$D103="","",A104^('Log_working_2-way'!$D103))</f>
        <v>1.8434237239804521</v>
      </c>
      <c r="K104" s="22">
        <f>IF('Log_working_2-way'!$D103="","",B104^('Log_working_2-way'!$D103))</f>
        <v>2.1856436706318871</v>
      </c>
      <c r="L104" s="33">
        <f t="shared" si="72"/>
        <v>0.53926701570680635</v>
      </c>
      <c r="M104" s="33">
        <f t="shared" si="73"/>
        <v>0.4607329842931937</v>
      </c>
      <c r="N104" s="4">
        <v>100</v>
      </c>
      <c r="O104" s="4">
        <f t="shared" si="65"/>
        <v>43.181818181818187</v>
      </c>
      <c r="P104" s="4">
        <f t="shared" si="66"/>
        <v>51.456310679611654</v>
      </c>
      <c r="Q104" s="4">
        <f t="shared" si="67"/>
        <v>48.543689320388353</v>
      </c>
      <c r="R104" s="4">
        <f t="shared" si="68"/>
        <v>56.81818181818182</v>
      </c>
      <c r="S104" s="39">
        <f t="shared" si="69"/>
        <v>-5.3618711385701658</v>
      </c>
      <c r="T104" s="39">
        <f t="shared" si="70"/>
        <v>-5.3618711385701658</v>
      </c>
    </row>
    <row r="105" spans="1:20" ht="15" x14ac:dyDescent="0.25">
      <c r="A105">
        <v>1.67</v>
      </c>
      <c r="B105">
        <v>2.21</v>
      </c>
      <c r="C105" s="20">
        <f t="shared" si="71"/>
        <v>5.1291082992386272E-2</v>
      </c>
      <c r="D105" s="17">
        <f>IF(OR($A105="",$B105=""),"",A105*'MPTO_working_2-way'!$G104)</f>
        <v>1.755656108597285</v>
      </c>
      <c r="E105" s="22">
        <f>IF(OR($A105="",$B105=""),"",B105*'MPTO_working_2-way'!$G104)</f>
        <v>2.3233532934131738</v>
      </c>
      <c r="F105" s="17">
        <f>IF(OR($A105="",$B105=""),"",'MPTO_working_2-way'!D104)</f>
        <v>1.7447230954688349</v>
      </c>
      <c r="G105" s="22">
        <f>IF(OR($A105="",$B105=""),"",'MPTO_working_2-way'!E104)</f>
        <v>2.3427809693084076</v>
      </c>
      <c r="H105" s="17">
        <f>IF(OR($A105="",$B105=""),"",'OddsRatio_working_2-way'!M104)</f>
        <v>1.7441229792611315</v>
      </c>
      <c r="I105" s="17">
        <f>IF(OR($A105="",$B105=""),"",'OddsRatio_working_2-way'!N104)</f>
        <v>2.343863887919357</v>
      </c>
      <c r="J105" s="17">
        <f>IF('Log_working_2-way'!$D104="","",A105^('Log_working_2-way'!$D104))</f>
        <v>1.7391017137730014</v>
      </c>
      <c r="K105" s="22">
        <f>IF('Log_working_2-way'!$D104="","",B105^('Log_working_2-way'!$D104))</f>
        <v>2.3529937508783978</v>
      </c>
      <c r="L105" s="33">
        <f t="shared" si="72"/>
        <v>0.56958762886597936</v>
      </c>
      <c r="M105" s="33">
        <f t="shared" si="73"/>
        <v>0.43041237113402059</v>
      </c>
      <c r="N105" s="4">
        <v>100</v>
      </c>
      <c r="O105" s="4">
        <f t="shared" si="65"/>
        <v>40.119760479041922</v>
      </c>
      <c r="P105" s="4">
        <f t="shared" si="66"/>
        <v>54.751131221719454</v>
      </c>
      <c r="Q105" s="4">
        <f t="shared" si="67"/>
        <v>45.248868778280546</v>
      </c>
      <c r="R105" s="4">
        <f t="shared" si="68"/>
        <v>59.880239520958092</v>
      </c>
      <c r="S105" s="39">
        <f t="shared" si="69"/>
        <v>-5.1291082992386237</v>
      </c>
      <c r="T105" s="39">
        <f t="shared" si="70"/>
        <v>-5.1291082992386379</v>
      </c>
    </row>
    <row r="106" spans="1:20" ht="15" x14ac:dyDescent="0.25">
      <c r="A106">
        <v>1.61</v>
      </c>
      <c r="B106">
        <v>2.3199999999999998</v>
      </c>
      <c r="C106" s="20">
        <f t="shared" si="71"/>
        <v>5.2152495180980862E-2</v>
      </c>
      <c r="D106" s="17">
        <f>IF(OR($A106="",$B106=""),"",A106*'MPTO_working_2-way'!$G105)</f>
        <v>1.6939655172413792</v>
      </c>
      <c r="E106" s="22">
        <f>IF(OR($A106="",$B106=""),"",B106*'MPTO_working_2-way'!$G105)</f>
        <v>2.4409937888198754</v>
      </c>
      <c r="F106" s="17">
        <f>IF(OR($A106="",$B106=""),"",'MPTO_working_2-way'!D105)</f>
        <v>1.6805543057680195</v>
      </c>
      <c r="G106" s="22">
        <f>IF(OR($A106="",$B106=""),"",'MPTO_working_2-way'!E105)</f>
        <v>2.4693904535237334</v>
      </c>
      <c r="H106" s="17">
        <f>IF(OR($A106="",$B106=""),"",'OddsRatio_working_2-way'!M105)</f>
        <v>1.6797949780052894</v>
      </c>
      <c r="I106" s="17">
        <f>IF(OR($A106="",$B106=""),"",'OddsRatio_working_2-way'!N105)</f>
        <v>2.471031755683577</v>
      </c>
      <c r="J106" s="17">
        <f>IF('Log_working_2-way'!$D105="","",A106^('Log_working_2-way'!$D105))</f>
        <v>1.673633494050095</v>
      </c>
      <c r="K106" s="22">
        <f>IF('Log_working_2-way'!$D105="","",B106^('Log_working_2-way'!$D105))</f>
        <v>2.4844867555283741</v>
      </c>
      <c r="L106" s="33">
        <f t="shared" si="72"/>
        <v>0.5903307888040713</v>
      </c>
      <c r="M106" s="33">
        <f t="shared" si="73"/>
        <v>0.40966921119592881</v>
      </c>
      <c r="N106" s="4">
        <v>100</v>
      </c>
      <c r="O106" s="4">
        <f t="shared" si="65"/>
        <v>37.888198757763973</v>
      </c>
      <c r="P106" s="4">
        <f t="shared" si="66"/>
        <v>56.896551724137922</v>
      </c>
      <c r="Q106" s="4">
        <f t="shared" si="67"/>
        <v>43.103448275862071</v>
      </c>
      <c r="R106" s="4">
        <f t="shared" si="68"/>
        <v>62.11180124223602</v>
      </c>
      <c r="S106" s="39">
        <f t="shared" si="69"/>
        <v>-5.2152495180980978</v>
      </c>
      <c r="T106" s="39">
        <f t="shared" si="70"/>
        <v>-5.2152495180980978</v>
      </c>
    </row>
    <row r="107" spans="1:20" ht="15" x14ac:dyDescent="0.25">
      <c r="A107">
        <v>1.64</v>
      </c>
      <c r="B107">
        <v>2.2599999999999998</v>
      </c>
      <c r="C107" s="20">
        <f t="shared" si="71"/>
        <v>5.2233973667170197E-2</v>
      </c>
      <c r="D107" s="17">
        <f>IF(OR($A107="",$B107=""),"",A107*'MPTO_working_2-way'!$G106)</f>
        <v>1.7256637168141591</v>
      </c>
      <c r="E107" s="22">
        <f>IF(OR($A107="",$B107=""),"",B107*'MPTO_working_2-way'!$G106)</f>
        <v>2.3780487804878043</v>
      </c>
      <c r="F107" s="17">
        <f>IF(OR($A107="",$B107=""),"",'MPTO_working_2-way'!D106)</f>
        <v>1.7133875739644968</v>
      </c>
      <c r="G107" s="22">
        <f>IF(OR($A107="",$B107=""),"",'MPTO_working_2-way'!E106)</f>
        <v>2.4017625712804556</v>
      </c>
      <c r="H107" s="17">
        <f>IF(OR($A107="",$B107=""),"",'OddsRatio_working_2-way'!M106)</f>
        <v>1.7126966450997982</v>
      </c>
      <c r="I107" s="17">
        <f>IF(OR($A107="",$B107=""),"",'OddsRatio_working_2-way'!N106)</f>
        <v>2.4031215200402278</v>
      </c>
      <c r="J107" s="17">
        <f>IF('Log_working_2-way'!$D106="","",A107^('Log_working_2-way'!$D106))</f>
        <v>1.7070561902169741</v>
      </c>
      <c r="K107" s="22">
        <f>IF('Log_working_2-way'!$D106="","",B107^('Log_working_2-way'!$D106))</f>
        <v>2.41431475154904</v>
      </c>
      <c r="L107" s="33">
        <f t="shared" si="72"/>
        <v>0.57948717948717954</v>
      </c>
      <c r="M107" s="33">
        <f t="shared" si="73"/>
        <v>0.42051282051282063</v>
      </c>
      <c r="N107" s="4">
        <v>100</v>
      </c>
      <c r="O107" s="4">
        <f t="shared" si="65"/>
        <v>39.024390243902438</v>
      </c>
      <c r="P107" s="4">
        <f t="shared" si="66"/>
        <v>55.752212389380524</v>
      </c>
      <c r="Q107" s="4">
        <f t="shared" si="67"/>
        <v>44.247787610619469</v>
      </c>
      <c r="R107" s="4">
        <f t="shared" si="68"/>
        <v>60.975609756097562</v>
      </c>
      <c r="S107" s="39">
        <f t="shared" si="69"/>
        <v>-5.2233973667170304</v>
      </c>
      <c r="T107" s="39">
        <f t="shared" si="70"/>
        <v>-5.2233973667170375</v>
      </c>
    </row>
    <row r="108" spans="1:20" ht="15" x14ac:dyDescent="0.25">
      <c r="A108">
        <v>1.39</v>
      </c>
      <c r="B108">
        <v>2.94</v>
      </c>
      <c r="C108" s="20">
        <f t="shared" si="71"/>
        <v>5.9560514853423507E-2</v>
      </c>
      <c r="D108" s="17">
        <f>IF(OR($A108="",$B108=""),"",A108*'MPTO_working_2-way'!$G107)</f>
        <v>1.4727891156462585</v>
      </c>
      <c r="E108" s="22">
        <f>IF(OR($A108="",$B108=""),"",B108*'MPTO_working_2-way'!$G107)</f>
        <v>3.1151079136690649</v>
      </c>
      <c r="F108" s="17">
        <f>IF(OR($A108="",$B108=""),"",'MPTO_working_2-way'!D107)</f>
        <v>1.4500230635489479</v>
      </c>
      <c r="G108" s="22">
        <f>IF(OR($A108="",$B108=""),"",'MPTO_working_2-way'!E107)</f>
        <v>3.2221083339903815</v>
      </c>
      <c r="H108" s="17">
        <f>IF(OR($A108="",$B108=""),"",'OddsRatio_working_2-way'!M107)</f>
        <v>1.4483647263501573</v>
      </c>
      <c r="I108" s="17">
        <f>IF(OR($A108="",$B108=""),"",'OddsRatio_working_2-way'!N107)</f>
        <v>3.2303271003059124</v>
      </c>
      <c r="J108" s="17">
        <f>IF('Log_working_2-way'!$D107="","",A108^('Log_working_2-way'!$D107))</f>
        <v>1.4377934648714163</v>
      </c>
      <c r="K108" s="22">
        <f>IF('Log_working_2-way'!$D107="","",B108^('Log_working_2-way'!$D107))</f>
        <v>3.2841821091485066</v>
      </c>
      <c r="L108" s="33">
        <f t="shared" si="72"/>
        <v>0.67898383371824478</v>
      </c>
      <c r="M108" s="33">
        <f t="shared" si="73"/>
        <v>0.32101616628175517</v>
      </c>
      <c r="N108" s="4">
        <v>100</v>
      </c>
      <c r="O108" s="4">
        <f t="shared" si="65"/>
        <v>28.057553956834536</v>
      </c>
      <c r="P108" s="4">
        <f t="shared" si="66"/>
        <v>65.986394557823132</v>
      </c>
      <c r="Q108" s="4">
        <f t="shared" si="67"/>
        <v>34.013605442176868</v>
      </c>
      <c r="R108" s="4">
        <f t="shared" si="68"/>
        <v>71.942446043165475</v>
      </c>
      <c r="S108" s="39">
        <f t="shared" si="69"/>
        <v>-5.9560514853423321</v>
      </c>
      <c r="T108" s="39">
        <f t="shared" si="70"/>
        <v>-5.9560514853423427</v>
      </c>
    </row>
    <row r="109" spans="1:20" ht="15" x14ac:dyDescent="0.25">
      <c r="A109">
        <v>1.65</v>
      </c>
      <c r="B109">
        <v>2.25</v>
      </c>
      <c r="C109" s="20">
        <f t="shared" si="71"/>
        <v>5.0505050505050608E-2</v>
      </c>
      <c r="D109" s="17">
        <f>IF(OR($A109="",$B109=""),"",A109*'MPTO_working_2-way'!$G108)</f>
        <v>1.7333333333333334</v>
      </c>
      <c r="E109" s="22">
        <f>IF(OR($A109="",$B109=""),"",B109*'MPTO_working_2-way'!$G108)</f>
        <v>2.3636363636363638</v>
      </c>
      <c r="F109" s="17">
        <f>IF(OR($A109="",$B109=""),"",'MPTO_working_2-way'!D108)</f>
        <v>1.7217391304347827</v>
      </c>
      <c r="G109" s="22">
        <f>IF(OR($A109="",$B109=""),"",'MPTO_working_2-way'!E108)</f>
        <v>2.3855421686746991</v>
      </c>
      <c r="H109" s="17">
        <f>IF(OR($A109="",$B109=""),"",'OddsRatio_working_2-way'!M108)</f>
        <v>1.7211102550927979</v>
      </c>
      <c r="I109" s="17">
        <f>IF(OR($A109="",$B109=""),"",'OddsRatio_working_2-way'!N108)</f>
        <v>2.3867504905630734</v>
      </c>
      <c r="J109" s="17">
        <f>IF('Log_working_2-way'!$D108="","",A109^('Log_working_2-way'!$D108))</f>
        <v>1.7157888581421401</v>
      </c>
      <c r="K109" s="22">
        <f>IF('Log_working_2-way'!$D108="","",B109^('Log_working_2-way'!$D108))</f>
        <v>2.3970600249268958</v>
      </c>
      <c r="L109" s="33">
        <f t="shared" si="72"/>
        <v>0.57692307692307687</v>
      </c>
      <c r="M109" s="33">
        <f t="shared" si="73"/>
        <v>0.42307692307692307</v>
      </c>
      <c r="N109" s="4">
        <v>100</v>
      </c>
      <c r="O109" s="4">
        <f t="shared" si="65"/>
        <v>39.393939393939398</v>
      </c>
      <c r="P109" s="4">
        <f t="shared" si="66"/>
        <v>55.55555555555555</v>
      </c>
      <c r="Q109" s="4">
        <f t="shared" si="67"/>
        <v>44.444444444444443</v>
      </c>
      <c r="R109" s="4">
        <f t="shared" si="68"/>
        <v>60.606060606060609</v>
      </c>
      <c r="S109" s="39">
        <f t="shared" si="69"/>
        <v>-5.0505050505050448</v>
      </c>
      <c r="T109" s="39">
        <f t="shared" si="70"/>
        <v>-5.050505050505059</v>
      </c>
    </row>
    <row r="110" spans="1:20" ht="15" x14ac:dyDescent="0.25">
      <c r="A110">
        <v>1.83</v>
      </c>
      <c r="B110">
        <v>1.99</v>
      </c>
      <c r="C110" s="20">
        <f t="shared" si="71"/>
        <v>4.8960650245764237E-2</v>
      </c>
      <c r="D110" s="17">
        <f>IF(OR($A110="",$B110=""),"",A110*'MPTO_working_2-way'!$G109)</f>
        <v>1.9195979899497486</v>
      </c>
      <c r="E110" s="22">
        <f>IF(OR($A110="",$B110=""),"",B110*'MPTO_working_2-way'!$G109)</f>
        <v>2.0874316939890707</v>
      </c>
      <c r="F110" s="17">
        <f>IF(OR($A110="",$B110=""),"",'MPTO_working_2-way'!D109)</f>
        <v>1.9158271299681719</v>
      </c>
      <c r="G110" s="22">
        <f>IF(OR($A110="",$B110=""),"",'MPTO_working_2-way'!E109)</f>
        <v>2.0919091248528017</v>
      </c>
      <c r="H110" s="17">
        <f>IF(OR($A110="",$B110=""),"",'OddsRatio_working_2-way'!M109)</f>
        <v>1.9156330260447352</v>
      </c>
      <c r="I110" s="17">
        <f>IF(OR($A110="",$B110=""),"",'OddsRatio_working_2-way'!N109)</f>
        <v>2.092140597330467</v>
      </c>
      <c r="J110" s="17">
        <f>IF('Log_working_2-way'!$D109="","",A110^('Log_working_2-way'!$D109))</f>
        <v>1.913898227080558</v>
      </c>
      <c r="K110" s="22">
        <f>IF('Log_working_2-way'!$D109="","",B110^('Log_working_2-way'!$D109))</f>
        <v>2.0942137432454255</v>
      </c>
      <c r="L110" s="33">
        <f t="shared" si="72"/>
        <v>0.52094240837696337</v>
      </c>
      <c r="M110" s="33">
        <f t="shared" si="73"/>
        <v>0.47905759162303674</v>
      </c>
      <c r="N110" s="4">
        <v>100</v>
      </c>
      <c r="O110" s="4">
        <f t="shared" si="65"/>
        <v>45.355191256830594</v>
      </c>
      <c r="P110" s="4">
        <f t="shared" si="66"/>
        <v>49.748743718592962</v>
      </c>
      <c r="Q110" s="4">
        <f t="shared" si="67"/>
        <v>50.251256281407031</v>
      </c>
      <c r="R110" s="4">
        <f t="shared" si="68"/>
        <v>54.644808743169392</v>
      </c>
      <c r="S110" s="39">
        <f t="shared" si="69"/>
        <v>-4.896065024576437</v>
      </c>
      <c r="T110" s="39">
        <f t="shared" si="70"/>
        <v>-4.8960650245764299</v>
      </c>
    </row>
    <row r="111" spans="1:20" ht="15" x14ac:dyDescent="0.25">
      <c r="A111">
        <v>1.9</v>
      </c>
      <c r="B111">
        <v>1.99</v>
      </c>
      <c r="C111" s="20">
        <f t="shared" si="71"/>
        <v>2.8828352287754377E-2</v>
      </c>
      <c r="D111" s="17">
        <f>IF(OR($A111="",$B111=""),"",A111*'MPTO_working_2-way'!$G110)</f>
        <v>1.9547738693467331</v>
      </c>
      <c r="E111" s="22">
        <f>IF(OR($A111="",$B111=""),"",B111*'MPTO_working_2-way'!$G110)</f>
        <v>2.0473684210526311</v>
      </c>
      <c r="F111" s="17">
        <f>IF(OR($A111="",$B111=""),"",'MPTO_working_2-way'!D110)</f>
        <v>1.9535003874967702</v>
      </c>
      <c r="G111" s="22">
        <f>IF(OR($A111="",$B111=""),"",'MPTO_working_2-way'!E110)</f>
        <v>2.0487672717420748</v>
      </c>
      <c r="H111" s="17">
        <f>IF(OR($A111="",$B111=""),"",'OddsRatio_working_2-way'!M110)</f>
        <v>1.9534625892455926</v>
      </c>
      <c r="I111" s="17">
        <f>IF(OR($A111="",$B111=""),"",'OddsRatio_working_2-way'!N110)</f>
        <v>2.0488088481701512</v>
      </c>
      <c r="J111" s="17">
        <f>IF('Log_working_2-way'!$D110="","",A111^('Log_working_2-way'!$D110))</f>
        <v>1.9528856855785393</v>
      </c>
      <c r="K111" s="22">
        <f>IF('Log_working_2-way'!$D110="","",B111^('Log_working_2-way'!$D110))</f>
        <v>2.0494438264048878</v>
      </c>
      <c r="L111" s="33">
        <f t="shared" si="72"/>
        <v>0.51156812339331637</v>
      </c>
      <c r="M111" s="33">
        <f t="shared" si="73"/>
        <v>0.48843187660668391</v>
      </c>
      <c r="N111" s="4">
        <v>100</v>
      </c>
      <c r="O111" s="4">
        <f t="shared" si="65"/>
        <v>47.368421052631575</v>
      </c>
      <c r="P111" s="4">
        <f t="shared" si="66"/>
        <v>49.748743718592962</v>
      </c>
      <c r="Q111" s="4">
        <f t="shared" si="67"/>
        <v>50.251256281407031</v>
      </c>
      <c r="R111" s="4">
        <f t="shared" si="68"/>
        <v>52.631578947368418</v>
      </c>
      <c r="S111" s="39">
        <f t="shared" si="69"/>
        <v>-2.8828352287754555</v>
      </c>
      <c r="T111" s="39">
        <f t="shared" si="70"/>
        <v>-2.8828352287754555</v>
      </c>
    </row>
    <row r="112" spans="1:20" ht="15" x14ac:dyDescent="0.25">
      <c r="A112">
        <v>1.73</v>
      </c>
      <c r="B112">
        <v>2.1800000000000002</v>
      </c>
      <c r="C112" s="20">
        <f t="shared" si="71"/>
        <v>3.6750278411200155E-2</v>
      </c>
      <c r="D112" s="17">
        <f>IF(OR($A112="",$B112=""),"",A112*'MPTO_working_2-way'!$G111)</f>
        <v>1.7935779816513762</v>
      </c>
      <c r="E112" s="22">
        <f>IF(OR($A112="",$B112=""),"",B112*'MPTO_working_2-way'!$G111)</f>
        <v>2.2601156069364166</v>
      </c>
      <c r="F112" s="17">
        <f>IF(OR($A112="",$B112=""),"",'MPTO_working_2-way'!D111)</f>
        <v>1.7868005874828257</v>
      </c>
      <c r="G112" s="22">
        <f>IF(OR($A112="",$B112=""),"",'MPTO_working_2-way'!E111)</f>
        <v>2.2709700728608424</v>
      </c>
      <c r="H112" s="17">
        <f>IF(OR($A112="",$B112=""),"",'OddsRatio_working_2-way'!M111)</f>
        <v>1.786539298316753</v>
      </c>
      <c r="I112" s="17">
        <f>IF(OR($A112="",$B112=""),"",'OddsRatio_working_2-way'!N111)</f>
        <v>2.2713922904298198</v>
      </c>
      <c r="J112" s="17">
        <f>IF('Log_working_2-way'!$D111="","",A112^('Log_working_2-way'!$D111))</f>
        <v>1.7834563404262846</v>
      </c>
      <c r="K112" s="22">
        <f>IF('Log_working_2-way'!$D111="","",B112^('Log_working_2-way'!$D111))</f>
        <v>2.2763953119018545</v>
      </c>
      <c r="L112" s="33">
        <f t="shared" si="72"/>
        <v>0.55754475703324813</v>
      </c>
      <c r="M112" s="33">
        <f t="shared" si="73"/>
        <v>0.44245524296675187</v>
      </c>
      <c r="N112" s="4">
        <v>100</v>
      </c>
      <c r="O112" s="4">
        <f t="shared" si="65"/>
        <v>42.196531791907518</v>
      </c>
      <c r="P112" s="4">
        <f t="shared" si="66"/>
        <v>54.128440366972484</v>
      </c>
      <c r="Q112" s="4">
        <f t="shared" si="67"/>
        <v>45.871559633027523</v>
      </c>
      <c r="R112" s="4">
        <f t="shared" si="68"/>
        <v>57.80346820809249</v>
      </c>
      <c r="S112" s="39">
        <f t="shared" si="69"/>
        <v>-3.6750278411200057</v>
      </c>
      <c r="T112" s="39">
        <f t="shared" si="70"/>
        <v>-3.6750278411200057</v>
      </c>
    </row>
    <row r="113" spans="1:20" ht="15" x14ac:dyDescent="0.25">
      <c r="A113">
        <v>2.15</v>
      </c>
      <c r="B113">
        <v>1.75</v>
      </c>
      <c r="C113" s="20">
        <f t="shared" si="71"/>
        <v>3.6544850498338777E-2</v>
      </c>
      <c r="D113" s="17">
        <f>IF(OR($A113="",$B113=""),"",A113*'MPTO_working_2-way'!$G112)</f>
        <v>2.2285714285714282</v>
      </c>
      <c r="E113" s="22">
        <f>IF(OR($A113="",$B113=""),"",B113*'MPTO_working_2-way'!$G112)</f>
        <v>1.8139534883720929</v>
      </c>
      <c r="F113" s="17">
        <f>IF(OR($A113="",$B113=""),"",'MPTO_working_2-way'!D112)</f>
        <v>2.2379182156133823</v>
      </c>
      <c r="G113" s="22">
        <f>IF(OR($A113="",$B113=""),"",'MPTO_working_2-way'!E112)</f>
        <v>1.8078078078078077</v>
      </c>
      <c r="H113" s="17">
        <f>IF(OR($A113="",$B113=""),"",'OddsRatio_working_2-way'!M112)</f>
        <v>2.2382783747337802</v>
      </c>
      <c r="I113" s="17">
        <f>IF(OR($A113="",$B113=""),"",'OddsRatio_working_2-way'!N112)</f>
        <v>1.8075728530872484</v>
      </c>
      <c r="J113" s="17">
        <f>IF('Log_working_2-way'!$D112="","",A113^('Log_working_2-way'!$D112))</f>
        <v>2.2425796542182517</v>
      </c>
      <c r="K113" s="22">
        <f>IF('Log_working_2-way'!$D112="","",B113^('Log_working_2-way'!$D112))</f>
        <v>1.8047773811563292</v>
      </c>
      <c r="L113" s="33">
        <f t="shared" si="72"/>
        <v>0.44871794871794879</v>
      </c>
      <c r="M113" s="33">
        <f t="shared" si="73"/>
        <v>0.55128205128205132</v>
      </c>
      <c r="N113" s="4">
        <v>100</v>
      </c>
      <c r="O113" s="4">
        <f t="shared" si="65"/>
        <v>53.488372093023258</v>
      </c>
      <c r="P113" s="4">
        <f t="shared" si="66"/>
        <v>42.857142857142854</v>
      </c>
      <c r="Q113" s="4">
        <f t="shared" si="67"/>
        <v>57.142857142857139</v>
      </c>
      <c r="R113" s="4">
        <f t="shared" si="68"/>
        <v>46.511627906976742</v>
      </c>
      <c r="S113" s="39">
        <f t="shared" si="69"/>
        <v>-3.6544850498338803</v>
      </c>
      <c r="T113" s="39">
        <f t="shared" si="70"/>
        <v>-3.6544850498338874</v>
      </c>
    </row>
    <row r="114" spans="1:20" ht="15" x14ac:dyDescent="0.25">
      <c r="A114">
        <v>2.06</v>
      </c>
      <c r="B114">
        <v>1.84</v>
      </c>
      <c r="C114" s="20">
        <f t="shared" si="71"/>
        <v>2.891515407344869E-2</v>
      </c>
      <c r="D114" s="17">
        <f>IF(OR($A114="",$B114=""),"",A114*'MPTO_working_2-way'!$G113)</f>
        <v>2.1195652173913042</v>
      </c>
      <c r="E114" s="22">
        <f>IF(OR($A114="",$B114=""),"",B114*'MPTO_working_2-way'!$G113)</f>
        <v>1.8932038834951457</v>
      </c>
      <c r="F114" s="17">
        <f>IF(OR($A114="",$B114=""),"",'MPTO_working_2-way'!D113)</f>
        <v>2.1232354918216445</v>
      </c>
      <c r="G114" s="22">
        <f>IF(OR($A114="",$B114=""),"",'MPTO_working_2-way'!E113)</f>
        <v>1.8902852583283463</v>
      </c>
      <c r="H114" s="17">
        <f>IF(OR($A114="",$B114=""),"",'OddsRatio_working_2-way'!M113)</f>
        <v>2.123345344008138</v>
      </c>
      <c r="I114" s="17">
        <f>IF(OR($A114="",$B114=""),"",'OddsRatio_working_2-way'!N113)</f>
        <v>1.8901981971385247</v>
      </c>
      <c r="J114" s="17">
        <f>IF('Log_working_2-way'!$D113="","",A114^('Log_working_2-way'!$D113))</f>
        <v>2.1250149218724146</v>
      </c>
      <c r="K114" s="22">
        <f>IF('Log_working_2-way'!$D113="","",B114^('Log_working_2-way'!$D113))</f>
        <v>1.8888770989238437</v>
      </c>
      <c r="L114" s="33">
        <f t="shared" si="72"/>
        <v>0.47179487179487184</v>
      </c>
      <c r="M114" s="33">
        <f t="shared" si="73"/>
        <v>0.52820512820512822</v>
      </c>
      <c r="N114" s="4">
        <v>100</v>
      </c>
      <c r="O114" s="4">
        <f t="shared" si="65"/>
        <v>51.456310679611654</v>
      </c>
      <c r="P114" s="4">
        <f t="shared" si="66"/>
        <v>45.652173913043477</v>
      </c>
      <c r="Q114" s="4">
        <f t="shared" si="67"/>
        <v>54.347826086956516</v>
      </c>
      <c r="R114" s="4">
        <f t="shared" si="68"/>
        <v>48.543689320388353</v>
      </c>
      <c r="S114" s="39">
        <f t="shared" si="69"/>
        <v>-2.8915154073448619</v>
      </c>
      <c r="T114" s="39">
        <f t="shared" si="70"/>
        <v>-2.8915154073448761</v>
      </c>
    </row>
    <row r="115" spans="1:20" ht="15" x14ac:dyDescent="0.25">
      <c r="A115">
        <v>2.38</v>
      </c>
      <c r="B115">
        <v>1.63</v>
      </c>
      <c r="C115" s="20">
        <f t="shared" si="71"/>
        <v>3.3664999742228252E-2</v>
      </c>
      <c r="D115" s="17">
        <f>IF(OR($A115="",$B115=""),"",A115*'MPTO_working_2-way'!$G114)</f>
        <v>2.4601226993865031</v>
      </c>
      <c r="E115" s="22">
        <f>IF(OR($A115="",$B115=""),"",B115*'MPTO_working_2-way'!$G114)</f>
        <v>1.6848739495798319</v>
      </c>
      <c r="F115" s="17">
        <f>IF(OR($A115="",$B115=""),"",'MPTO_working_2-way'!D114)</f>
        <v>2.4793251102447753</v>
      </c>
      <c r="G115" s="22">
        <f>IF(OR($A115="",$B115=""),"",'MPTO_working_2-way'!E114)</f>
        <v>1.6759839288028686</v>
      </c>
      <c r="H115" s="17">
        <f>IF(OR($A115="",$B115=""),"",'OddsRatio_working_2-way'!M114)</f>
        <v>2.4800257398019103</v>
      </c>
      <c r="I115" s="17">
        <f>IF(OR($A115="",$B115=""),"",'OddsRatio_working_2-way'!N114)</f>
        <v>1.6756639246921761</v>
      </c>
      <c r="J115" s="17">
        <f>IF('Log_working_2-way'!$D114="","",A115^('Log_working_2-way'!$D114))</f>
        <v>2.4889275111820632</v>
      </c>
      <c r="K115" s="22">
        <f>IF('Log_working_2-way'!$D114="","",B115^('Log_working_2-way'!$D114))</f>
        <v>1.6716243688761041</v>
      </c>
      <c r="L115" s="33">
        <f t="shared" si="72"/>
        <v>0.40648379052369077</v>
      </c>
      <c r="M115" s="33">
        <f t="shared" si="73"/>
        <v>0.59351620947630923</v>
      </c>
      <c r="N115" s="4">
        <v>100</v>
      </c>
      <c r="O115" s="4">
        <f t="shared" si="65"/>
        <v>57.983193277310924</v>
      </c>
      <c r="P115" s="4">
        <f t="shared" si="66"/>
        <v>38.650306748466257</v>
      </c>
      <c r="Q115" s="4">
        <f t="shared" si="67"/>
        <v>61.349693251533743</v>
      </c>
      <c r="R115" s="4">
        <f t="shared" si="68"/>
        <v>42.016806722689076</v>
      </c>
      <c r="S115" s="39">
        <f t="shared" si="69"/>
        <v>-3.366499974222819</v>
      </c>
      <c r="T115" s="39">
        <f t="shared" si="70"/>
        <v>-3.366499974222819</v>
      </c>
    </row>
    <row r="116" spans="1:20" ht="15" x14ac:dyDescent="0.25">
      <c r="A116">
        <v>1.88</v>
      </c>
      <c r="B116">
        <v>2.0299999999999998</v>
      </c>
      <c r="C116" s="20">
        <f t="shared" si="71"/>
        <v>2.4525731055444977E-2</v>
      </c>
      <c r="D116" s="17">
        <f>IF(OR($A116="",$B116=""),"",A116*'MPTO_working_2-way'!$G115)</f>
        <v>1.9261083743842364</v>
      </c>
      <c r="E116" s="22">
        <f>IF(OR($A116="",$B116=""),"",B116*'MPTO_working_2-way'!$G115)</f>
        <v>2.0797872340425529</v>
      </c>
      <c r="F116" s="17">
        <f>IF(OR($A116="",$B116=""),"",'MPTO_working_2-way'!D115)</f>
        <v>1.9243646631706333</v>
      </c>
      <c r="G116" s="22">
        <f>IF(OR($A116="",$B116=""),"",'MPTO_working_2-way'!E115)</f>
        <v>2.0818241326641935</v>
      </c>
      <c r="H116" s="17">
        <f>IF(OR($A116="",$B116=""),"",'OddsRatio_working_2-way'!M115)</f>
        <v>1.9243207949834495</v>
      </c>
      <c r="I116" s="17">
        <f>IF(OR($A116="",$B116=""),"",'OddsRatio_working_2-way'!N115)</f>
        <v>2.081875475946537</v>
      </c>
      <c r="J116" s="17">
        <f>IF('Log_working_2-way'!$D115="","",A116^('Log_working_2-way'!$D115))</f>
        <v>1.9235339030630429</v>
      </c>
      <c r="K116" s="22">
        <f>IF('Log_working_2-way'!$D115="","",B116^('Log_working_2-way'!$D115))</f>
        <v>2.0827972819225606</v>
      </c>
      <c r="L116" s="33">
        <f t="shared" si="72"/>
        <v>0.51918158567774941</v>
      </c>
      <c r="M116" s="33">
        <f t="shared" si="73"/>
        <v>0.4808184143222507</v>
      </c>
      <c r="N116" s="4">
        <v>100</v>
      </c>
      <c r="O116" s="4">
        <f t="shared" si="65"/>
        <v>46.808510638297875</v>
      </c>
      <c r="P116" s="4">
        <f t="shared" si="66"/>
        <v>50.73891625615763</v>
      </c>
      <c r="Q116" s="4">
        <f t="shared" si="67"/>
        <v>49.26108374384237</v>
      </c>
      <c r="R116" s="4">
        <f t="shared" si="68"/>
        <v>53.191489361702125</v>
      </c>
      <c r="S116" s="39">
        <f t="shared" si="69"/>
        <v>-2.452573105544495</v>
      </c>
      <c r="T116" s="39">
        <f t="shared" si="70"/>
        <v>-2.452573105544495</v>
      </c>
    </row>
    <row r="117" spans="1:20" ht="15" x14ac:dyDescent="0.25">
      <c r="A117">
        <v>1.85</v>
      </c>
      <c r="B117">
        <v>2.0299999999999998</v>
      </c>
      <c r="C117" s="20">
        <f t="shared" si="71"/>
        <v>3.315137797896428E-2</v>
      </c>
      <c r="D117" s="17">
        <f>IF(OR($A117="",$B117=""),"",A117*'MPTO_working_2-way'!$G116)</f>
        <v>1.9113300492610841</v>
      </c>
      <c r="E117" s="22">
        <f>IF(OR($A117="",$B117=""),"",B117*'MPTO_working_2-way'!$G116)</f>
        <v>2.0972972972972972</v>
      </c>
      <c r="F117" s="17">
        <f>IF(OR($A117="",$B117=""),"",'MPTO_working_2-way'!D116)</f>
        <v>1.9085249650616189</v>
      </c>
      <c r="G117" s="22">
        <f>IF(OR($A117="",$B117=""),"",'MPTO_working_2-way'!E116)</f>
        <v>2.1006852188505105</v>
      </c>
      <c r="H117" s="17">
        <f>IF(OR($A117="",$B117=""),"",'OddsRatio_working_2-way'!M116)</f>
        <v>1.9084287085108012</v>
      </c>
      <c r="I117" s="17">
        <f>IF(OR($A117="",$B117=""),"",'OddsRatio_working_2-way'!N116)</f>
        <v>2.1008018467836762</v>
      </c>
      <c r="J117" s="17">
        <f>IF('Log_working_2-way'!$D116="","",A117^('Log_working_2-way'!$D116))</f>
        <v>1.9071545307970494</v>
      </c>
      <c r="K117" s="22">
        <f>IF('Log_working_2-way'!$D116="","",B117^('Log_working_2-way'!$D116))</f>
        <v>2.1023480190539692</v>
      </c>
      <c r="L117" s="33">
        <f t="shared" si="72"/>
        <v>0.52319587628865971</v>
      </c>
      <c r="M117" s="33">
        <f t="shared" si="73"/>
        <v>0.47680412371134023</v>
      </c>
      <c r="N117" s="4">
        <v>100</v>
      </c>
      <c r="O117" s="4">
        <f t="shared" si="65"/>
        <v>45.945945945945937</v>
      </c>
      <c r="P117" s="4">
        <f t="shared" si="66"/>
        <v>50.73891625615763</v>
      </c>
      <c r="Q117" s="4">
        <f t="shared" si="67"/>
        <v>49.26108374384237</v>
      </c>
      <c r="R117" s="4">
        <f t="shared" si="68"/>
        <v>54.054054054054049</v>
      </c>
      <c r="S117" s="39">
        <f t="shared" si="69"/>
        <v>-3.3151377978964334</v>
      </c>
      <c r="T117" s="39">
        <f t="shared" si="70"/>
        <v>-3.3151377978964192</v>
      </c>
    </row>
    <row r="118" spans="1:20" ht="15" x14ac:dyDescent="0.25">
      <c r="A118">
        <v>2.17</v>
      </c>
      <c r="B118">
        <v>1.73</v>
      </c>
      <c r="C118" s="20">
        <f t="shared" si="71"/>
        <v>3.8864175168482618E-2</v>
      </c>
      <c r="D118" s="17">
        <f>IF(OR($A118="",$B118=""),"",A118*'MPTO_working_2-way'!$G117)</f>
        <v>2.254335260115607</v>
      </c>
      <c r="E118" s="22">
        <f>IF(OR($A118="",$B118=""),"",B118*'MPTO_working_2-way'!$G117)</f>
        <v>1.7972350230414749</v>
      </c>
      <c r="F118" s="17">
        <f>IF(OR($A118="",$B118=""),"",'MPTO_working_2-way'!D117)</f>
        <v>2.2655321203343295</v>
      </c>
      <c r="G118" s="22">
        <f>IF(OR($A118="",$B118=""),"",'MPTO_working_2-way'!E117)</f>
        <v>1.7901814453637255</v>
      </c>
      <c r="H118" s="17">
        <f>IF(OR($A118="",$B118=""),"",'OddsRatio_working_2-way'!M117)</f>
        <v>2.2659935726643319</v>
      </c>
      <c r="I118" s="17">
        <f>IF(OR($A118="",$B118=""),"",'OddsRatio_working_2-way'!N117)</f>
        <v>1.789893425679455</v>
      </c>
      <c r="J118" s="17">
        <f>IF('Log_working_2-way'!$D117="","",A118^('Log_working_2-way'!$D117))</f>
        <v>2.2711647318744981</v>
      </c>
      <c r="K118" s="22">
        <f>IF('Log_working_2-way'!$D117="","",B118^('Log_working_2-way'!$D117))</f>
        <v>1.7866801012683895</v>
      </c>
      <c r="L118" s="33">
        <f t="shared" si="72"/>
        <v>0.44358974358974357</v>
      </c>
      <c r="M118" s="33">
        <f t="shared" si="73"/>
        <v>0.55641025641025632</v>
      </c>
      <c r="N118" s="4">
        <v>100</v>
      </c>
      <c r="O118" s="4">
        <f t="shared" si="65"/>
        <v>53.917050691244242</v>
      </c>
      <c r="P118" s="4">
        <f t="shared" si="66"/>
        <v>42.196531791907518</v>
      </c>
      <c r="Q118" s="4">
        <f t="shared" si="67"/>
        <v>57.80346820809249</v>
      </c>
      <c r="R118" s="4">
        <f t="shared" si="68"/>
        <v>46.082949308755758</v>
      </c>
      <c r="S118" s="39">
        <f t="shared" si="69"/>
        <v>-3.8864175168482475</v>
      </c>
      <c r="T118" s="39">
        <f t="shared" si="70"/>
        <v>-3.8864175168482404</v>
      </c>
    </row>
    <row r="119" spans="1:20" ht="15" x14ac:dyDescent="0.25">
      <c r="A119">
        <v>1.57</v>
      </c>
      <c r="B119">
        <v>2.5299999999999998</v>
      </c>
      <c r="C119" s="20">
        <f t="shared" si="71"/>
        <v>3.2199592155283119E-2</v>
      </c>
      <c r="D119" s="17">
        <f>IF(OR($A119="",$B119=""),"",A119*'MPTO_working_2-way'!$G118)</f>
        <v>1.6205533596837947</v>
      </c>
      <c r="E119" s="22">
        <f>IF(OR($A119="",$B119=""),"",B119*'MPTO_working_2-way'!$G118)</f>
        <v>2.6114649681528661</v>
      </c>
      <c r="F119" s="17">
        <f>IF(OR($A119="",$B119=""),"",'MPTO_working_2-way'!D118)</f>
        <v>1.6107134891831068</v>
      </c>
      <c r="G119" s="22">
        <f>IF(OR($A119="",$B119=""),"",'MPTO_working_2-way'!E118)</f>
        <v>2.6374290362205768</v>
      </c>
      <c r="H119" s="17">
        <f>IF(OR($A119="",$B119=""),"",'OddsRatio_working_2-way'!M118)</f>
        <v>1.610367937893074</v>
      </c>
      <c r="I119" s="17">
        <f>IF(OR($A119="",$B119=""),"",'OddsRatio_working_2-way'!N118)</f>
        <v>2.6383560438182503</v>
      </c>
      <c r="J119" s="17">
        <f>IF('Log_working_2-way'!$D118="","",A119^('Log_working_2-way'!$D118))</f>
        <v>1.6058919161709591</v>
      </c>
      <c r="K119" s="22">
        <f>IF('Log_working_2-way'!$D118="","",B119^('Log_working_2-way'!$D118))</f>
        <v>2.6504593860891874</v>
      </c>
      <c r="L119" s="33">
        <f t="shared" si="72"/>
        <v>0.6170731707317072</v>
      </c>
      <c r="M119" s="33">
        <f t="shared" si="73"/>
        <v>0.38292682926829269</v>
      </c>
      <c r="N119" s="4">
        <v>100</v>
      </c>
      <c r="O119" s="4">
        <f t="shared" si="65"/>
        <v>36.30573248407643</v>
      </c>
      <c r="P119" s="4">
        <f t="shared" si="66"/>
        <v>60.474308300395251</v>
      </c>
      <c r="Q119" s="4">
        <f t="shared" si="67"/>
        <v>39.525691699604749</v>
      </c>
      <c r="R119" s="4">
        <f t="shared" si="68"/>
        <v>63.694267515923563</v>
      </c>
      <c r="S119" s="39">
        <f t="shared" si="69"/>
        <v>-3.2199592155283199</v>
      </c>
      <c r="T119" s="39">
        <f t="shared" si="70"/>
        <v>-3.2199592155283128</v>
      </c>
    </row>
    <row r="120" spans="1:20" ht="15" x14ac:dyDescent="0.25">
      <c r="A120">
        <v>3</v>
      </c>
      <c r="B120">
        <v>1.41</v>
      </c>
      <c r="C120" s="20">
        <f t="shared" si="71"/>
        <v>4.2553191489361764E-2</v>
      </c>
      <c r="D120" s="17">
        <f>IF(OR($A120="",$B120=""),"",A120*'MPTO_working_2-way'!$G119)</f>
        <v>3.1276595744680851</v>
      </c>
      <c r="E120" s="22">
        <f>IF(OR($A120="",$B120=""),"",B120*'MPTO_working_2-way'!$G119)</f>
        <v>1.47</v>
      </c>
      <c r="F120" s="17">
        <f>IF(OR($A120="",$B120=""),"",'MPTO_working_2-way'!D119)</f>
        <v>3.204545454545455</v>
      </c>
      <c r="G120" s="22">
        <f>IF(OR($A120="",$B120=""),"",'MPTO_working_2-way'!E119)</f>
        <v>1.4536082474226804</v>
      </c>
      <c r="H120" s="17">
        <f>IF(OR($A120="",$B120=""),"",'OddsRatio_working_2-way'!M119)</f>
        <v>3.2086305214969308</v>
      </c>
      <c r="I120" s="17">
        <f>IF(OR($A120="",$B120=""),"",'OddsRatio_working_2-way'!N119)</f>
        <v>1.4527692569068709</v>
      </c>
      <c r="J120" s="17">
        <f>IF('Log_working_2-way'!$D119="","",A120^('Log_working_2-way'!$D119))</f>
        <v>3.2461490519694061</v>
      </c>
      <c r="K120" s="22">
        <f>IF('Log_working_2-way'!$D119="","",B120^('Log_working_2-way'!$D119))</f>
        <v>1.4452064296982161</v>
      </c>
      <c r="L120" s="33">
        <f t="shared" si="72"/>
        <v>0.31972789115646261</v>
      </c>
      <c r="M120" s="33">
        <f t="shared" si="73"/>
        <v>0.68027210884353739</v>
      </c>
      <c r="N120" s="4">
        <v>100</v>
      </c>
      <c r="O120" s="4">
        <f t="shared" si="65"/>
        <v>66.666666666666657</v>
      </c>
      <c r="P120" s="4">
        <f t="shared" si="66"/>
        <v>29.078014184397166</v>
      </c>
      <c r="Q120" s="4">
        <f t="shared" si="67"/>
        <v>70.921985815602838</v>
      </c>
      <c r="R120" s="4">
        <f t="shared" si="68"/>
        <v>33.333333333333329</v>
      </c>
      <c r="S120" s="39">
        <f t="shared" si="69"/>
        <v>-4.2553191489361808</v>
      </c>
      <c r="T120" s="39">
        <f t="shared" si="70"/>
        <v>-4.255319148936163</v>
      </c>
    </row>
    <row r="121" spans="1:20" ht="15" x14ac:dyDescent="0.25">
      <c r="A121">
        <v>2.6</v>
      </c>
      <c r="B121">
        <v>1.53</v>
      </c>
      <c r="C121" s="20">
        <f t="shared" si="71"/>
        <v>3.8210155857214545E-2</v>
      </c>
      <c r="D121" s="17">
        <f>IF(OR($A121="",$B121=""),"",A121*'MPTO_working_2-way'!$G120)</f>
        <v>2.6993464052287579</v>
      </c>
      <c r="E121" s="22">
        <f>IF(OR($A121="",$B121=""),"",B121*'MPTO_working_2-way'!$G120)</f>
        <v>1.5884615384615384</v>
      </c>
      <c r="F121" s="17">
        <f>IF(OR($A121="",$B121=""),"",'MPTO_working_2-way'!D120)</f>
        <v>2.7359009628610726</v>
      </c>
      <c r="G121" s="22">
        <f>IF(OR($A121="",$B121=""),"",'MPTO_working_2-way'!E120)</f>
        <v>1.5760697305863707</v>
      </c>
      <c r="H121" s="17">
        <f>IF(OR($A121="",$B121=""),"",'OddsRatio_working_2-way'!M120)</f>
        <v>2.7374889710522772</v>
      </c>
      <c r="I121" s="17">
        <f>IF(OR($A121="",$B121=""),"",'OddsRatio_working_2-way'!N120)</f>
        <v>1.575543221661067</v>
      </c>
      <c r="J121" s="17">
        <f>IF('Log_working_2-way'!$D120="","",A121^('Log_working_2-way'!$D120))</f>
        <v>2.7547522658238996</v>
      </c>
      <c r="K121" s="22">
        <f>IF('Log_working_2-way'!$D120="","",B121^('Log_working_2-way'!$D120))</f>
        <v>1.5698810136769392</v>
      </c>
      <c r="L121" s="33">
        <f t="shared" si="72"/>
        <v>0.37046004842615016</v>
      </c>
      <c r="M121" s="33">
        <f t="shared" si="73"/>
        <v>0.6295399515738499</v>
      </c>
      <c r="N121" s="4">
        <v>100</v>
      </c>
      <c r="O121" s="4">
        <f t="shared" si="65"/>
        <v>61.538461538461533</v>
      </c>
      <c r="P121" s="4">
        <f t="shared" si="66"/>
        <v>34.640522875816991</v>
      </c>
      <c r="Q121" s="4">
        <f t="shared" si="67"/>
        <v>65.359477124183002</v>
      </c>
      <c r="R121" s="4">
        <f t="shared" si="68"/>
        <v>38.46153846153846</v>
      </c>
      <c r="S121" s="39">
        <f t="shared" si="69"/>
        <v>-3.8210155857214687</v>
      </c>
      <c r="T121" s="39">
        <f t="shared" si="70"/>
        <v>-3.8210155857214687</v>
      </c>
    </row>
    <row r="122" spans="1:20" ht="15" x14ac:dyDescent="0.25">
      <c r="A122">
        <v>2.86</v>
      </c>
      <c r="B122">
        <v>1.45</v>
      </c>
      <c r="C122" s="20">
        <f t="shared" si="71"/>
        <v>3.9305522064142728E-2</v>
      </c>
      <c r="D122" s="17">
        <f>IF(OR($A122="",$B122=""),"",A122*'MPTO_working_2-way'!$G121)</f>
        <v>2.9724137931034482</v>
      </c>
      <c r="E122" s="22">
        <f>IF(OR($A122="",$B122=""),"",B122*'MPTO_working_2-way'!$G121)</f>
        <v>1.5069930069930069</v>
      </c>
      <c r="F122" s="17">
        <f>IF(OR($A122="",$B122=""),"",'MPTO_working_2-way'!D121)</f>
        <v>3.0303251735476797</v>
      </c>
      <c r="G122" s="22">
        <f>IF(OR($A122="",$B122=""),"",'MPTO_working_2-way'!E121)</f>
        <v>1.4925319416951592</v>
      </c>
      <c r="H122" s="17">
        <f>IF(OR($A122="",$B122=""),"",'OddsRatio_working_2-way'!M121)</f>
        <v>3.0330600909302539</v>
      </c>
      <c r="I122" s="17">
        <f>IF(OR($A122="",$B122=""),"",'OddsRatio_working_2-way'!N121)</f>
        <v>1.4918693768379645</v>
      </c>
      <c r="J122" s="17">
        <f>IF('Log_working_2-way'!$D121="","",A122^('Log_working_2-way'!$D121))</f>
        <v>3.0608931805854613</v>
      </c>
      <c r="K122" s="22">
        <f>IF('Log_working_2-way'!$D121="","",B122^('Log_working_2-way'!$D121))</f>
        <v>1.4852265073316331</v>
      </c>
      <c r="L122" s="33">
        <f t="shared" si="72"/>
        <v>0.33642691415313225</v>
      </c>
      <c r="M122" s="33">
        <f t="shared" si="73"/>
        <v>0.66357308584686781</v>
      </c>
      <c r="N122" s="4">
        <v>100</v>
      </c>
      <c r="O122" s="4">
        <f t="shared" ref="O122:O185" si="74">(1/A122)*((N122*A122)-N122)</f>
        <v>65.03496503496504</v>
      </c>
      <c r="P122" s="4">
        <f t="shared" ref="P122:P185" si="75">(1/B122)*((N122*B122)-N122)</f>
        <v>31.03448275862069</v>
      </c>
      <c r="Q122" s="4">
        <f t="shared" ref="Q122:Q185" si="76">(1/B122)*N122</f>
        <v>68.965517241379317</v>
      </c>
      <c r="R122" s="4">
        <f t="shared" ref="R122:R185" si="77">(1/A122)*N122</f>
        <v>34.965034965034967</v>
      </c>
      <c r="S122" s="39">
        <f t="shared" ref="S122:S185" si="78">O122-Q122</f>
        <v>-3.9305522064142764</v>
      </c>
      <c r="T122" s="39">
        <f t="shared" ref="T122:T185" si="79">P122-R122</f>
        <v>-3.9305522064142764</v>
      </c>
    </row>
    <row r="123" spans="1:20" ht="15" x14ac:dyDescent="0.25">
      <c r="A123">
        <v>2.33</v>
      </c>
      <c r="B123">
        <v>1.64</v>
      </c>
      <c r="C123" s="20">
        <f t="shared" si="71"/>
        <v>3.8940646917198674E-2</v>
      </c>
      <c r="D123" s="17">
        <f>IF(OR($A123="",$B123=""),"",A123*'MPTO_working_2-way'!$G122)</f>
        <v>2.4207317073170729</v>
      </c>
      <c r="E123" s="22">
        <f>IF(OR($A123="",$B123=""),"",B123*'MPTO_working_2-way'!$G122)</f>
        <v>1.7038626609442058</v>
      </c>
      <c r="F123" s="17">
        <f>IF(OR($A123="",$B123=""),"",'MPTO_working_2-way'!D122)</f>
        <v>2.4407256004087885</v>
      </c>
      <c r="G123" s="22">
        <f>IF(OR($A123="",$B123=""),"",'MPTO_working_2-way'!E122)</f>
        <v>1.6940946976414255</v>
      </c>
      <c r="H123" s="17">
        <f>IF(OR($A123="",$B123=""),"",'OddsRatio_working_2-way'!M122)</f>
        <v>2.4415703243338491</v>
      </c>
      <c r="I123" s="17">
        <f>IF(OR($A123="",$B123=""),"",'OddsRatio_working_2-way'!N122)</f>
        <v>1.6936879756192957</v>
      </c>
      <c r="J123" s="17">
        <f>IF('Log_working_2-way'!$D122="","",A123^('Log_working_2-way'!$D122))</f>
        <v>2.4508803157494472</v>
      </c>
      <c r="K123" s="22">
        <f>IF('Log_working_2-way'!$D122="","",B123^('Log_working_2-way'!$D122))</f>
        <v>1.6892367269337625</v>
      </c>
      <c r="L123" s="33">
        <f t="shared" si="72"/>
        <v>0.41309823677581869</v>
      </c>
      <c r="M123" s="33">
        <f t="shared" si="73"/>
        <v>0.58690176322418142</v>
      </c>
      <c r="N123" s="4">
        <v>100</v>
      </c>
      <c r="O123" s="4">
        <f t="shared" si="74"/>
        <v>57.081545064377686</v>
      </c>
      <c r="P123" s="4">
        <f t="shared" si="75"/>
        <v>39.024390243902438</v>
      </c>
      <c r="Q123" s="4">
        <f t="shared" si="76"/>
        <v>60.975609756097562</v>
      </c>
      <c r="R123" s="4">
        <f t="shared" si="77"/>
        <v>42.918454935622321</v>
      </c>
      <c r="S123" s="39">
        <f t="shared" si="78"/>
        <v>-3.8940646917198762</v>
      </c>
      <c r="T123" s="39">
        <f t="shared" si="79"/>
        <v>-3.8940646917198833</v>
      </c>
    </row>
    <row r="124" spans="1:20" ht="15" x14ac:dyDescent="0.25">
      <c r="A124">
        <v>1.74</v>
      </c>
      <c r="B124">
        <v>2.13</v>
      </c>
      <c r="C124" s="20">
        <f t="shared" si="71"/>
        <v>4.4196211753278369E-2</v>
      </c>
      <c r="D124" s="17">
        <f>IF(OR($A124="",$B124=""),"",A124*'MPTO_working_2-way'!$G123)</f>
        <v>1.8169014084507042</v>
      </c>
      <c r="E124" s="22">
        <f>IF(OR($A124="",$B124=""),"",B124*'MPTO_working_2-way'!$G123)</f>
        <v>2.2241379310344827</v>
      </c>
      <c r="F124" s="17">
        <f>IF(OR($A124="",$B124=""),"",'MPTO_working_2-way'!D123)</f>
        <v>1.8095796103705875</v>
      </c>
      <c r="G124" s="22">
        <f>IF(OR($A124="",$B124=""),"",'MPTO_working_2-way'!E123)</f>
        <v>2.2352089741270129</v>
      </c>
      <c r="H124" s="17">
        <f>IF(OR($A124="",$B124=""),"",'OddsRatio_working_2-way'!M123)</f>
        <v>1.8092386895330501</v>
      </c>
      <c r="I124" s="17">
        <f>IF(OR($A124="",$B124=""),"",'OddsRatio_working_2-way'!N123)</f>
        <v>2.235729350232901</v>
      </c>
      <c r="J124" s="17">
        <f>IF('Log_working_2-way'!$D123="","",A124^('Log_working_2-way'!$D123))</f>
        <v>1.8058900424598134</v>
      </c>
      <c r="K124" s="22">
        <f>IF('Log_working_2-way'!$D123="","",B124^('Log_working_2-way'!$D123))</f>
        <v>2.2408640724077871</v>
      </c>
      <c r="L124" s="33">
        <f t="shared" si="72"/>
        <v>0.55038759689922478</v>
      </c>
      <c r="M124" s="33">
        <f t="shared" si="73"/>
        <v>0.44961240310077522</v>
      </c>
      <c r="N124" s="4">
        <v>100</v>
      </c>
      <c r="O124" s="4">
        <f t="shared" si="74"/>
        <v>42.528735632183903</v>
      </c>
      <c r="P124" s="4">
        <f t="shared" si="75"/>
        <v>53.051643192488264</v>
      </c>
      <c r="Q124" s="4">
        <f t="shared" si="76"/>
        <v>46.948356807511736</v>
      </c>
      <c r="R124" s="4">
        <f t="shared" si="77"/>
        <v>57.47126436781609</v>
      </c>
      <c r="S124" s="39">
        <f t="shared" si="78"/>
        <v>-4.4196211753278334</v>
      </c>
      <c r="T124" s="39">
        <f t="shared" si="79"/>
        <v>-4.4196211753278263</v>
      </c>
    </row>
    <row r="125" spans="1:20" ht="15" x14ac:dyDescent="0.25">
      <c r="A125">
        <v>1.89</v>
      </c>
      <c r="B125">
        <v>1.96</v>
      </c>
      <c r="C125" s="20">
        <f t="shared" si="71"/>
        <v>3.9304610733182255E-2</v>
      </c>
      <c r="D125" s="17">
        <f>IF(OR($A125="",$B125=""),"",A125*'MPTO_working_2-way'!$G124)</f>
        <v>1.9642857142857144</v>
      </c>
      <c r="E125" s="22">
        <f>IF(OR($A125="",$B125=""),"",B125*'MPTO_working_2-way'!$G124)</f>
        <v>2.0370370370370372</v>
      </c>
      <c r="F125" s="17">
        <f>IF(OR($A125="",$B125=""),"",'MPTO_working_2-way'!D124)</f>
        <v>1.9629080118694364</v>
      </c>
      <c r="G125" s="22">
        <f>IF(OR($A125="",$B125=""),"",'MPTO_working_2-way'!E124)</f>
        <v>2.0385208012326657</v>
      </c>
      <c r="H125" s="17">
        <f>IF(OR($A125="",$B125=""),"",'OddsRatio_working_2-way'!M124)</f>
        <v>1.9628516673576117</v>
      </c>
      <c r="I125" s="17">
        <f>IF(OR($A125="",$B125=""),"",'OddsRatio_working_2-way'!N124)</f>
        <v>2.0385815737789974</v>
      </c>
      <c r="J125" s="17">
        <f>IF('Log_working_2-way'!$D124="","",A125^('Log_working_2-way'!$D124))</f>
        <v>1.9622220256096747</v>
      </c>
      <c r="K125" s="22">
        <f>IF('Log_working_2-way'!$D124="","",B125^('Log_working_2-way'!$D124))</f>
        <v>2.0392611823308071</v>
      </c>
      <c r="L125" s="33">
        <f t="shared" si="72"/>
        <v>0.50909090909090904</v>
      </c>
      <c r="M125" s="33">
        <f t="shared" si="73"/>
        <v>0.49090909090909085</v>
      </c>
      <c r="N125" s="4">
        <v>100</v>
      </c>
      <c r="O125" s="4">
        <f t="shared" si="74"/>
        <v>47.089947089947096</v>
      </c>
      <c r="P125" s="4">
        <f t="shared" si="75"/>
        <v>48.979591836734699</v>
      </c>
      <c r="Q125" s="4">
        <f t="shared" si="76"/>
        <v>51.020408163265309</v>
      </c>
      <c r="R125" s="4">
        <f t="shared" si="77"/>
        <v>52.910052910052919</v>
      </c>
      <c r="S125" s="39">
        <f t="shared" si="78"/>
        <v>-3.930461073318213</v>
      </c>
      <c r="T125" s="39">
        <f t="shared" si="79"/>
        <v>-3.9304610733182201</v>
      </c>
    </row>
    <row r="126" spans="1:20" ht="15" x14ac:dyDescent="0.25">
      <c r="A126">
        <v>1.6</v>
      </c>
      <c r="B126">
        <v>2.4</v>
      </c>
      <c r="C126" s="20">
        <f t="shared" si="71"/>
        <v>4.1666666666666741E-2</v>
      </c>
      <c r="D126" s="17">
        <f>IF(OR($A126="",$B126=""),"",A126*'MPTO_working_2-way'!$G125)</f>
        <v>1.666666666666667</v>
      </c>
      <c r="E126" s="22">
        <f>IF(OR($A126="",$B126=""),"",B126*'MPTO_working_2-way'!$G125)</f>
        <v>2.5</v>
      </c>
      <c r="F126" s="17">
        <f>IF(OR($A126="",$B126=""),"",'MPTO_working_2-way'!D125)</f>
        <v>1.6551724137931036</v>
      </c>
      <c r="G126" s="22">
        <f>IF(OR($A126="",$B126=""),"",'MPTO_working_2-way'!E125)</f>
        <v>2.5263157894736841</v>
      </c>
      <c r="H126" s="17">
        <f>IF(OR($A126="",$B126=""),"",'OddsRatio_working_2-way'!M125)</f>
        <v>1.6546536707079771</v>
      </c>
      <c r="I126" s="17">
        <f>IF(OR($A126="",$B126=""),"",'OddsRatio_working_2-way'!N125)</f>
        <v>2.5275252316519468</v>
      </c>
      <c r="J126" s="17">
        <f>IF('Log_working_2-way'!$D125="","",A126^('Log_working_2-way'!$D125))</f>
        <v>1.6494042763805412</v>
      </c>
      <c r="K126" s="22">
        <f>IF('Log_working_2-way'!$D125="","",B126^('Log_working_2-way'!$D125))</f>
        <v>2.5398728286377308</v>
      </c>
      <c r="L126" s="33">
        <f t="shared" si="72"/>
        <v>0.59999999999999987</v>
      </c>
      <c r="M126" s="33">
        <f t="shared" si="73"/>
        <v>0.4</v>
      </c>
      <c r="N126" s="4">
        <v>100</v>
      </c>
      <c r="O126" s="4">
        <f t="shared" si="74"/>
        <v>37.5</v>
      </c>
      <c r="P126" s="4">
        <f t="shared" si="75"/>
        <v>58.333333333333336</v>
      </c>
      <c r="Q126" s="4">
        <f t="shared" si="76"/>
        <v>41.666666666666671</v>
      </c>
      <c r="R126" s="4">
        <f t="shared" si="77"/>
        <v>62.5</v>
      </c>
      <c r="S126" s="39">
        <f t="shared" si="78"/>
        <v>-4.1666666666666714</v>
      </c>
      <c r="T126" s="39">
        <f t="shared" si="79"/>
        <v>-4.1666666666666643</v>
      </c>
    </row>
    <row r="127" spans="1:20" ht="15" x14ac:dyDescent="0.25">
      <c r="A127">
        <v>1.79</v>
      </c>
      <c r="B127">
        <v>2.06</v>
      </c>
      <c r="C127" s="20">
        <f t="shared" si="71"/>
        <v>4.4096111080978329E-2</v>
      </c>
      <c r="D127" s="17">
        <f>IF(OR($A127="",$B127=""),"",A127*'MPTO_working_2-way'!$G126)</f>
        <v>1.8689320388349513</v>
      </c>
      <c r="E127" s="22">
        <f>IF(OR($A127="",$B127=""),"",B127*'MPTO_working_2-way'!$G126)</f>
        <v>2.1508379888268152</v>
      </c>
      <c r="F127" s="17">
        <f>IF(OR($A127="",$B127=""),"",'MPTO_working_2-way'!D126)</f>
        <v>1.8635467731338755</v>
      </c>
      <c r="G127" s="22">
        <f>IF(OR($A127="",$B127=""),"",'MPTO_working_2-way'!E126)</f>
        <v>2.1580148651021243</v>
      </c>
      <c r="H127" s="17">
        <f>IF(OR($A127="",$B127=""),"",'OddsRatio_working_2-way'!M126)</f>
        <v>1.863297757942139</v>
      </c>
      <c r="I127" s="17">
        <f>IF(OR($A127="",$B127=""),"",'OddsRatio_working_2-way'!N126)</f>
        <v>2.1583488904033761</v>
      </c>
      <c r="J127" s="17">
        <f>IF('Log_working_2-way'!$D126="","",A127^('Log_working_2-way'!$D126))</f>
        <v>1.8608328110900716</v>
      </c>
      <c r="K127" s="22">
        <f>IF('Log_working_2-way'!$D126="","",B127^('Log_working_2-way'!$D126))</f>
        <v>2.1616657579923269</v>
      </c>
      <c r="L127" s="33">
        <f t="shared" si="72"/>
        <v>0.53506493506493513</v>
      </c>
      <c r="M127" s="33">
        <f t="shared" si="73"/>
        <v>0.46493506493506503</v>
      </c>
      <c r="N127" s="4">
        <v>100</v>
      </c>
      <c r="O127" s="4">
        <f t="shared" si="74"/>
        <v>44.134078212290497</v>
      </c>
      <c r="P127" s="4">
        <f t="shared" si="75"/>
        <v>51.456310679611654</v>
      </c>
      <c r="Q127" s="4">
        <f t="shared" si="76"/>
        <v>48.543689320388353</v>
      </c>
      <c r="R127" s="4">
        <f t="shared" si="77"/>
        <v>55.865921787709496</v>
      </c>
      <c r="S127" s="39">
        <f t="shared" si="78"/>
        <v>-4.4096111080978559</v>
      </c>
      <c r="T127" s="39">
        <f t="shared" si="79"/>
        <v>-4.4096111080978417</v>
      </c>
    </row>
    <row r="128" spans="1:20" ht="15" x14ac:dyDescent="0.25">
      <c r="A128">
        <v>1.47</v>
      </c>
      <c r="B128">
        <v>2.78</v>
      </c>
      <c r="C128" s="20">
        <f t="shared" si="71"/>
        <v>3.9984339059364826E-2</v>
      </c>
      <c r="D128" s="17">
        <f>IF(OR($A128="",$B128=""),"",A128*'MPTO_working_2-way'!$G127)</f>
        <v>1.5287769784172662</v>
      </c>
      <c r="E128" s="22">
        <f>IF(OR($A128="",$B128=""),"",B128*'MPTO_working_2-way'!$G127)</f>
        <v>2.8911564625850339</v>
      </c>
      <c r="F128" s="17">
        <f>IF(OR($A128="",$B128=""),"",'MPTO_working_2-way'!D127)</f>
        <v>1.5145091353815365</v>
      </c>
      <c r="G128" s="22">
        <f>IF(OR($A128="",$B128=""),"",'MPTO_working_2-way'!E127)</f>
        <v>2.9436000864366494</v>
      </c>
      <c r="H128" s="17">
        <f>IF(OR($A128="",$B128=""),"",'OddsRatio_working_2-way'!M127)</f>
        <v>1.5138530371810843</v>
      </c>
      <c r="I128" s="17">
        <f>IF(OR($A128="",$B128=""),"",'OddsRatio_working_2-way'!N127)</f>
        <v>2.9460817152815526</v>
      </c>
      <c r="J128" s="17">
        <f>IF('Log_working_2-way'!$D127="","",A128^('Log_working_2-way'!$D127))</f>
        <v>1.5073069397899939</v>
      </c>
      <c r="K128" s="22">
        <f>IF('Log_working_2-way'!$D127="","",B128^('Log_working_2-way'!$D127))</f>
        <v>2.971193219657303</v>
      </c>
      <c r="L128" s="33">
        <f t="shared" si="72"/>
        <v>0.65411764705882347</v>
      </c>
      <c r="M128" s="33">
        <f t="shared" si="73"/>
        <v>0.34588235294117647</v>
      </c>
      <c r="N128" s="4">
        <v>100</v>
      </c>
      <c r="O128" s="4">
        <f t="shared" si="74"/>
        <v>31.972789115646258</v>
      </c>
      <c r="P128" s="4">
        <f t="shared" si="75"/>
        <v>64.02877697841727</v>
      </c>
      <c r="Q128" s="4">
        <f t="shared" si="76"/>
        <v>35.971223021582738</v>
      </c>
      <c r="R128" s="4">
        <f t="shared" si="77"/>
        <v>68.027210884353735</v>
      </c>
      <c r="S128" s="39">
        <f t="shared" si="78"/>
        <v>-3.99843390593648</v>
      </c>
      <c r="T128" s="39">
        <f t="shared" si="79"/>
        <v>-3.9984339059364657</v>
      </c>
    </row>
    <row r="129" spans="1:20" s="28" customFormat="1" ht="15" x14ac:dyDescent="0.25">
      <c r="A129" s="23">
        <v>1.66</v>
      </c>
      <c r="B129" s="23">
        <v>2.2999999999999998</v>
      </c>
      <c r="C129" s="24">
        <f t="shared" si="71"/>
        <v>3.7192247249869137E-2</v>
      </c>
      <c r="D129" s="25">
        <f>IF(OR($A129="",$B129=""),"",A129*'MPTO_working_2-way'!$G128)</f>
        <v>1.7217391304347827</v>
      </c>
      <c r="E129" s="27">
        <f>IF(OR($A129="",$B129=""),"",B129*'MPTO_working_2-way'!$G128)</f>
        <v>2.3855421686746987</v>
      </c>
      <c r="F129" s="25">
        <f>IF(OR($A129="",$B129=""),"",'MPTO_working_2-way'!D128)</f>
        <v>1.7128757290264693</v>
      </c>
      <c r="G129" s="27">
        <f>IF(OR($A129="",$B129=""),"",'MPTO_working_2-way'!E128)</f>
        <v>2.402769037130271</v>
      </c>
      <c r="H129" s="25">
        <f>IF(OR($A129="",$B129=""),"",'OddsRatio_working_2-way'!M128)</f>
        <v>1.7125253031944256</v>
      </c>
      <c r="I129" s="25">
        <f>IF(OR($A129="",$B129=""),"",'OddsRatio_working_2-way'!N128)</f>
        <v>2.4034589305344736</v>
      </c>
      <c r="J129" s="25">
        <f>IF('Log_working_2-way'!$D128="","",A129^('Log_working_2-way'!$D128))</f>
        <v>1.708491418138335</v>
      </c>
      <c r="K129" s="27">
        <f>IF('Log_working_2-way'!$D128="","",B129^('Log_working_2-way'!$D128))</f>
        <v>2.4114497005870583</v>
      </c>
      <c r="L129" s="70">
        <f t="shared" si="72"/>
        <v>0.58080808080808077</v>
      </c>
      <c r="M129" s="70">
        <f t="shared" si="73"/>
        <v>0.41919191919191923</v>
      </c>
      <c r="N129" s="28">
        <v>100</v>
      </c>
      <c r="O129" s="28">
        <f t="shared" si="74"/>
        <v>39.759036144578317</v>
      </c>
      <c r="P129" s="28">
        <f t="shared" si="75"/>
        <v>56.521739130434774</v>
      </c>
      <c r="Q129" s="28">
        <f t="shared" si="76"/>
        <v>43.478260869565219</v>
      </c>
      <c r="R129" s="28">
        <f t="shared" si="77"/>
        <v>60.24096385542169</v>
      </c>
      <c r="S129" s="71">
        <f t="shared" si="78"/>
        <v>-3.7192247249869013</v>
      </c>
      <c r="T129" s="71">
        <f t="shared" si="79"/>
        <v>-3.7192247249869155</v>
      </c>
    </row>
    <row r="130" spans="1:20" ht="15" x14ac:dyDescent="0.25">
      <c r="A130">
        <v>1.65</v>
      </c>
      <c r="B130">
        <v>2.3199999999999998</v>
      </c>
      <c r="C130" s="20">
        <f t="shared" si="71"/>
        <v>3.709508881922674E-2</v>
      </c>
      <c r="D130" s="17">
        <f>IF(OR($A130="",$B130=""),"",A130*'MPTO_working_2-way'!$G129)</f>
        <v>1.711206896551724</v>
      </c>
      <c r="E130" s="22">
        <f>IF(OR($A130="",$B130=""),"",B130*'MPTO_working_2-way'!$G129)</f>
        <v>2.4060606060606058</v>
      </c>
      <c r="F130" s="17">
        <f>IF(OR($A130="",$B130=""),"",'MPTO_working_2-way'!D129)</f>
        <v>1.702089817696754</v>
      </c>
      <c r="G130" s="22">
        <f>IF(OR($A130="",$B130=""),"",'MPTO_working_2-way'!E129)</f>
        <v>2.4243191893603542</v>
      </c>
      <c r="H130" s="17">
        <f>IF(OR($A130="",$B130=""),"",'OddsRatio_working_2-way'!M129)</f>
        <v>1.7017294652672368</v>
      </c>
      <c r="I130" s="17">
        <f>IF(OR($A130="",$B130=""),"",'OddsRatio_working_2-way'!N129)</f>
        <v>2.4250506063888508</v>
      </c>
      <c r="J130" s="17">
        <f>IF('Log_working_2-way'!$D129="","",A130^('Log_working_2-way'!$D129))</f>
        <v>1.6975799054956422</v>
      </c>
      <c r="K130" s="22">
        <f>IF('Log_working_2-way'!$D129="","",B130^('Log_working_2-way'!$D129))</f>
        <v>2.4335275315726488</v>
      </c>
      <c r="L130" s="33">
        <f t="shared" si="72"/>
        <v>0.58438287153652402</v>
      </c>
      <c r="M130" s="33">
        <f t="shared" si="73"/>
        <v>0.41561712846347609</v>
      </c>
      <c r="N130" s="4">
        <v>100</v>
      </c>
      <c r="O130" s="4">
        <f t="shared" si="74"/>
        <v>39.393939393939398</v>
      </c>
      <c r="P130" s="4">
        <f t="shared" si="75"/>
        <v>56.896551724137922</v>
      </c>
      <c r="Q130" s="4">
        <f t="shared" si="76"/>
        <v>43.103448275862071</v>
      </c>
      <c r="R130" s="4">
        <f t="shared" si="77"/>
        <v>60.606060606060609</v>
      </c>
      <c r="S130" s="39">
        <f t="shared" si="78"/>
        <v>-3.7095088819226731</v>
      </c>
      <c r="T130" s="39">
        <f t="shared" si="79"/>
        <v>-3.7095088819226874</v>
      </c>
    </row>
    <row r="131" spans="1:20" ht="15" x14ac:dyDescent="0.25">
      <c r="A131">
        <v>1.59</v>
      </c>
      <c r="B131">
        <v>2.46</v>
      </c>
      <c r="C131" s="20">
        <f t="shared" ref="C131:C194" si="80">IF(OR($A131="",$B131=""),"",(1/A131)+(1/B131)-1)</f>
        <v>3.5434882650713373E-2</v>
      </c>
      <c r="D131" s="17">
        <f>IF(OR($A131="",$B131=""),"",A131*'MPTO_working_2-way'!$G130)</f>
        <v>1.6463414634146343</v>
      </c>
      <c r="E131" s="22">
        <f>IF(OR($A131="",$B131=""),"",B131*'MPTO_working_2-way'!$G130)</f>
        <v>2.5471698113207548</v>
      </c>
      <c r="F131" s="17">
        <f>IF(OR($A131="",$B131=""),"",'MPTO_working_2-way'!D130)</f>
        <v>1.6360898481616264</v>
      </c>
      <c r="G131" s="22">
        <f>IF(OR($A131="",$B131=""),"",'MPTO_working_2-way'!E130)</f>
        <v>2.5721049516669958</v>
      </c>
      <c r="H131" s="17">
        <f>IF(OR($A131="",$B131=""),"",'OddsRatio_working_2-way'!M130)</f>
        <v>1.6356961452149104</v>
      </c>
      <c r="I131" s="17">
        <f>IF(OR($A131="",$B131=""),"",'OddsRatio_working_2-way'!N130)</f>
        <v>2.5730785966335055</v>
      </c>
      <c r="J131" s="17">
        <f>IF('Log_working_2-way'!$D130="","",A131^('Log_working_2-way'!$D130))</f>
        <v>1.6310286481237015</v>
      </c>
      <c r="K131" s="22">
        <f>IF('Log_working_2-way'!$D130="","",B131^('Log_working_2-way'!$D130))</f>
        <v>2.5847141060445584</v>
      </c>
      <c r="L131" s="33">
        <f t="shared" si="72"/>
        <v>0.6074074074074074</v>
      </c>
      <c r="M131" s="33">
        <f t="shared" si="73"/>
        <v>0.3925925925925926</v>
      </c>
      <c r="N131" s="4">
        <v>100</v>
      </c>
      <c r="O131" s="4">
        <f t="shared" si="74"/>
        <v>37.106918238993707</v>
      </c>
      <c r="P131" s="4">
        <f t="shared" si="75"/>
        <v>59.349593495934961</v>
      </c>
      <c r="Q131" s="4">
        <f t="shared" si="76"/>
        <v>40.650406504065039</v>
      </c>
      <c r="R131" s="4">
        <f t="shared" si="77"/>
        <v>62.893081761006286</v>
      </c>
      <c r="S131" s="39">
        <f t="shared" si="78"/>
        <v>-3.543488265071332</v>
      </c>
      <c r="T131" s="39">
        <f t="shared" si="79"/>
        <v>-3.5434882650713249</v>
      </c>
    </row>
    <row r="132" spans="1:20" ht="15" x14ac:dyDescent="0.25">
      <c r="A132">
        <v>1.81</v>
      </c>
      <c r="B132">
        <v>2.1</v>
      </c>
      <c r="C132" s="20">
        <f t="shared" si="80"/>
        <v>2.8676664035780064E-2</v>
      </c>
      <c r="D132" s="17">
        <f>IF(OR($A132="",$B132=""),"",A132*'MPTO_working_2-way'!$G131)</f>
        <v>1.861904761904762</v>
      </c>
      <c r="E132" s="22">
        <f>IF(OR($A132="",$B132=""),"",B132*'MPTO_working_2-way'!$G131)</f>
        <v>2.160220994475138</v>
      </c>
      <c r="F132" s="17">
        <f>IF(OR($A132="",$B132=""),"",'MPTO_working_2-way'!D131)</f>
        <v>1.858225372769494</v>
      </c>
      <c r="G132" s="22">
        <f>IF(OR($A132="",$B132=""),"",'MPTO_working_2-way'!E131)</f>
        <v>2.1651951011107946</v>
      </c>
      <c r="H132" s="17">
        <f>IF(OR($A132="",$B132=""),"",'OddsRatio_working_2-way'!M131)</f>
        <v>1.8581163303210331</v>
      </c>
      <c r="I132" s="17">
        <f>IF(OR($A132="",$B132=""),"",'OddsRatio_working_2-way'!N131)</f>
        <v>2.1653431646335015</v>
      </c>
      <c r="J132" s="17">
        <f>IF('Log_working_2-way'!$D131="","",A132^('Log_working_2-way'!$D131))</f>
        <v>1.8564516354578522</v>
      </c>
      <c r="K132" s="22">
        <f>IF('Log_working_2-way'!$D131="","",B132^('Log_working_2-way'!$D131))</f>
        <v>2.1676082555034109</v>
      </c>
      <c r="L132" s="33">
        <f t="shared" si="72"/>
        <v>0.53708439897698212</v>
      </c>
      <c r="M132" s="33">
        <f t="shared" si="73"/>
        <v>0.46291560102301793</v>
      </c>
      <c r="N132" s="4">
        <v>100</v>
      </c>
      <c r="O132" s="4">
        <f t="shared" si="74"/>
        <v>44.751381215469614</v>
      </c>
      <c r="P132" s="4">
        <f t="shared" si="75"/>
        <v>52.38095238095238</v>
      </c>
      <c r="Q132" s="4">
        <f t="shared" si="76"/>
        <v>47.619047619047613</v>
      </c>
      <c r="R132" s="4">
        <f t="shared" si="77"/>
        <v>55.248618784530393</v>
      </c>
      <c r="S132" s="39">
        <f t="shared" si="78"/>
        <v>-2.8676664035779993</v>
      </c>
      <c r="T132" s="39">
        <f t="shared" si="79"/>
        <v>-2.8676664035780135</v>
      </c>
    </row>
    <row r="133" spans="1:20" ht="15" x14ac:dyDescent="0.25">
      <c r="A133">
        <v>1.67</v>
      </c>
      <c r="B133">
        <v>2.33</v>
      </c>
      <c r="C133" s="20">
        <f t="shared" si="80"/>
        <v>2.7986944565804084E-2</v>
      </c>
      <c r="D133" s="17">
        <f>IF(OR($A133="",$B133=""),"",A133*'MPTO_working_2-way'!$G132)</f>
        <v>1.7167381974248928</v>
      </c>
      <c r="E133" s="22">
        <f>IF(OR($A133="",$B133=""),"",B133*'MPTO_working_2-way'!$G132)</f>
        <v>2.3952095808383236</v>
      </c>
      <c r="F133" s="17">
        <f>IF(OR($A133="",$B133=""),"",'MPTO_working_2-way'!D132)</f>
        <v>1.7099602293950913</v>
      </c>
      <c r="G133" s="22">
        <f>IF(OR($A133="",$B133=""),"",'MPTO_working_2-way'!E132)</f>
        <v>2.4085296029216061</v>
      </c>
      <c r="H133" s="17">
        <f>IF(OR($A133="",$B133=""),"",'OddsRatio_working_2-way'!M132)</f>
        <v>1.7097600992562489</v>
      </c>
      <c r="I133" s="17">
        <f>IF(OR($A133="",$B133=""),"",'OddsRatio_working_2-way'!N132)</f>
        <v>2.408926764195241</v>
      </c>
      <c r="J133" s="17">
        <f>IF('Log_working_2-way'!$D132="","",A133^('Log_working_2-way'!$D132))</f>
        <v>1.7066927473832643</v>
      </c>
      <c r="K133" s="22">
        <f>IF('Log_working_2-way'!$D132="","",B133^('Log_working_2-way'!$D132))</f>
        <v>2.4150421151239718</v>
      </c>
      <c r="L133" s="33">
        <f t="shared" si="72"/>
        <v>0.58250000000000002</v>
      </c>
      <c r="M133" s="33">
        <f t="shared" si="73"/>
        <v>0.41749999999999998</v>
      </c>
      <c r="N133" s="4">
        <v>100</v>
      </c>
      <c r="O133" s="4">
        <f t="shared" si="74"/>
        <v>40.119760479041922</v>
      </c>
      <c r="P133" s="4">
        <f t="shared" si="75"/>
        <v>57.081545064377686</v>
      </c>
      <c r="Q133" s="4">
        <f t="shared" si="76"/>
        <v>42.918454935622321</v>
      </c>
      <c r="R133" s="4">
        <f t="shared" si="77"/>
        <v>59.880239520958092</v>
      </c>
      <c r="S133" s="39">
        <f t="shared" si="78"/>
        <v>-2.7986944565803995</v>
      </c>
      <c r="T133" s="39">
        <f t="shared" si="79"/>
        <v>-2.7986944565804066</v>
      </c>
    </row>
    <row r="134" spans="1:20" ht="15" x14ac:dyDescent="0.25">
      <c r="A134">
        <v>1.57</v>
      </c>
      <c r="B134">
        <v>2.48</v>
      </c>
      <c r="C134" s="20">
        <f t="shared" si="80"/>
        <v>4.0168481610848517E-2</v>
      </c>
      <c r="D134" s="17">
        <f>IF(OR($A134="",$B134=""),"",A134*'MPTO_working_2-way'!$G133)</f>
        <v>1.6330645161290323</v>
      </c>
      <c r="E134" s="22">
        <f>IF(OR($A134="",$B134=""),"",B134*'MPTO_working_2-way'!$G133)</f>
        <v>2.5796178343949041</v>
      </c>
      <c r="F134" s="17">
        <f>IF(OR($A134="",$B134=""),"",'MPTO_working_2-way'!D133)</f>
        <v>1.6211174952119245</v>
      </c>
      <c r="G134" s="22">
        <f>IF(OR($A134="",$B134=""),"",'MPTO_working_2-way'!E133)</f>
        <v>2.6100013406622868</v>
      </c>
      <c r="H134" s="17">
        <f>IF(OR($A134="",$B134=""),"",'OddsRatio_working_2-way'!M133)</f>
        <v>1.6205925677408124</v>
      </c>
      <c r="I134" s="17">
        <f>IF(OR($A134="",$B134=""),"",'OddsRatio_working_2-way'!N133)</f>
        <v>2.6113631583445658</v>
      </c>
      <c r="J134" s="17">
        <f>IF('Log_working_2-way'!$D133="","",A134^('Log_working_2-way'!$D133))</f>
        <v>1.6151367349354802</v>
      </c>
      <c r="K134" s="22">
        <f>IF('Log_working_2-way'!$D133="","",B134^('Log_working_2-way'!$D133))</f>
        <v>2.625654823076816</v>
      </c>
      <c r="L134" s="33">
        <f t="shared" si="72"/>
        <v>0.61234567901234571</v>
      </c>
      <c r="M134" s="33">
        <f t="shared" si="73"/>
        <v>0.3876543209876544</v>
      </c>
      <c r="N134" s="4">
        <v>100</v>
      </c>
      <c r="O134" s="4">
        <f t="shared" si="74"/>
        <v>36.30573248407643</v>
      </c>
      <c r="P134" s="4">
        <f t="shared" si="75"/>
        <v>59.677419354838712</v>
      </c>
      <c r="Q134" s="4">
        <f t="shared" si="76"/>
        <v>40.322580645161295</v>
      </c>
      <c r="R134" s="4">
        <f t="shared" si="77"/>
        <v>63.694267515923563</v>
      </c>
      <c r="S134" s="39">
        <f t="shared" si="78"/>
        <v>-4.0168481610848659</v>
      </c>
      <c r="T134" s="39">
        <f t="shared" si="79"/>
        <v>-4.0168481610848517</v>
      </c>
    </row>
    <row r="135" spans="1:20" ht="15" x14ac:dyDescent="0.25">
      <c r="A135">
        <v>2.12</v>
      </c>
      <c r="B135">
        <v>1.79</v>
      </c>
      <c r="C135" s="20">
        <f t="shared" si="80"/>
        <v>3.0357331084642114E-2</v>
      </c>
      <c r="D135" s="17">
        <f>IF(OR($A135="",$B135=""),"",A135*'MPTO_working_2-way'!$G134)</f>
        <v>2.1843575418994412</v>
      </c>
      <c r="E135" s="22">
        <f>IF(OR($A135="",$B135=""),"",B135*'MPTO_working_2-way'!$G134)</f>
        <v>1.8443396226415094</v>
      </c>
      <c r="F135" s="17">
        <f>IF(OR($A135="",$B135=""),"",'MPTO_working_2-way'!D134)</f>
        <v>2.1904871854075272</v>
      </c>
      <c r="G135" s="22">
        <f>IF(OR($A135="",$B135=""),"",'MPTO_working_2-way'!E134)</f>
        <v>1.8399922420480992</v>
      </c>
      <c r="H135" s="17">
        <f>IF(OR($A135="",$B135=""),"",'OddsRatio_working_2-way'!M134)</f>
        <v>2.1906811155751749</v>
      </c>
      <c r="I135" s="17">
        <f>IF(OR($A135="",$B135=""),"",'OddsRatio_working_2-way'!N134)</f>
        <v>1.8398554297360612</v>
      </c>
      <c r="J135" s="17">
        <f>IF('Log_working_2-way'!$D134="","",A135^('Log_working_2-way'!$D134))</f>
        <v>2.1934793420182777</v>
      </c>
      <c r="K135" s="22">
        <f>IF('Log_working_2-way'!$D134="","",B135^('Log_working_2-way'!$D134))</f>
        <v>1.8378863083703576</v>
      </c>
      <c r="L135" s="33">
        <f t="shared" si="72"/>
        <v>0.45780051150895146</v>
      </c>
      <c r="M135" s="33">
        <f t="shared" si="73"/>
        <v>0.5421994884910486</v>
      </c>
      <c r="N135" s="4">
        <v>100</v>
      </c>
      <c r="O135" s="4">
        <f t="shared" si="74"/>
        <v>52.830188679245275</v>
      </c>
      <c r="P135" s="4">
        <f t="shared" si="75"/>
        <v>44.134078212290497</v>
      </c>
      <c r="Q135" s="4">
        <f t="shared" si="76"/>
        <v>55.865921787709496</v>
      </c>
      <c r="R135" s="4">
        <f t="shared" si="77"/>
        <v>47.169811320754711</v>
      </c>
      <c r="S135" s="39">
        <f t="shared" si="78"/>
        <v>-3.0357331084642212</v>
      </c>
      <c r="T135" s="39">
        <f t="shared" si="79"/>
        <v>-3.0357331084642141</v>
      </c>
    </row>
    <row r="136" spans="1:20" ht="15" x14ac:dyDescent="0.25">
      <c r="A136">
        <v>1.75</v>
      </c>
      <c r="B136">
        <v>2.19</v>
      </c>
      <c r="C136" s="20">
        <f t="shared" si="80"/>
        <v>2.8049575994781417E-2</v>
      </c>
      <c r="D136" s="17">
        <f>IF(OR($A136="",$B136=""),"",A136*'MPTO_working_2-way'!$G135)</f>
        <v>1.7990867579908674</v>
      </c>
      <c r="E136" s="22">
        <f>IF(OR($A136="",$B136=""),"",B136*'MPTO_working_2-way'!$G135)</f>
        <v>2.2514285714285713</v>
      </c>
      <c r="F136" s="17">
        <f>IF(OR($A136="",$B136=""),"",'MPTO_working_2-way'!D135)</f>
        <v>1.7940315974253949</v>
      </c>
      <c r="G136" s="22">
        <f>IF(OR($A136="",$B136=""),"",'MPTO_working_2-way'!E135)</f>
        <v>2.2593957258658803</v>
      </c>
      <c r="H136" s="17">
        <f>IF(OR($A136="",$B136=""),"",'OddsRatio_working_2-way'!M135)</f>
        <v>1.7938841860374448</v>
      </c>
      <c r="I136" s="17">
        <f>IF(OR($A136="",$B136=""),"",'OddsRatio_working_2-way'!N135)</f>
        <v>2.2596295751794115</v>
      </c>
      <c r="J136" s="17">
        <f>IF('Log_working_2-way'!$D135="","",A136^('Log_working_2-way'!$D135))</f>
        <v>1.7915983497890287</v>
      </c>
      <c r="K136" s="22">
        <f>IF('Log_working_2-way'!$D135="","",B136^('Log_working_2-way'!$D135))</f>
        <v>2.2632669083588914</v>
      </c>
      <c r="L136" s="33">
        <f t="shared" si="72"/>
        <v>0.55583756345177671</v>
      </c>
      <c r="M136" s="33">
        <f t="shared" si="73"/>
        <v>0.44416243654822335</v>
      </c>
      <c r="N136" s="4">
        <v>100</v>
      </c>
      <c r="O136" s="4">
        <f t="shared" si="74"/>
        <v>42.857142857142854</v>
      </c>
      <c r="P136" s="4">
        <f t="shared" si="75"/>
        <v>54.337899543379002</v>
      </c>
      <c r="Q136" s="4">
        <f t="shared" si="76"/>
        <v>45.662100456621005</v>
      </c>
      <c r="R136" s="4">
        <f t="shared" si="77"/>
        <v>57.142857142857139</v>
      </c>
      <c r="S136" s="39">
        <f t="shared" si="78"/>
        <v>-2.8049575994781506</v>
      </c>
      <c r="T136" s="39">
        <f t="shared" si="79"/>
        <v>-2.8049575994781364</v>
      </c>
    </row>
    <row r="137" spans="1:20" s="52" customFormat="1" ht="15" x14ac:dyDescent="0.25">
      <c r="A137" s="44">
        <v>1.89</v>
      </c>
      <c r="B137" s="44">
        <v>2.02</v>
      </c>
      <c r="C137" s="45">
        <f t="shared" si="80"/>
        <v>2.4150034051024338E-2</v>
      </c>
      <c r="D137" s="46">
        <f>IF(OR($A137="",$B137=""),"",A137*'MPTO_working_2-way'!$G136)</f>
        <v>1.9356435643564358</v>
      </c>
      <c r="E137" s="48">
        <f>IF(OR($A137="",$B137=""),"",B137*'MPTO_working_2-way'!$G136)</f>
        <v>2.0687830687830693</v>
      </c>
      <c r="F137" s="46">
        <f>IF(OR($A137="",$B137=""),"",'MPTO_working_2-way'!D136)</f>
        <v>1.9341405339682862</v>
      </c>
      <c r="G137" s="48">
        <f>IF(OR($A137="",$B137=""),"",'MPTO_working_2-way'!E136)</f>
        <v>2.0705027387602368</v>
      </c>
      <c r="H137" s="46">
        <f>IF(OR($A137="",$B137=""),"",'OddsRatio_working_2-way'!M136)</f>
        <v>1.9341033238394147</v>
      </c>
      <c r="I137" s="46">
        <f>IF(OR($A137="",$B137=""),"",'OddsRatio_working_2-way'!N136)</f>
        <v>2.0705453823777571</v>
      </c>
      <c r="J137" s="46">
        <f>IF('Log_working_2-way'!$D136="","",A137^('Log_working_2-way'!$D136))</f>
        <v>1.9334251710029571</v>
      </c>
      <c r="K137" s="48">
        <f>IF('Log_working_2-way'!$D136="","",B137^('Log_working_2-way'!$D136))</f>
        <v>2.0713231559049405</v>
      </c>
      <c r="L137" s="65">
        <f t="shared" si="72"/>
        <v>0.51662404092071612</v>
      </c>
      <c r="M137" s="65">
        <f t="shared" si="73"/>
        <v>0.48337595907928377</v>
      </c>
      <c r="N137" s="52">
        <v>100</v>
      </c>
      <c r="O137" s="52">
        <f t="shared" si="74"/>
        <v>47.089947089947096</v>
      </c>
      <c r="P137" s="52">
        <f t="shared" si="75"/>
        <v>50.495049504950494</v>
      </c>
      <c r="Q137" s="52">
        <f t="shared" si="76"/>
        <v>49.504950495049506</v>
      </c>
      <c r="R137" s="52">
        <f t="shared" si="77"/>
        <v>52.910052910052919</v>
      </c>
      <c r="S137" s="67">
        <f t="shared" si="78"/>
        <v>-2.4150034051024107</v>
      </c>
      <c r="T137" s="67">
        <f t="shared" si="79"/>
        <v>-2.4150034051024249</v>
      </c>
    </row>
    <row r="138" spans="1:20" ht="15" x14ac:dyDescent="0.25">
      <c r="A138">
        <v>2.0299999999999998</v>
      </c>
      <c r="B138">
        <v>1.88</v>
      </c>
      <c r="C138" s="20">
        <f t="shared" si="80"/>
        <v>2.4525731055444977E-2</v>
      </c>
      <c r="D138" s="17">
        <f>IF(OR($A138="",$B138=""),"",A138*'MPTO_working_2-way'!$G137)</f>
        <v>2.0797872340425529</v>
      </c>
      <c r="E138" s="22">
        <f>IF(OR($A138="",$B138=""),"",B138*'MPTO_working_2-way'!$G137)</f>
        <v>1.9261083743842364</v>
      </c>
      <c r="F138" s="17">
        <f>IF(OR($A138="",$B138=""),"",'MPTO_working_2-way'!D137)</f>
        <v>2.0818241326641935</v>
      </c>
      <c r="G138" s="22">
        <f>IF(OR($A138="",$B138=""),"",'MPTO_working_2-way'!E137)</f>
        <v>1.9243646631706333</v>
      </c>
      <c r="H138" s="17">
        <f>IF(OR($A138="",$B138=""),"",'OddsRatio_working_2-way'!M137)</f>
        <v>2.081875475946537</v>
      </c>
      <c r="I138" s="17">
        <f>IF(OR($A138="",$B138=""),"",'OddsRatio_working_2-way'!N137)</f>
        <v>1.9243207949834495</v>
      </c>
      <c r="J138" s="17">
        <f>IF('Log_working_2-way'!$D137="","",A138^('Log_working_2-way'!$D137))</f>
        <v>2.0827972819225606</v>
      </c>
      <c r="K138" s="22">
        <f>IF('Log_working_2-way'!$D137="","",B138^('Log_working_2-way'!$D137))</f>
        <v>1.9235339030630429</v>
      </c>
      <c r="L138" s="33">
        <f t="shared" si="72"/>
        <v>0.4808184143222507</v>
      </c>
      <c r="M138" s="33">
        <f t="shared" si="73"/>
        <v>0.51918158567774941</v>
      </c>
      <c r="N138" s="4">
        <v>100</v>
      </c>
      <c r="O138" s="4">
        <f t="shared" si="74"/>
        <v>50.73891625615763</v>
      </c>
      <c r="P138" s="4">
        <f t="shared" si="75"/>
        <v>46.808510638297875</v>
      </c>
      <c r="Q138" s="4">
        <f t="shared" si="76"/>
        <v>53.191489361702125</v>
      </c>
      <c r="R138" s="4">
        <f t="shared" si="77"/>
        <v>49.26108374384237</v>
      </c>
      <c r="S138" s="39">
        <f t="shared" si="78"/>
        <v>-2.452573105544495</v>
      </c>
      <c r="T138" s="39">
        <f t="shared" si="79"/>
        <v>-2.452573105544495</v>
      </c>
    </row>
    <row r="139" spans="1:20" ht="15" x14ac:dyDescent="0.25">
      <c r="A139">
        <v>2.16</v>
      </c>
      <c r="B139">
        <v>1.76</v>
      </c>
      <c r="C139" s="20">
        <f t="shared" si="80"/>
        <v>3.1144781144781142E-2</v>
      </c>
      <c r="D139" s="17">
        <f>IF(OR($A139="",$B139=""),"",A139*'MPTO_working_2-way'!$G138)</f>
        <v>2.2272727272727275</v>
      </c>
      <c r="E139" s="22">
        <f>IF(OR($A139="",$B139=""),"",B139*'MPTO_working_2-way'!$G138)</f>
        <v>1.8148148148148149</v>
      </c>
      <c r="F139" s="17">
        <f>IF(OR($A139="",$B139=""),"",'MPTO_working_2-way'!D138)</f>
        <v>2.235183443085607</v>
      </c>
      <c r="G139" s="22">
        <f>IF(OR($A139="",$B139=""),"",'MPTO_working_2-way'!E138)</f>
        <v>1.8095963442498098</v>
      </c>
      <c r="H139" s="17">
        <f>IF(OR($A139="",$B139=""),"",'OddsRatio_working_2-way'!M138)</f>
        <v>2.2354415362426847</v>
      </c>
      <c r="I139" s="17">
        <f>IF(OR($A139="",$B139=""),"",'OddsRatio_working_2-way'!N138)</f>
        <v>1.8094272134003797</v>
      </c>
      <c r="J139" s="17">
        <f>IF('Log_working_2-way'!$D138="","",A139^('Log_working_2-way'!$D138))</f>
        <v>2.2390614409549543</v>
      </c>
      <c r="K139" s="22">
        <f>IF('Log_working_2-way'!$D138="","",B139^('Log_working_2-way'!$D138))</f>
        <v>1.8070624804765649</v>
      </c>
      <c r="L139" s="33">
        <f t="shared" si="72"/>
        <v>0.44897959183673464</v>
      </c>
      <c r="M139" s="33">
        <f t="shared" si="73"/>
        <v>0.55102040816326525</v>
      </c>
      <c r="N139" s="4">
        <v>100</v>
      </c>
      <c r="O139" s="4">
        <f t="shared" si="74"/>
        <v>53.703703703703695</v>
      </c>
      <c r="P139" s="4">
        <f t="shared" si="75"/>
        <v>43.181818181818187</v>
      </c>
      <c r="Q139" s="4">
        <f t="shared" si="76"/>
        <v>56.81818181818182</v>
      </c>
      <c r="R139" s="4">
        <f t="shared" si="77"/>
        <v>46.296296296296291</v>
      </c>
      <c r="S139" s="39">
        <f t="shared" si="78"/>
        <v>-3.1144781144781248</v>
      </c>
      <c r="T139" s="39">
        <f t="shared" si="79"/>
        <v>-3.1144781144781035</v>
      </c>
    </row>
    <row r="140" spans="1:20" ht="15" x14ac:dyDescent="0.25">
      <c r="A140">
        <v>2.4500000000000002</v>
      </c>
      <c r="B140">
        <v>1.61</v>
      </c>
      <c r="C140" s="20">
        <f t="shared" si="80"/>
        <v>2.9281277728482547E-2</v>
      </c>
      <c r="D140" s="17">
        <f>IF(OR($A140="",$B140=""),"",A140*'MPTO_working_2-way'!$G139)</f>
        <v>2.5217391304347823</v>
      </c>
      <c r="E140" s="22">
        <f>IF(OR($A140="",$B140=""),"",B140*'MPTO_working_2-way'!$G139)</f>
        <v>1.657142857142857</v>
      </c>
      <c r="F140" s="17">
        <f>IF(OR($A140="",$B140=""),"",'MPTO_working_2-way'!D139)</f>
        <v>2.5411499436302138</v>
      </c>
      <c r="G140" s="22">
        <f>IF(OR($A140="",$B140=""),"",'MPTO_working_2-way'!E139)</f>
        <v>1.6488661302121432</v>
      </c>
      <c r="H140" s="17">
        <f>IF(OR($A140="",$B140=""),"",'OddsRatio_working_2-way'!M139)</f>
        <v>2.5417681992854404</v>
      </c>
      <c r="I140" s="17">
        <f>IF(OR($A140="",$B140=""),"",'OddsRatio_working_2-way'!N139)</f>
        <v>1.648605932113185</v>
      </c>
      <c r="J140" s="17">
        <f>IF('Log_working_2-way'!$D139="","",A140^('Log_working_2-way'!$D139))</f>
        <v>2.5507436683605564</v>
      </c>
      <c r="K140" s="22">
        <f>IF('Log_working_2-way'!$D139="","",B140^('Log_working_2-way'!$D139))</f>
        <v>1.6448518993839698</v>
      </c>
      <c r="L140" s="33">
        <f t="shared" si="72"/>
        <v>0.39655172413793111</v>
      </c>
      <c r="M140" s="33">
        <f t="shared" si="73"/>
        <v>0.60344827586206906</v>
      </c>
      <c r="N140" s="4">
        <v>100</v>
      </c>
      <c r="O140" s="4">
        <f t="shared" si="74"/>
        <v>59.183673469387763</v>
      </c>
      <c r="P140" s="4">
        <f t="shared" si="75"/>
        <v>37.888198757763973</v>
      </c>
      <c r="Q140" s="4">
        <f t="shared" si="76"/>
        <v>62.11180124223602</v>
      </c>
      <c r="R140" s="4">
        <f t="shared" si="77"/>
        <v>40.816326530612237</v>
      </c>
      <c r="S140" s="39">
        <f t="shared" si="78"/>
        <v>-2.9281277728482564</v>
      </c>
      <c r="T140" s="39">
        <f t="shared" si="79"/>
        <v>-2.9281277728482635</v>
      </c>
    </row>
    <row r="141" spans="1:20" ht="15" x14ac:dyDescent="0.25">
      <c r="A141">
        <v>2.08</v>
      </c>
      <c r="B141">
        <v>1.84</v>
      </c>
      <c r="C141" s="20">
        <f t="shared" si="80"/>
        <v>2.4247491638795804E-2</v>
      </c>
      <c r="D141" s="17">
        <f>IF(OR($A141="",$B141=""),"",A141*'MPTO_working_2-way'!$G140)</f>
        <v>2.1304347826086953</v>
      </c>
      <c r="E141" s="22">
        <f>IF(OR($A141="",$B141=""),"",B141*'MPTO_working_2-way'!$G140)</f>
        <v>1.8846153846153844</v>
      </c>
      <c r="F141" s="17">
        <f>IF(OR($A141="",$B141=""),"",'MPTO_working_2-way'!D140)</f>
        <v>2.1338090990187331</v>
      </c>
      <c r="G141" s="22">
        <f>IF(OR($A141="",$B141=""),"",'MPTO_working_2-way'!E140)</f>
        <v>1.8819826907946497</v>
      </c>
      <c r="H141" s="17">
        <f>IF(OR($A141="",$B141=""),"",'OddsRatio_working_2-way'!M140)</f>
        <v>2.1338934190276815</v>
      </c>
      <c r="I141" s="17">
        <f>IF(OR($A141="",$B141=""),"",'OddsRatio_working_2-way'!N140)</f>
        <v>1.8819171036881968</v>
      </c>
      <c r="J141" s="17">
        <f>IF('Log_working_2-way'!$D140="","",A141^('Log_working_2-way'!$D140))</f>
        <v>2.1354221138982008</v>
      </c>
      <c r="K141" s="22">
        <f>IF('Log_working_2-way'!$D140="","",B141^('Log_working_2-way'!$D140))</f>
        <v>1.8807297195989381</v>
      </c>
      <c r="L141" s="33">
        <f t="shared" si="72"/>
        <v>0.46938775510204089</v>
      </c>
      <c r="M141" s="33">
        <f t="shared" si="73"/>
        <v>0.53061224489795922</v>
      </c>
      <c r="N141" s="4">
        <v>100</v>
      </c>
      <c r="O141" s="4">
        <f t="shared" si="74"/>
        <v>51.92307692307692</v>
      </c>
      <c r="P141" s="4">
        <f t="shared" si="75"/>
        <v>45.652173913043477</v>
      </c>
      <c r="Q141" s="4">
        <f t="shared" si="76"/>
        <v>54.347826086956516</v>
      </c>
      <c r="R141" s="4">
        <f t="shared" si="77"/>
        <v>48.076923076923073</v>
      </c>
      <c r="S141" s="39">
        <f t="shared" si="78"/>
        <v>-2.4247491638795964</v>
      </c>
      <c r="T141" s="39">
        <f t="shared" si="79"/>
        <v>-2.4247491638795964</v>
      </c>
    </row>
    <row r="142" spans="1:20" ht="15" x14ac:dyDescent="0.25">
      <c r="A142">
        <v>1.81</v>
      </c>
      <c r="B142">
        <v>2.06</v>
      </c>
      <c r="C142" s="20">
        <f t="shared" si="80"/>
        <v>3.7923081049187513E-2</v>
      </c>
      <c r="D142" s="17">
        <f>IF(OR($A142="",$B142=""),"",A142*'MPTO_working_2-way'!$G141)</f>
        <v>1.8786407766990294</v>
      </c>
      <c r="E142" s="22">
        <f>IF(OR($A142="",$B142=""),"",B142*'MPTO_working_2-way'!$G141)</f>
        <v>2.1381215469613264</v>
      </c>
      <c r="F142" s="17">
        <f>IF(OR($A142="",$B142=""),"",'MPTO_working_2-way'!D141)</f>
        <v>1.8743276529432467</v>
      </c>
      <c r="G142" s="22">
        <f>IF(OR($A142="",$B142=""),"",'MPTO_working_2-way'!E141)</f>
        <v>2.1437359857413907</v>
      </c>
      <c r="H142" s="17">
        <f>IF(OR($A142="",$B142=""),"",'OddsRatio_working_2-way'!M141)</f>
        <v>1.8741572761215382</v>
      </c>
      <c r="I142" s="17">
        <f>IF(OR($A142="",$B142=""),"",'OddsRatio_working_2-way'!N141)</f>
        <v>2.1439589045541121</v>
      </c>
      <c r="J142" s="17">
        <f>IF('Log_working_2-way'!$D141="","",A142^('Log_working_2-way'!$D141))</f>
        <v>1.8721919326638379</v>
      </c>
      <c r="K142" s="22">
        <f>IF('Log_working_2-way'!$D141="","",B142^('Log_working_2-way'!$D141))</f>
        <v>2.1465366309290381</v>
      </c>
      <c r="L142" s="33">
        <f t="shared" si="72"/>
        <v>0.53229974160206706</v>
      </c>
      <c r="M142" s="33">
        <f t="shared" si="73"/>
        <v>0.46770025839793272</v>
      </c>
      <c r="N142" s="4">
        <v>100</v>
      </c>
      <c r="O142" s="4">
        <f t="shared" si="74"/>
        <v>44.751381215469614</v>
      </c>
      <c r="P142" s="4">
        <f t="shared" si="75"/>
        <v>51.456310679611654</v>
      </c>
      <c r="Q142" s="4">
        <f t="shared" si="76"/>
        <v>48.543689320388353</v>
      </c>
      <c r="R142" s="4">
        <f t="shared" si="77"/>
        <v>55.248618784530393</v>
      </c>
      <c r="S142" s="39">
        <f t="shared" si="78"/>
        <v>-3.7923081049187388</v>
      </c>
      <c r="T142" s="39">
        <f t="shared" si="79"/>
        <v>-3.7923081049187388</v>
      </c>
    </row>
    <row r="143" spans="1:20" ht="15" x14ac:dyDescent="0.25">
      <c r="A143">
        <v>1.71</v>
      </c>
      <c r="B143">
        <v>2.23</v>
      </c>
      <c r="C143" s="20">
        <f t="shared" si="80"/>
        <v>3.3225814910969431E-2</v>
      </c>
      <c r="D143" s="17">
        <f>IF(OR($A143="",$B143=""),"",A143*'MPTO_working_2-way'!$G142)</f>
        <v>1.7668161434977576</v>
      </c>
      <c r="E143" s="22">
        <f>IF(OR($A143="",$B143=""),"",B143*'MPTO_working_2-way'!$G142)</f>
        <v>2.3040935672514617</v>
      </c>
      <c r="F143" s="17">
        <f>IF(OR($A143="",$B143=""),"",'MPTO_working_2-way'!D142)</f>
        <v>1.7599981538319522</v>
      </c>
      <c r="G143" s="22">
        <f>IF(OR($A143="",$B143=""),"",'MPTO_working_2-way'!E142)</f>
        <v>2.315792669966295</v>
      </c>
      <c r="H143" s="17">
        <f>IF(OR($A143="",$B143=""),"",'OddsRatio_working_2-way'!M142)</f>
        <v>1.7597603387632996</v>
      </c>
      <c r="I143" s="17">
        <f>IF(OR($A143="",$B143=""),"",'OddsRatio_working_2-way'!N142)</f>
        <v>2.3162045305336028</v>
      </c>
      <c r="J143" s="17">
        <f>IF('Log_working_2-way'!$D142="","",A143^('Log_working_2-way'!$D142))</f>
        <v>1.7566662454529891</v>
      </c>
      <c r="K143" s="22">
        <f>IF('Log_working_2-way'!$D142="","",B143^('Log_working_2-way'!$D142))</f>
        <v>2.3215866387713424</v>
      </c>
      <c r="L143" s="33">
        <f t="shared" si="72"/>
        <v>0.56598984771573613</v>
      </c>
      <c r="M143" s="33">
        <f t="shared" si="73"/>
        <v>0.43401015228426398</v>
      </c>
      <c r="N143" s="4">
        <v>100</v>
      </c>
      <c r="O143" s="4">
        <f t="shared" si="74"/>
        <v>41.520467836257311</v>
      </c>
      <c r="P143" s="4">
        <f t="shared" si="75"/>
        <v>55.156950672645742</v>
      </c>
      <c r="Q143" s="4">
        <f t="shared" si="76"/>
        <v>44.843049327354265</v>
      </c>
      <c r="R143" s="4">
        <f t="shared" si="77"/>
        <v>58.479532163742689</v>
      </c>
      <c r="S143" s="39">
        <f t="shared" si="78"/>
        <v>-3.3225814910969547</v>
      </c>
      <c r="T143" s="39">
        <f t="shared" si="79"/>
        <v>-3.3225814910969476</v>
      </c>
    </row>
    <row r="144" spans="1:20" ht="15" x14ac:dyDescent="0.25">
      <c r="A144">
        <v>1.65</v>
      </c>
      <c r="B144">
        <v>2.35</v>
      </c>
      <c r="C144" s="20">
        <f t="shared" si="80"/>
        <v>3.1592520954223158E-2</v>
      </c>
      <c r="D144" s="17">
        <f>IF(OR($A144="",$B144=""),"",A144*'MPTO_working_2-way'!$G143)</f>
        <v>1.7021276595744681</v>
      </c>
      <c r="E144" s="22">
        <f>IF(OR($A144="",$B144=""),"",B144*'MPTO_working_2-way'!$G143)</f>
        <v>2.4242424242424243</v>
      </c>
      <c r="F144" s="17">
        <f>IF(OR($A144="",$B144=""),"",'MPTO_working_2-way'!D143)</f>
        <v>1.6941561987984708</v>
      </c>
      <c r="G144" s="22">
        <f>IF(OR($A144="",$B144=""),"",'MPTO_working_2-way'!E143)</f>
        <v>2.4405979543666407</v>
      </c>
      <c r="H144" s="17">
        <f>IF(OR($A144="",$B144=""),"",'OddsRatio_working_2-way'!M143)</f>
        <v>1.6938886664887112</v>
      </c>
      <c r="I144" s="17">
        <f>IF(OR($A144="",$B144=""),"",'OddsRatio_working_2-way'!N143)</f>
        <v>2.4411533842457849</v>
      </c>
      <c r="J144" s="17">
        <f>IF('Log_working_2-way'!$D143="","",A144^('Log_working_2-way'!$D143))</f>
        <v>1.6902722385674813</v>
      </c>
      <c r="K144" s="22">
        <f>IF('Log_working_2-way'!$D143="","",B144^('Log_working_2-way'!$D143))</f>
        <v>2.4487037782009757</v>
      </c>
      <c r="L144" s="33">
        <f t="shared" si="72"/>
        <v>0.58750000000000002</v>
      </c>
      <c r="M144" s="33">
        <f t="shared" si="73"/>
        <v>0.41249999999999998</v>
      </c>
      <c r="N144" s="4">
        <v>100</v>
      </c>
      <c r="O144" s="4">
        <f t="shared" si="74"/>
        <v>39.393939393939398</v>
      </c>
      <c r="P144" s="4">
        <f t="shared" si="75"/>
        <v>57.446808510638299</v>
      </c>
      <c r="Q144" s="4">
        <f t="shared" si="76"/>
        <v>42.553191489361701</v>
      </c>
      <c r="R144" s="4">
        <f t="shared" si="77"/>
        <v>60.606060606060609</v>
      </c>
      <c r="S144" s="39">
        <f t="shared" si="78"/>
        <v>-3.1592520954223033</v>
      </c>
      <c r="T144" s="39">
        <f t="shared" si="79"/>
        <v>-3.1592520954223104</v>
      </c>
    </row>
    <row r="145" spans="1:20" ht="15" x14ac:dyDescent="0.25">
      <c r="A145">
        <v>1.6</v>
      </c>
      <c r="B145">
        <v>2.4500000000000002</v>
      </c>
      <c r="C145" s="20">
        <f t="shared" si="80"/>
        <v>3.3163265306122458E-2</v>
      </c>
      <c r="D145" s="17">
        <f>IF(OR($A145="",$B145=""),"",A145*'MPTO_working_2-way'!$G144)</f>
        <v>1.653061224489796</v>
      </c>
      <c r="E145" s="22">
        <f>IF(OR($A145="",$B145=""),"",B145*'MPTO_working_2-way'!$G144)</f>
        <v>2.53125</v>
      </c>
      <c r="F145" s="17">
        <f>IF(OR($A145="",$B145=""),"",'MPTO_working_2-way'!D144)</f>
        <v>1.6436058700209644</v>
      </c>
      <c r="G145" s="22">
        <f>IF(OR($A145="",$B145=""),"",'MPTO_working_2-way'!E144)</f>
        <v>2.5537459283387625</v>
      </c>
      <c r="H145" s="17">
        <f>IF(OR($A145="",$B145=""),"",'OddsRatio_working_2-way'!M144)</f>
        <v>1.643267520902677</v>
      </c>
      <c r="I145" s="17">
        <f>IF(OR($A145="",$B145=""),"",'OddsRatio_working_2-way'!N144)</f>
        <v>2.5545631755148031</v>
      </c>
      <c r="J145" s="17">
        <f>IF('Log_working_2-way'!$D144="","",A145^('Log_working_2-way'!$D144))</f>
        <v>1.6389689112690746</v>
      </c>
      <c r="K145" s="22">
        <f>IF('Log_working_2-way'!$D144="","",B145^('Log_working_2-way'!$D144))</f>
        <v>2.5650213685886376</v>
      </c>
      <c r="L145" s="33">
        <f t="shared" si="72"/>
        <v>0.60493827160493829</v>
      </c>
      <c r="M145" s="33">
        <f t="shared" si="73"/>
        <v>0.39506172839506171</v>
      </c>
      <c r="N145" s="4">
        <v>100</v>
      </c>
      <c r="O145" s="4">
        <f t="shared" si="74"/>
        <v>37.5</v>
      </c>
      <c r="P145" s="4">
        <f t="shared" si="75"/>
        <v>59.183673469387763</v>
      </c>
      <c r="Q145" s="4">
        <f t="shared" si="76"/>
        <v>40.816326530612237</v>
      </c>
      <c r="R145" s="4">
        <f t="shared" si="77"/>
        <v>62.5</v>
      </c>
      <c r="S145" s="39">
        <f t="shared" si="78"/>
        <v>-3.3163265306122369</v>
      </c>
      <c r="T145" s="39">
        <f t="shared" si="79"/>
        <v>-3.3163265306122369</v>
      </c>
    </row>
    <row r="146" spans="1:20" s="52" customFormat="1" ht="15" x14ac:dyDescent="0.25">
      <c r="A146" s="44">
        <v>1.99</v>
      </c>
      <c r="B146" s="44">
        <v>1.92</v>
      </c>
      <c r="C146" s="45">
        <f t="shared" si="80"/>
        <v>2.3345896147403788E-2</v>
      </c>
      <c r="D146" s="46">
        <f>IF(OR($A146="",$B146=""),"",A146*'MPTO_working_2-way'!$G145)</f>
        <v>2.0364583333333335</v>
      </c>
      <c r="E146" s="48">
        <f>IF(OR($A146="",$B146=""),"",B146*'MPTO_working_2-way'!$G145)</f>
        <v>1.9648241206030153</v>
      </c>
      <c r="F146" s="46">
        <f>IF(OR($A146="",$B146=""),"",'MPTO_working_2-way'!D145)</f>
        <v>2.0373253705876082</v>
      </c>
      <c r="G146" s="48">
        <f>IF(OR($A146="",$B146=""),"",'MPTO_working_2-way'!E145)</f>
        <v>1.9640176827387685</v>
      </c>
      <c r="H146" s="46">
        <f>IF(OR($A146="",$B146=""),"",'OddsRatio_working_2-way'!M145)</f>
        <v>2.0373461122121879</v>
      </c>
      <c r="I146" s="46">
        <f>IF(OR($A146="",$B146=""),"",'OddsRatio_working_2-way'!N145)</f>
        <v>1.9639984073082948</v>
      </c>
      <c r="J146" s="46">
        <f>IF('Log_working_2-way'!$D145="","",A146^('Log_working_2-way'!$D145))</f>
        <v>2.0377376988644484</v>
      </c>
      <c r="K146" s="48">
        <f>IF('Log_working_2-way'!$D145="","",B146^('Log_working_2-way'!$D145))</f>
        <v>1.9636346459170313</v>
      </c>
      <c r="L146" s="65">
        <f t="shared" si="72"/>
        <v>0.49104859335038359</v>
      </c>
      <c r="M146" s="65">
        <f t="shared" si="73"/>
        <v>0.50895140664961636</v>
      </c>
      <c r="N146" s="52">
        <v>100</v>
      </c>
      <c r="O146" s="52">
        <f t="shared" si="74"/>
        <v>49.748743718592962</v>
      </c>
      <c r="P146" s="52">
        <f t="shared" si="75"/>
        <v>47.916666666666671</v>
      </c>
      <c r="Q146" s="52">
        <f t="shared" si="76"/>
        <v>52.083333333333336</v>
      </c>
      <c r="R146" s="52">
        <f t="shared" si="77"/>
        <v>50.251256281407031</v>
      </c>
      <c r="S146" s="67">
        <f t="shared" si="78"/>
        <v>-2.3345896147403735</v>
      </c>
      <c r="T146" s="67">
        <f t="shared" si="79"/>
        <v>-2.3345896147403593</v>
      </c>
    </row>
    <row r="147" spans="1:20" ht="15" x14ac:dyDescent="0.25">
      <c r="A147">
        <v>1.7</v>
      </c>
      <c r="B147">
        <v>2.2599999999999998</v>
      </c>
      <c r="C147" s="20">
        <f t="shared" si="80"/>
        <v>3.0713170223841679E-2</v>
      </c>
      <c r="D147" s="17">
        <f>IF(OR($A147="",$B147=""),"",A147*'MPTO_working_2-way'!$G146)</f>
        <v>1.7522123893805308</v>
      </c>
      <c r="E147" s="22">
        <f>IF(OR($A147="",$B147=""),"",B147*'MPTO_working_2-way'!$G146)</f>
        <v>2.3294117647058821</v>
      </c>
      <c r="F147" s="17">
        <f>IF(OR($A147="",$B147=""),"",'MPTO_working_2-way'!D146)</f>
        <v>1.7455701953657428</v>
      </c>
      <c r="G147" s="22">
        <f>IF(OR($A147="",$B147=""),"",'MPTO_working_2-way'!E146)</f>
        <v>2.3412553321145642</v>
      </c>
      <c r="H147" s="17">
        <f>IF(OR($A147="",$B147=""),"",'OddsRatio_working_2-way'!M146)</f>
        <v>1.7453559924999296</v>
      </c>
      <c r="I147" s="17">
        <f>IF(OR($A147="",$B147=""),"",'OddsRatio_working_2-way'!N146)</f>
        <v>2.3416407864998732</v>
      </c>
      <c r="J147" s="17">
        <f>IF('Log_working_2-way'!$D146="","",A147^('Log_working_2-way'!$D146))</f>
        <v>1.7423463494336857</v>
      </c>
      <c r="K147" s="22">
        <f>IF('Log_working_2-way'!$D146="","",B147^('Log_working_2-way'!$D146))</f>
        <v>2.3470801072340981</v>
      </c>
      <c r="L147" s="33">
        <f t="shared" si="72"/>
        <v>0.57070707070707072</v>
      </c>
      <c r="M147" s="33">
        <f t="shared" si="73"/>
        <v>0.42929292929292934</v>
      </c>
      <c r="N147" s="4">
        <v>100</v>
      </c>
      <c r="O147" s="4">
        <f t="shared" si="74"/>
        <v>41.176470588235297</v>
      </c>
      <c r="P147" s="4">
        <f t="shared" si="75"/>
        <v>55.752212389380524</v>
      </c>
      <c r="Q147" s="4">
        <f t="shared" si="76"/>
        <v>44.247787610619469</v>
      </c>
      <c r="R147" s="4">
        <f t="shared" si="77"/>
        <v>58.82352941176471</v>
      </c>
      <c r="S147" s="39">
        <f t="shared" si="78"/>
        <v>-3.0713170223841715</v>
      </c>
      <c r="T147" s="39">
        <f t="shared" si="79"/>
        <v>-3.0713170223841857</v>
      </c>
    </row>
    <row r="148" spans="1:20" ht="15" x14ac:dyDescent="0.25">
      <c r="A148">
        <v>2.02</v>
      </c>
      <c r="B148">
        <v>1.81</v>
      </c>
      <c r="C148" s="20">
        <f t="shared" si="80"/>
        <v>4.7535692795798834E-2</v>
      </c>
      <c r="D148" s="17">
        <f>IF(OR($A148="",$B148=""),"",A148*'MPTO_working_2-way'!$G147)</f>
        <v>2.1160220994475138</v>
      </c>
      <c r="E148" s="22">
        <f>IF(OR($A148="",$B148=""),"",B148*'MPTO_working_2-way'!$G147)</f>
        <v>1.8960396039603959</v>
      </c>
      <c r="F148" s="17">
        <f>IF(OR($A148="",$B148=""),"",'MPTO_working_2-way'!D147)</f>
        <v>2.1218733677673955</v>
      </c>
      <c r="G148" s="22">
        <f>IF(OR($A148="",$B148=""),"",'MPTO_working_2-way'!E147)</f>
        <v>1.8913661993688893</v>
      </c>
      <c r="H148" s="17">
        <f>IF(OR($A148="",$B148=""),"",'OddsRatio_working_2-way'!M147)</f>
        <v>2.1221672153735645</v>
      </c>
      <c r="I148" s="17">
        <f>IF(OR($A148="",$B148=""),"",'OddsRatio_working_2-way'!N147)</f>
        <v>1.8911327886790064</v>
      </c>
      <c r="J148" s="17">
        <f>IF('Log_working_2-way'!$D147="","",A148^('Log_working_2-way'!$D147))</f>
        <v>2.1248762951200719</v>
      </c>
      <c r="K148" s="22">
        <f>IF('Log_working_2-way'!$D147="","",B148^('Log_working_2-way'!$D147))</f>
        <v>1.8889866417645398</v>
      </c>
      <c r="L148" s="33">
        <f t="shared" si="72"/>
        <v>0.47258485639686681</v>
      </c>
      <c r="M148" s="33">
        <f t="shared" si="73"/>
        <v>0.52741514360313313</v>
      </c>
      <c r="N148" s="4">
        <v>100</v>
      </c>
      <c r="O148" s="4">
        <f t="shared" si="74"/>
        <v>50.495049504950494</v>
      </c>
      <c r="P148" s="4">
        <f t="shared" si="75"/>
        <v>44.751381215469614</v>
      </c>
      <c r="Q148" s="4">
        <f t="shared" si="76"/>
        <v>55.248618784530393</v>
      </c>
      <c r="R148" s="4">
        <f t="shared" si="77"/>
        <v>49.504950495049506</v>
      </c>
      <c r="S148" s="39">
        <f t="shared" si="78"/>
        <v>-4.7535692795798994</v>
      </c>
      <c r="T148" s="39">
        <f t="shared" si="79"/>
        <v>-4.7535692795798923</v>
      </c>
    </row>
    <row r="149" spans="1:20" ht="15" x14ac:dyDescent="0.25">
      <c r="A149">
        <v>2.6</v>
      </c>
      <c r="B149">
        <v>1.5</v>
      </c>
      <c r="C149" s="20">
        <f t="shared" si="80"/>
        <v>5.12820512820511E-2</v>
      </c>
      <c r="D149" s="17">
        <f>IF(OR($A149="",$B149=""),"",A149*'MPTO_working_2-way'!$G148)</f>
        <v>2.7333333333333329</v>
      </c>
      <c r="E149" s="22">
        <f>IF(OR($A149="",$B149=""),"",B149*'MPTO_working_2-way'!$G148)</f>
        <v>1.5769230769230766</v>
      </c>
      <c r="F149" s="17">
        <f>IF(OR($A149="",$B149=""),"",'MPTO_working_2-way'!D148)</f>
        <v>2.7857142857142851</v>
      </c>
      <c r="G149" s="22">
        <f>IF(OR($A149="",$B149=""),"",'MPTO_working_2-way'!E148)</f>
        <v>1.5599999999999998</v>
      </c>
      <c r="H149" s="17">
        <f>IF(OR($A149="",$B149=""),"",'OddsRatio_working_2-way'!M148)</f>
        <v>2.788854381999831</v>
      </c>
      <c r="I149" s="17">
        <f>IF(OR($A149="",$B149=""),"",'OddsRatio_working_2-way'!N148)</f>
        <v>1.5590169943749472</v>
      </c>
      <c r="J149" s="17">
        <f>IF('Log_working_2-way'!$D148="","",A149^('Log_working_2-way'!$D148))</f>
        <v>2.8141264224326203</v>
      </c>
      <c r="K149" s="22">
        <f>IF('Log_working_2-way'!$D148="","",B149^('Log_working_2-way'!$D148))</f>
        <v>1.5512294995708851</v>
      </c>
      <c r="L149" s="33">
        <f t="shared" si="72"/>
        <v>0.36585365853658541</v>
      </c>
      <c r="M149" s="33">
        <f t="shared" si="73"/>
        <v>0.63414634146341475</v>
      </c>
      <c r="N149" s="4">
        <v>100</v>
      </c>
      <c r="O149" s="4">
        <f t="shared" si="74"/>
        <v>61.538461538461533</v>
      </c>
      <c r="P149" s="4">
        <f t="shared" si="75"/>
        <v>33.333333333333329</v>
      </c>
      <c r="Q149" s="4">
        <f t="shared" si="76"/>
        <v>66.666666666666657</v>
      </c>
      <c r="R149" s="4">
        <f t="shared" si="77"/>
        <v>38.46153846153846</v>
      </c>
      <c r="S149" s="39">
        <f t="shared" si="78"/>
        <v>-5.1282051282051242</v>
      </c>
      <c r="T149" s="39">
        <f t="shared" si="79"/>
        <v>-5.1282051282051313</v>
      </c>
    </row>
    <row r="150" spans="1:20" ht="15" x14ac:dyDescent="0.25">
      <c r="A150">
        <v>1.72</v>
      </c>
      <c r="B150">
        <v>2.12</v>
      </c>
      <c r="C150" s="20">
        <f t="shared" si="80"/>
        <v>5.3093462044756512E-2</v>
      </c>
      <c r="D150" s="17">
        <f>IF(OR($A150="",$B150=""),"",A150*'MPTO_working_2-way'!$G149)</f>
        <v>1.8113207547169812</v>
      </c>
      <c r="E150" s="22">
        <f>IF(OR($A150="",$B150=""),"",B150*'MPTO_working_2-way'!$G149)</f>
        <v>2.2325581395348841</v>
      </c>
      <c r="F150" s="17">
        <f>IF(OR($A150="",$B150=""),"",'MPTO_working_2-way'!D149)</f>
        <v>1.8022933965994465</v>
      </c>
      <c r="G150" s="22">
        <f>IF(OR($A150="",$B150=""),"",'MPTO_working_2-way'!E149)</f>
        <v>2.2464268112370629</v>
      </c>
      <c r="H150" s="17">
        <f>IF(OR($A150="",$B150=""),"",'OddsRatio_working_2-way'!M149)</f>
        <v>1.8017837257372731</v>
      </c>
      <c r="I150" s="17">
        <f>IF(OR($A150="",$B150=""),"",'OddsRatio_working_2-way'!N149)</f>
        <v>2.2472191289246473</v>
      </c>
      <c r="J150" s="17">
        <f>IF('Log_working_2-way'!$D149="","",A150^('Log_working_2-way'!$D149))</f>
        <v>1.7976291253207961</v>
      </c>
      <c r="K150" s="22">
        <f>IF('Log_working_2-way'!$D149="","",B150^('Log_working_2-way'!$D149))</f>
        <v>2.2537155029237406</v>
      </c>
      <c r="L150" s="33">
        <f t="shared" si="72"/>
        <v>0.55208333333333337</v>
      </c>
      <c r="M150" s="33">
        <f t="shared" si="73"/>
        <v>0.44791666666666657</v>
      </c>
      <c r="N150" s="4">
        <v>100</v>
      </c>
      <c r="O150" s="4">
        <f t="shared" si="74"/>
        <v>41.860465116279073</v>
      </c>
      <c r="P150" s="4">
        <f t="shared" si="75"/>
        <v>52.830188679245275</v>
      </c>
      <c r="Q150" s="4">
        <f t="shared" si="76"/>
        <v>47.169811320754711</v>
      </c>
      <c r="R150" s="4">
        <f t="shared" si="77"/>
        <v>58.139534883720934</v>
      </c>
      <c r="S150" s="39">
        <f t="shared" si="78"/>
        <v>-5.3093462044756379</v>
      </c>
      <c r="T150" s="39">
        <f t="shared" si="79"/>
        <v>-5.3093462044756592</v>
      </c>
    </row>
    <row r="151" spans="1:20" ht="15" x14ac:dyDescent="0.25">
      <c r="A151">
        <v>1.44</v>
      </c>
      <c r="B151">
        <v>2.94</v>
      </c>
      <c r="C151" s="20">
        <f t="shared" si="80"/>
        <v>3.4580498866213061E-2</v>
      </c>
      <c r="D151" s="17">
        <f>IF(OR($A151="",$B151=""),"",A151*'MPTO_working_2-way'!$G150)</f>
        <v>1.4897959183673468</v>
      </c>
      <c r="E151" s="22">
        <f>IF(OR($A151="",$B151=""),"",B151*'MPTO_working_2-way'!$G150)</f>
        <v>3.0416666666666665</v>
      </c>
      <c r="F151" s="17">
        <f>IF(OR($A151="",$B151=""),"",'MPTO_working_2-way'!D150)</f>
        <v>1.4767685223943072</v>
      </c>
      <c r="G151" s="22">
        <f>IF(OR($A151="",$B151=""),"",'MPTO_working_2-way'!E150)</f>
        <v>3.0974539069359079</v>
      </c>
      <c r="H151" s="17">
        <f>IF(OR($A151="",$B151=""),"",'OddsRatio_working_2-way'!M150)</f>
        <v>1.4762395654619005</v>
      </c>
      <c r="I151" s="17">
        <f>IF(OR($A151="",$B151=""),"",'OddsRatio_working_2-way'!N150)</f>
        <v>3.0997835386274715</v>
      </c>
      <c r="J151" s="17">
        <f>IF('Log_working_2-way'!$D150="","",A151^('Log_working_2-way'!$D150))</f>
        <v>1.4702588167346649</v>
      </c>
      <c r="K151" s="22">
        <f>IF('Log_working_2-way'!$D150="","",B151^('Log_working_2-way'!$D150))</f>
        <v>3.1264885727040568</v>
      </c>
      <c r="L151" s="33">
        <f t="shared" si="72"/>
        <v>0.67123287671232879</v>
      </c>
      <c r="M151" s="33">
        <f t="shared" si="73"/>
        <v>0.32876712328767127</v>
      </c>
      <c r="N151" s="4">
        <v>100</v>
      </c>
      <c r="O151" s="4">
        <f t="shared" si="74"/>
        <v>30.555555555555554</v>
      </c>
      <c r="P151" s="4">
        <f t="shared" si="75"/>
        <v>65.986394557823132</v>
      </c>
      <c r="Q151" s="4">
        <f t="shared" si="76"/>
        <v>34.013605442176868</v>
      </c>
      <c r="R151" s="4">
        <f t="shared" si="77"/>
        <v>69.444444444444443</v>
      </c>
      <c r="S151" s="39">
        <f t="shared" si="78"/>
        <v>-3.4580498866213141</v>
      </c>
      <c r="T151" s="39">
        <f t="shared" si="79"/>
        <v>-3.4580498866213105</v>
      </c>
    </row>
    <row r="152" spans="1:20" ht="15" x14ac:dyDescent="0.25">
      <c r="A152">
        <v>1.51</v>
      </c>
      <c r="B152">
        <v>2.7</v>
      </c>
      <c r="C152" s="20">
        <f t="shared" si="80"/>
        <v>3.2622025999509585E-2</v>
      </c>
      <c r="D152" s="17">
        <f>IF(OR($A152="",$B152=""),"",A152*'MPTO_working_2-way'!$G151)</f>
        <v>1.5592592592592596</v>
      </c>
      <c r="E152" s="22">
        <f>IF(OR($A152="",$B152=""),"",B152*'MPTO_working_2-way'!$G151)</f>
        <v>2.7880794701986762</v>
      </c>
      <c r="F152" s="17">
        <f>IF(OR($A152="",$B152=""),"",'MPTO_working_2-way'!D151)</f>
        <v>1.5481298651984055</v>
      </c>
      <c r="G152" s="22">
        <f>IF(OR($A152="",$B152=""),"",'MPTO_working_2-way'!E151)</f>
        <v>2.8243851749220652</v>
      </c>
      <c r="H152" s="17">
        <f>IF(OR($A152="",$B152=""),"",'OddsRatio_working_2-way'!M151)</f>
        <v>1.5477225575051663</v>
      </c>
      <c r="I152" s="17">
        <f>IF(OR($A152="",$B152=""),"",'OddsRatio_working_2-way'!N151)</f>
        <v>2.8257418583505545</v>
      </c>
      <c r="J152" s="17">
        <f>IF('Log_working_2-way'!$D151="","",A152^('Log_working_2-way'!$D151))</f>
        <v>1.5426435777660368</v>
      </c>
      <c r="K152" s="22">
        <f>IF('Log_working_2-way'!$D151="","",B152^('Log_working_2-way'!$D151))</f>
        <v>2.8428302498606608</v>
      </c>
      <c r="L152" s="33">
        <f t="shared" si="72"/>
        <v>0.64133016627078376</v>
      </c>
      <c r="M152" s="33">
        <f t="shared" si="73"/>
        <v>0.35866983372921607</v>
      </c>
      <c r="N152" s="4">
        <v>100</v>
      </c>
      <c r="O152" s="4">
        <f t="shared" si="74"/>
        <v>33.774834437086092</v>
      </c>
      <c r="P152" s="4">
        <f t="shared" si="75"/>
        <v>62.962962962962962</v>
      </c>
      <c r="Q152" s="4">
        <f t="shared" si="76"/>
        <v>37.037037037037038</v>
      </c>
      <c r="R152" s="4">
        <f t="shared" si="77"/>
        <v>66.225165562913915</v>
      </c>
      <c r="S152" s="39">
        <f t="shared" si="78"/>
        <v>-3.2622025999509461</v>
      </c>
      <c r="T152" s="39">
        <f t="shared" si="79"/>
        <v>-3.2622025999509532</v>
      </c>
    </row>
    <row r="153" spans="1:20" ht="15" x14ac:dyDescent="0.25">
      <c r="A153">
        <v>1.42</v>
      </c>
      <c r="B153">
        <v>3.03</v>
      </c>
      <c r="C153" s="20">
        <f t="shared" si="80"/>
        <v>3.4258355413006036E-2</v>
      </c>
      <c r="D153" s="17">
        <f>IF(OR($A153="",$B153=""),"",A153*'MPTO_working_2-way'!$G152)</f>
        <v>1.4686468646864685</v>
      </c>
      <c r="E153" s="22">
        <f>IF(OR($A153="",$B153=""),"",B153*'MPTO_working_2-way'!$G152)</f>
        <v>3.1338028169014081</v>
      </c>
      <c r="F153" s="17">
        <f>IF(OR($A153="",$B153=""),"",'MPTO_working_2-way'!D152)</f>
        <v>1.4554003314954502</v>
      </c>
      <c r="G153" s="22">
        <f>IF(OR($A153="",$B153=""),"",'MPTO_working_2-way'!E152)</f>
        <v>3.1958701626680526</v>
      </c>
      <c r="H153" s="17">
        <f>IF(OR($A153="",$B153=""),"",'OddsRatio_working_2-way'!M152)</f>
        <v>1.4548588261473416</v>
      </c>
      <c r="I153" s="17">
        <f>IF(OR($A153="",$B153=""),"",'OddsRatio_working_2-way'!N152)</f>
        <v>3.1984843263788196</v>
      </c>
      <c r="J153" s="17">
        <f>IF('Log_working_2-way'!$D152="","",A153^('Log_working_2-way'!$D152))</f>
        <v>1.4487661794042752</v>
      </c>
      <c r="K153" s="22">
        <f>IF('Log_working_2-way'!$D152="","",B153^('Log_working_2-way'!$D152))</f>
        <v>3.228331915134508</v>
      </c>
      <c r="L153" s="33">
        <f t="shared" si="72"/>
        <v>0.68089887640449442</v>
      </c>
      <c r="M153" s="33">
        <f t="shared" si="73"/>
        <v>0.31910112359550563</v>
      </c>
      <c r="N153" s="4">
        <v>100</v>
      </c>
      <c r="O153" s="4">
        <f t="shared" si="74"/>
        <v>29.577464788732396</v>
      </c>
      <c r="P153" s="4">
        <f t="shared" si="75"/>
        <v>66.996699669967001</v>
      </c>
      <c r="Q153" s="4">
        <f t="shared" si="76"/>
        <v>33.003300330032999</v>
      </c>
      <c r="R153" s="4">
        <f t="shared" si="77"/>
        <v>70.422535211267615</v>
      </c>
      <c r="S153" s="39">
        <f t="shared" si="78"/>
        <v>-3.4258355413006036</v>
      </c>
      <c r="T153" s="39">
        <f t="shared" si="79"/>
        <v>-3.4258355413006143</v>
      </c>
    </row>
    <row r="154" spans="1:20" ht="15" x14ac:dyDescent="0.25">
      <c r="A154">
        <v>1.7</v>
      </c>
      <c r="B154">
        <v>2.27</v>
      </c>
      <c r="C154" s="20">
        <f t="shared" si="80"/>
        <v>2.876392847888054E-2</v>
      </c>
      <c r="D154" s="17">
        <f>IF(OR($A154="",$B154=""),"",A154*'MPTO_working_2-way'!$G153)</f>
        <v>1.748898678414097</v>
      </c>
      <c r="E154" s="22">
        <f>IF(OR($A154="",$B154=""),"",B154*'MPTO_working_2-way'!$G153)</f>
        <v>2.335294117647059</v>
      </c>
      <c r="F154" s="17">
        <f>IF(OR($A154="",$B154=""),"",'MPTO_working_2-way'!D153)</f>
        <v>1.7426055543011967</v>
      </c>
      <c r="G154" s="22">
        <f>IF(OR($A154="",$B154=""),"",'MPTO_working_2-way'!E153)</f>
        <v>2.3466099118273029</v>
      </c>
      <c r="H154" s="17">
        <f>IF(OR($A154="",$B154=""),"",'OddsRatio_working_2-way'!M153)</f>
        <v>1.7424157207132702</v>
      </c>
      <c r="I154" s="17">
        <f>IF(OR($A154="",$B154=""),"",'OddsRatio_working_2-way'!N153)</f>
        <v>2.3469542361512192</v>
      </c>
      <c r="J154" s="17">
        <f>IF('Log_working_2-way'!$D153="","",A154^('Log_working_2-way'!$D153))</f>
        <v>1.7395677440294552</v>
      </c>
      <c r="K154" s="22">
        <f>IF('Log_working_2-way'!$D153="","",B154^('Log_working_2-way'!$D153))</f>
        <v>2.352141177157876</v>
      </c>
      <c r="L154" s="33">
        <f t="shared" si="72"/>
        <v>0.5717884130982368</v>
      </c>
      <c r="M154" s="33">
        <f t="shared" si="73"/>
        <v>0.4282115869017632</v>
      </c>
      <c r="N154" s="4">
        <v>100</v>
      </c>
      <c r="O154" s="4">
        <f t="shared" si="74"/>
        <v>41.176470588235297</v>
      </c>
      <c r="P154" s="4">
        <f t="shared" si="75"/>
        <v>55.947136563876647</v>
      </c>
      <c r="Q154" s="4">
        <f t="shared" si="76"/>
        <v>44.052863436123346</v>
      </c>
      <c r="R154" s="4">
        <f t="shared" si="77"/>
        <v>58.82352941176471</v>
      </c>
      <c r="S154" s="39">
        <f t="shared" si="78"/>
        <v>-2.8763928478880487</v>
      </c>
      <c r="T154" s="39">
        <f t="shared" si="79"/>
        <v>-2.8763928478880629</v>
      </c>
    </row>
    <row r="155" spans="1:20" ht="15" x14ac:dyDescent="0.25">
      <c r="A155">
        <v>1.67</v>
      </c>
      <c r="B155">
        <v>2.3199999999999998</v>
      </c>
      <c r="C155" s="20">
        <f t="shared" si="80"/>
        <v>2.9836877968201669E-2</v>
      </c>
      <c r="D155" s="17">
        <f>IF(OR($A155="",$B155=""),"",A155*'MPTO_working_2-way'!$G154)</f>
        <v>1.7198275862068968</v>
      </c>
      <c r="E155" s="22">
        <f>IF(OR($A155="",$B155=""),"",B155*'MPTO_working_2-way'!$G154)</f>
        <v>2.3892215568862278</v>
      </c>
      <c r="F155" s="17">
        <f>IF(OR($A155="",$B155=""),"",'MPTO_working_2-way'!D154)</f>
        <v>1.7126690831933518</v>
      </c>
      <c r="G155" s="22">
        <f>IF(OR($A155="",$B155=""),"",'MPTO_working_2-way'!E154)</f>
        <v>2.4031757846421042</v>
      </c>
      <c r="H155" s="17">
        <f>IF(OR($A155="",$B155=""),"",'OddsRatio_working_2-way'!M154)</f>
        <v>1.7124435118490151</v>
      </c>
      <c r="I155" s="17">
        <f>IF(OR($A155="",$B155=""),"",'OddsRatio_working_2-way'!N154)</f>
        <v>2.4036200531950747</v>
      </c>
      <c r="J155" s="17">
        <f>IF('Log_working_2-way'!$D154="","",A155^('Log_working_2-way'!$D154))</f>
        <v>1.7092004057926933</v>
      </c>
      <c r="K155" s="22">
        <f>IF('Log_working_2-way'!$D154="","",B155^('Log_working_2-way'!$D154))</f>
        <v>2.4100386743042619</v>
      </c>
      <c r="L155" s="33">
        <f t="shared" si="72"/>
        <v>0.581453634085213</v>
      </c>
      <c r="M155" s="33">
        <f t="shared" si="73"/>
        <v>0.41854636591478689</v>
      </c>
      <c r="N155" s="4">
        <v>100</v>
      </c>
      <c r="O155" s="4">
        <f t="shared" si="74"/>
        <v>40.119760479041922</v>
      </c>
      <c r="P155" s="4">
        <f t="shared" si="75"/>
        <v>56.896551724137922</v>
      </c>
      <c r="Q155" s="4">
        <f t="shared" si="76"/>
        <v>43.103448275862071</v>
      </c>
      <c r="R155" s="4">
        <f t="shared" si="77"/>
        <v>59.880239520958092</v>
      </c>
      <c r="S155" s="39">
        <f t="shared" si="78"/>
        <v>-2.9836877968201492</v>
      </c>
      <c r="T155" s="39">
        <f t="shared" si="79"/>
        <v>-2.9836877968201705</v>
      </c>
    </row>
    <row r="156" spans="1:20" ht="15" x14ac:dyDescent="0.25">
      <c r="A156">
        <v>1.94</v>
      </c>
      <c r="B156">
        <v>1.96</v>
      </c>
      <c r="C156" s="20">
        <f t="shared" si="80"/>
        <v>2.5667999158426325E-2</v>
      </c>
      <c r="D156" s="17">
        <f>IF(OR($A156="",$B156=""),"",A156*'MPTO_working_2-way'!$G155)</f>
        <v>1.989795918367347</v>
      </c>
      <c r="E156" s="22">
        <f>IF(OR($A156="",$B156=""),"",B156*'MPTO_working_2-way'!$G155)</f>
        <v>2.0103092783505154</v>
      </c>
      <c r="F156" s="17">
        <f>IF(OR($A156="",$B156=""),"",'MPTO_working_2-way'!D155)</f>
        <v>1.9895353704478862</v>
      </c>
      <c r="G156" s="22">
        <f>IF(OR($A156="",$B156=""),"",'MPTO_working_2-way'!E155)</f>
        <v>2.0105752961082914</v>
      </c>
      <c r="H156" s="17">
        <f>IF(OR($A156="",$B156=""),"",'OddsRatio_working_2-way'!M155)</f>
        <v>1.9895285072531594</v>
      </c>
      <c r="I156" s="17">
        <f>IF(OR($A156="",$B156=""),"",'OddsRatio_working_2-way'!N155)</f>
        <v>2.0105823052798226</v>
      </c>
      <c r="J156" s="17">
        <f>IF('Log_working_2-way'!$D155="","",A156^('Log_working_2-way'!$D155))</f>
        <v>1.9894107081664238</v>
      </c>
      <c r="K156" s="22">
        <f>IF('Log_working_2-way'!$D155="","",B156^('Log_working_2-way'!$D155))</f>
        <v>2.0107026250536491</v>
      </c>
      <c r="L156" s="33">
        <f t="shared" ref="L156:L187" si="81">(1/D156)</f>
        <v>0.50256410256410255</v>
      </c>
      <c r="M156" s="33">
        <f t="shared" ref="M156:M187" si="82">(1/E156)</f>
        <v>0.49743589743589745</v>
      </c>
      <c r="N156" s="4">
        <v>100</v>
      </c>
      <c r="O156" s="4">
        <f t="shared" si="74"/>
        <v>48.453608247422686</v>
      </c>
      <c r="P156" s="4">
        <f t="shared" si="75"/>
        <v>48.979591836734699</v>
      </c>
      <c r="Q156" s="4">
        <f t="shared" si="76"/>
        <v>51.020408163265309</v>
      </c>
      <c r="R156" s="4">
        <f t="shared" si="77"/>
        <v>51.546391752577328</v>
      </c>
      <c r="S156" s="39">
        <f t="shared" si="78"/>
        <v>-2.5667999158426227</v>
      </c>
      <c r="T156" s="39">
        <f t="shared" si="79"/>
        <v>-2.5667999158426298</v>
      </c>
    </row>
    <row r="157" spans="1:20" ht="15" x14ac:dyDescent="0.25">
      <c r="A157">
        <v>1.54</v>
      </c>
      <c r="B157">
        <v>2.64</v>
      </c>
      <c r="C157" s="20">
        <f t="shared" si="80"/>
        <v>2.813852813852824E-2</v>
      </c>
      <c r="D157" s="17">
        <f>IF(OR($A157="",$B157=""),"",A157*'MPTO_working_2-way'!$G156)</f>
        <v>1.5833333333333335</v>
      </c>
      <c r="E157" s="22">
        <f>IF(OR($A157="",$B157=""),"",B157*'MPTO_working_2-way'!$G156)</f>
        <v>2.7142857142857149</v>
      </c>
      <c r="F157" s="17">
        <f>IF(OR($A157="",$B157=""),"",'MPTO_working_2-way'!D156)</f>
        <v>1.5741056218057923</v>
      </c>
      <c r="G157" s="22">
        <f>IF(OR($A157="",$B157=""),"",'MPTO_working_2-way'!E156)</f>
        <v>2.7418397626112765</v>
      </c>
      <c r="H157" s="17">
        <f>IF(OR($A157="",$B157=""),"",'OddsRatio_working_2-way'!M156)</f>
        <v>1.5738190417570046</v>
      </c>
      <c r="I157" s="17">
        <f>IF(OR($A157="",$B157=""),"",'OddsRatio_working_2-way'!N156)</f>
        <v>2.7427096823731243</v>
      </c>
      <c r="J157" s="17">
        <f>IF('Log_working_2-way'!$D156="","",A157^('Log_working_2-way'!$D156))</f>
        <v>1.5696230042233144</v>
      </c>
      <c r="K157" s="22">
        <f>IF('Log_working_2-way'!$D156="","",B157^('Log_working_2-way'!$D156))</f>
        <v>2.7555470769012813</v>
      </c>
      <c r="L157" s="33">
        <f t="shared" si="81"/>
        <v>0.63157894736842102</v>
      </c>
      <c r="M157" s="33">
        <f t="shared" si="82"/>
        <v>0.36842105263157887</v>
      </c>
      <c r="N157" s="4">
        <v>100</v>
      </c>
      <c r="O157" s="4">
        <f t="shared" si="74"/>
        <v>35.064935064935064</v>
      </c>
      <c r="P157" s="4">
        <f t="shared" si="75"/>
        <v>62.121212121212118</v>
      </c>
      <c r="Q157" s="4">
        <f t="shared" si="76"/>
        <v>37.878787878787875</v>
      </c>
      <c r="R157" s="4">
        <f t="shared" si="77"/>
        <v>64.935064935064929</v>
      </c>
      <c r="S157" s="39">
        <f t="shared" si="78"/>
        <v>-2.8138528138528116</v>
      </c>
      <c r="T157" s="39">
        <f t="shared" si="79"/>
        <v>-2.8138528138528116</v>
      </c>
    </row>
    <row r="158" spans="1:20" ht="15" x14ac:dyDescent="0.25">
      <c r="A158">
        <v>2.21</v>
      </c>
      <c r="B158">
        <v>1.72</v>
      </c>
      <c r="C158" s="20">
        <f t="shared" si="80"/>
        <v>3.3884036620014824E-2</v>
      </c>
      <c r="D158" s="17">
        <f>IF(OR($A158="",$B158=""),"",A158*'MPTO_working_2-way'!$G157)</f>
        <v>2.2848837209302326</v>
      </c>
      <c r="E158" s="22">
        <f>IF(OR($A158="",$B158=""),"",B158*'MPTO_working_2-way'!$G157)</f>
        <v>1.7782805429864255</v>
      </c>
      <c r="F158" s="17">
        <f>IF(OR($A158="",$B158=""),"",'MPTO_working_2-way'!D157)</f>
        <v>2.2959652089876781</v>
      </c>
      <c r="G158" s="22">
        <f>IF(OR($A158="",$B158=""),"",'MPTO_working_2-way'!E157)</f>
        <v>1.7716256524981358</v>
      </c>
      <c r="H158" s="17">
        <f>IF(OR($A158="",$B158=""),"",'OddsRatio_working_2-way'!M157)</f>
        <v>2.2963624321753371</v>
      </c>
      <c r="I158" s="17">
        <f>IF(OR($A158="",$B158=""),"",'OddsRatio_working_2-way'!N157)</f>
        <v>1.7713892158398703</v>
      </c>
      <c r="J158" s="17">
        <f>IF('Log_working_2-way'!$D157="","",A158^('Log_working_2-way'!$D157))</f>
        <v>2.3014598613122459</v>
      </c>
      <c r="K158" s="22">
        <f>IF('Log_working_2-way'!$D157="","",B158^('Log_working_2-way'!$D157))</f>
        <v>1.7683679149287428</v>
      </c>
      <c r="L158" s="33">
        <f t="shared" si="81"/>
        <v>0.43765903307888038</v>
      </c>
      <c r="M158" s="33">
        <f t="shared" si="82"/>
        <v>0.56234096692111957</v>
      </c>
      <c r="N158" s="4">
        <v>100</v>
      </c>
      <c r="O158" s="4">
        <f t="shared" si="74"/>
        <v>54.751131221719454</v>
      </c>
      <c r="P158" s="4">
        <f t="shared" si="75"/>
        <v>41.860465116279073</v>
      </c>
      <c r="Q158" s="4">
        <f t="shared" si="76"/>
        <v>58.139534883720934</v>
      </c>
      <c r="R158" s="4">
        <f t="shared" si="77"/>
        <v>45.248868778280546</v>
      </c>
      <c r="S158" s="39">
        <f t="shared" si="78"/>
        <v>-3.3884036620014797</v>
      </c>
      <c r="T158" s="39">
        <f t="shared" si="79"/>
        <v>-3.3884036620014726</v>
      </c>
    </row>
    <row r="159" spans="1:20" ht="15" x14ac:dyDescent="0.25">
      <c r="A159">
        <v>2.06</v>
      </c>
      <c r="B159">
        <v>1.84</v>
      </c>
      <c r="C159" s="20">
        <f t="shared" si="80"/>
        <v>2.891515407344869E-2</v>
      </c>
      <c r="D159" s="17">
        <f>IF(OR($A159="",$B159=""),"",A159*'MPTO_working_2-way'!$G158)</f>
        <v>2.1195652173913042</v>
      </c>
      <c r="E159" s="22">
        <f>IF(OR($A159="",$B159=""),"",B159*'MPTO_working_2-way'!$G158)</f>
        <v>1.8932038834951457</v>
      </c>
      <c r="F159" s="17">
        <f>IF(OR($A159="",$B159=""),"",'MPTO_working_2-way'!D158)</f>
        <v>2.1232354918216445</v>
      </c>
      <c r="G159" s="22">
        <f>IF(OR($A159="",$B159=""),"",'MPTO_working_2-way'!E158)</f>
        <v>1.8902852583283463</v>
      </c>
      <c r="H159" s="17">
        <f>IF(OR($A159="",$B159=""),"",'OddsRatio_working_2-way'!M158)</f>
        <v>2.123345344008138</v>
      </c>
      <c r="I159" s="17">
        <f>IF(OR($A159="",$B159=""),"",'OddsRatio_working_2-way'!N158)</f>
        <v>1.8901981971385247</v>
      </c>
      <c r="J159" s="17">
        <f>IF('Log_working_2-way'!$D158="","",A159^('Log_working_2-way'!$D158))</f>
        <v>2.1250149218724146</v>
      </c>
      <c r="K159" s="22">
        <f>IF('Log_working_2-way'!$D158="","",B159^('Log_working_2-way'!$D158))</f>
        <v>1.8888770989238437</v>
      </c>
      <c r="L159" s="33">
        <f t="shared" si="81"/>
        <v>0.47179487179487184</v>
      </c>
      <c r="M159" s="33">
        <f t="shared" si="82"/>
        <v>0.52820512820512822</v>
      </c>
      <c r="N159" s="4">
        <v>100</v>
      </c>
      <c r="O159" s="4">
        <f t="shared" si="74"/>
        <v>51.456310679611654</v>
      </c>
      <c r="P159" s="4">
        <f t="shared" si="75"/>
        <v>45.652173913043477</v>
      </c>
      <c r="Q159" s="4">
        <f t="shared" si="76"/>
        <v>54.347826086956516</v>
      </c>
      <c r="R159" s="4">
        <f t="shared" si="77"/>
        <v>48.543689320388353</v>
      </c>
      <c r="S159" s="39">
        <f t="shared" si="78"/>
        <v>-2.8915154073448619</v>
      </c>
      <c r="T159" s="39">
        <f t="shared" si="79"/>
        <v>-2.8915154073448761</v>
      </c>
    </row>
    <row r="160" spans="1:20" ht="15" x14ac:dyDescent="0.25">
      <c r="A160">
        <v>1.2</v>
      </c>
      <c r="B160">
        <v>4.8099999999999996</v>
      </c>
      <c r="C160" s="20">
        <f t="shared" si="80"/>
        <v>4.1233541233541171E-2</v>
      </c>
      <c r="D160" s="17">
        <f>IF(OR($A160="",$B160=""),"",A160*'MPTO_working_2-way'!$G159)</f>
        <v>1.2494802494802493</v>
      </c>
      <c r="E160" s="22">
        <f>IF(OR($A160="",$B160=""),"",B160*'MPTO_working_2-way'!$G159)</f>
        <v>5.0083333333333329</v>
      </c>
      <c r="F160" s="17">
        <f>IF(OR($A160="",$B160=""),"",'MPTO_working_2-way'!D159)</f>
        <v>1.230441270518013</v>
      </c>
      <c r="G160" s="22">
        <f>IF(OR($A160="",$B160=""),"",'MPTO_working_2-way'!E159)</f>
        <v>5.3395004625346889</v>
      </c>
      <c r="H160" s="17">
        <f>IF(OR($A160="",$B160=""),"",'OddsRatio_working_2-way'!M159)</f>
        <v>1.2291144655411568</v>
      </c>
      <c r="I160" s="17">
        <f>IF(OR($A160="",$B160=""),"",'OddsRatio_working_2-way'!N159)</f>
        <v>5.364630568559039</v>
      </c>
      <c r="J160" s="17">
        <f>IF('Log_working_2-way'!$D159="","",A160^('Log_working_2-way'!$D159))</f>
        <v>1.2199890477952247</v>
      </c>
      <c r="K160" s="22">
        <f>IF('Log_working_2-way'!$D159="","",B160^('Log_working_2-way'!$D159))</f>
        <v>5.5456808411072984</v>
      </c>
      <c r="L160" s="33">
        <f t="shared" si="81"/>
        <v>0.80033277870216324</v>
      </c>
      <c r="M160" s="33">
        <f t="shared" si="82"/>
        <v>0.19966722129783696</v>
      </c>
      <c r="N160" s="4">
        <v>100</v>
      </c>
      <c r="O160" s="4">
        <f t="shared" si="74"/>
        <v>16.666666666666668</v>
      </c>
      <c r="P160" s="4">
        <f t="shared" si="75"/>
        <v>79.209979209979196</v>
      </c>
      <c r="Q160" s="4">
        <f t="shared" si="76"/>
        <v>20.79002079002079</v>
      </c>
      <c r="R160" s="4">
        <f t="shared" si="77"/>
        <v>83.333333333333343</v>
      </c>
      <c r="S160" s="39">
        <f t="shared" si="78"/>
        <v>-4.1233541233541224</v>
      </c>
      <c r="T160" s="39">
        <f t="shared" si="79"/>
        <v>-4.1233541233541473</v>
      </c>
    </row>
    <row r="161" spans="1:20" ht="15" x14ac:dyDescent="0.25">
      <c r="A161">
        <v>1.35</v>
      </c>
      <c r="B161">
        <v>3.32</v>
      </c>
      <c r="C161" s="20">
        <f t="shared" si="80"/>
        <v>4.1945560017849104E-2</v>
      </c>
      <c r="D161" s="17">
        <f>IF(OR($A161="",$B161=""),"",A161*'MPTO_working_2-way'!$G160)</f>
        <v>1.4066265060240963</v>
      </c>
      <c r="E161" s="22">
        <f>IF(OR($A161="",$B161=""),"",B161*'MPTO_working_2-way'!$G160)</f>
        <v>3.4592592592592588</v>
      </c>
      <c r="F161" s="17">
        <f>IF(OR($A161="",$B161=""),"",'MPTO_working_2-way'!D160)</f>
        <v>1.3893366398016118</v>
      </c>
      <c r="G161" s="22">
        <f>IF(OR($A161="",$B161=""),"",'MPTO_working_2-way'!E160)</f>
        <v>3.5684713375796173</v>
      </c>
      <c r="H161" s="17">
        <f>IF(OR($A161="",$B161=""),"",'OddsRatio_working_2-way'!M160)</f>
        <v>1.388409666416166</v>
      </c>
      <c r="I161" s="17">
        <f>IF(OR($A161="",$B161=""),"",'OddsRatio_working_2-way'!N160)</f>
        <v>3.5746012173871553</v>
      </c>
      <c r="J161" s="17">
        <f>IF('Log_working_2-way'!$D160="","",A161^('Log_working_2-way'!$D160))</f>
        <v>1.3803790164376561</v>
      </c>
      <c r="K161" s="22">
        <f>IF('Log_working_2-way'!$D160="","",B161^('Log_working_2-way'!$D160))</f>
        <v>3.6289567951448642</v>
      </c>
      <c r="L161" s="33">
        <f t="shared" si="81"/>
        <v>0.71092077087794436</v>
      </c>
      <c r="M161" s="33">
        <f t="shared" si="82"/>
        <v>0.28907922912205569</v>
      </c>
      <c r="N161" s="4">
        <v>100</v>
      </c>
      <c r="O161" s="4">
        <f t="shared" si="74"/>
        <v>25.925925925925924</v>
      </c>
      <c r="P161" s="4">
        <f t="shared" si="75"/>
        <v>69.879518072289159</v>
      </c>
      <c r="Q161" s="4">
        <f t="shared" si="76"/>
        <v>30.120481927710845</v>
      </c>
      <c r="R161" s="4">
        <f t="shared" si="77"/>
        <v>74.074074074074076</v>
      </c>
      <c r="S161" s="39">
        <f t="shared" si="78"/>
        <v>-4.1945560017849211</v>
      </c>
      <c r="T161" s="39">
        <f t="shared" si="79"/>
        <v>-4.1945560017849175</v>
      </c>
    </row>
    <row r="162" spans="1:20" ht="15" x14ac:dyDescent="0.25">
      <c r="A162">
        <v>1.51</v>
      </c>
      <c r="B162">
        <v>2.67</v>
      </c>
      <c r="C162" s="20">
        <f t="shared" si="80"/>
        <v>3.678349083513166E-2</v>
      </c>
      <c r="D162" s="17">
        <f>IF(OR($A162="",$B162=""),"",A162*'MPTO_working_2-way'!$G161)</f>
        <v>1.5655430711610487</v>
      </c>
      <c r="E162" s="22">
        <f>IF(OR($A162="",$B162=""),"",B162*'MPTO_working_2-way'!$G161)</f>
        <v>2.7682119205298013</v>
      </c>
      <c r="F162" s="17">
        <f>IF(OR($A162="",$B162=""),"",'MPTO_working_2-way'!D161)</f>
        <v>1.5531328851821176</v>
      </c>
      <c r="G162" s="22">
        <f>IF(OR($A162="",$B162=""),"",'MPTO_working_2-way'!E161)</f>
        <v>2.8078838318765889</v>
      </c>
      <c r="H162" s="17">
        <f>IF(OR($A162="",$B162=""),"",'OddsRatio_working_2-way'!M161)</f>
        <v>1.5526203231486206</v>
      </c>
      <c r="I162" s="17">
        <f>IF(OR($A162="",$B162=""),"",'OddsRatio_working_2-way'!N161)</f>
        <v>2.8095606659964649</v>
      </c>
      <c r="J162" s="17">
        <f>IF('Log_working_2-way'!$D161="","",A162^('Log_working_2-way'!$D161))</f>
        <v>1.5469474178421523</v>
      </c>
      <c r="K162" s="22">
        <f>IF('Log_working_2-way'!$D161="","",B162^('Log_working_2-way'!$D161))</f>
        <v>2.8283293190137564</v>
      </c>
      <c r="L162" s="33">
        <f t="shared" si="81"/>
        <v>0.63875598086124397</v>
      </c>
      <c r="M162" s="33">
        <f t="shared" si="82"/>
        <v>0.36124401913875598</v>
      </c>
      <c r="N162" s="4">
        <v>100</v>
      </c>
      <c r="O162" s="4">
        <f t="shared" si="74"/>
        <v>33.774834437086092</v>
      </c>
      <c r="P162" s="4">
        <f t="shared" si="75"/>
        <v>62.546816479400754</v>
      </c>
      <c r="Q162" s="4">
        <f t="shared" si="76"/>
        <v>37.453183520599254</v>
      </c>
      <c r="R162" s="4">
        <f t="shared" si="77"/>
        <v>66.225165562913915</v>
      </c>
      <c r="S162" s="39">
        <f t="shared" si="78"/>
        <v>-3.6783490835131616</v>
      </c>
      <c r="T162" s="39">
        <f t="shared" si="79"/>
        <v>-3.6783490835131616</v>
      </c>
    </row>
    <row r="163" spans="1:20" ht="15" x14ac:dyDescent="0.25">
      <c r="A163">
        <v>1.68</v>
      </c>
      <c r="B163">
        <v>2.27</v>
      </c>
      <c r="C163" s="20">
        <f t="shared" si="80"/>
        <v>3.5766729599328695E-2</v>
      </c>
      <c r="D163" s="17">
        <f>IF(OR($A163="",$B163=""),"",A163*'MPTO_working_2-way'!$G162)</f>
        <v>1.7400881057268722</v>
      </c>
      <c r="E163" s="22">
        <f>IF(OR($A163="",$B163=""),"",B163*'MPTO_working_2-way'!$G162)</f>
        <v>2.3511904761904763</v>
      </c>
      <c r="F163" s="17">
        <f>IF(OR($A163="",$B163=""),"",'MPTO_working_2-way'!D162)</f>
        <v>1.7320374239258789</v>
      </c>
      <c r="G163" s="22">
        <f>IF(OR($A163="",$B163=""),"",'MPTO_working_2-way'!E162)</f>
        <v>2.3660503784588656</v>
      </c>
      <c r="H163" s="17">
        <f>IF(OR($A163="",$B163=""),"",'OddsRatio_working_2-way'!M162)</f>
        <v>1.7317329231804059</v>
      </c>
      <c r="I163" s="17">
        <f>IF(OR($A163="",$B163=""),"",'OddsRatio_working_2-way'!N162)</f>
        <v>2.3666188418222287</v>
      </c>
      <c r="J163" s="17">
        <f>IF('Log_working_2-way'!$D162="","",A163^('Log_working_2-way'!$D162))</f>
        <v>1.72807279838637</v>
      </c>
      <c r="K163" s="22">
        <f>IF('Log_working_2-way'!$D162="","",B163^('Log_working_2-way'!$D162))</f>
        <v>2.37348902776783</v>
      </c>
      <c r="L163" s="33">
        <f t="shared" si="81"/>
        <v>0.57468354430379742</v>
      </c>
      <c r="M163" s="33">
        <f t="shared" si="82"/>
        <v>0.42531645569620252</v>
      </c>
      <c r="N163" s="4">
        <v>100</v>
      </c>
      <c r="O163" s="4">
        <f t="shared" si="74"/>
        <v>40.476190476190474</v>
      </c>
      <c r="P163" s="4">
        <f t="shared" si="75"/>
        <v>55.947136563876647</v>
      </c>
      <c r="Q163" s="4">
        <f t="shared" si="76"/>
        <v>44.052863436123346</v>
      </c>
      <c r="R163" s="4">
        <f t="shared" si="77"/>
        <v>59.523809523809526</v>
      </c>
      <c r="S163" s="39">
        <f t="shared" si="78"/>
        <v>-3.5766729599328713</v>
      </c>
      <c r="T163" s="39">
        <f t="shared" si="79"/>
        <v>-3.5766729599328784</v>
      </c>
    </row>
    <row r="164" spans="1:20" ht="15" x14ac:dyDescent="0.25">
      <c r="A164">
        <v>1.59</v>
      </c>
      <c r="B164">
        <v>2.46</v>
      </c>
      <c r="C164" s="20">
        <f t="shared" si="80"/>
        <v>3.5434882650713373E-2</v>
      </c>
      <c r="D164" s="17">
        <f>IF(OR($A164="",$B164=""),"",A164*'MPTO_working_2-way'!$G163)</f>
        <v>1.6463414634146343</v>
      </c>
      <c r="E164" s="22">
        <f>IF(OR($A164="",$B164=""),"",B164*'MPTO_working_2-way'!$G163)</f>
        <v>2.5471698113207548</v>
      </c>
      <c r="F164" s="17">
        <f>IF(OR($A164="",$B164=""),"",'MPTO_working_2-way'!D163)</f>
        <v>1.6360898481616264</v>
      </c>
      <c r="G164" s="22">
        <f>IF(OR($A164="",$B164=""),"",'MPTO_working_2-way'!E163)</f>
        <v>2.5721049516669958</v>
      </c>
      <c r="H164" s="17">
        <f>IF(OR($A164="",$B164=""),"",'OddsRatio_working_2-way'!M163)</f>
        <v>1.6356961452149104</v>
      </c>
      <c r="I164" s="17">
        <f>IF(OR($A164="",$B164=""),"",'OddsRatio_working_2-way'!N163)</f>
        <v>2.5730785966335055</v>
      </c>
      <c r="J164" s="17">
        <f>IF('Log_working_2-way'!$D163="","",A164^('Log_working_2-way'!$D163))</f>
        <v>1.6310286481237015</v>
      </c>
      <c r="K164" s="22">
        <f>IF('Log_working_2-way'!$D163="","",B164^('Log_working_2-way'!$D163))</f>
        <v>2.5847141060445584</v>
      </c>
      <c r="L164" s="33">
        <f t="shared" si="81"/>
        <v>0.6074074074074074</v>
      </c>
      <c r="M164" s="33">
        <f t="shared" si="82"/>
        <v>0.3925925925925926</v>
      </c>
      <c r="N164" s="4">
        <v>100</v>
      </c>
      <c r="O164" s="4">
        <f t="shared" si="74"/>
        <v>37.106918238993707</v>
      </c>
      <c r="P164" s="4">
        <f t="shared" si="75"/>
        <v>59.349593495934961</v>
      </c>
      <c r="Q164" s="4">
        <f t="shared" si="76"/>
        <v>40.650406504065039</v>
      </c>
      <c r="R164" s="4">
        <f t="shared" si="77"/>
        <v>62.893081761006286</v>
      </c>
      <c r="S164" s="39">
        <f t="shared" si="78"/>
        <v>-3.543488265071332</v>
      </c>
      <c r="T164" s="39">
        <f t="shared" si="79"/>
        <v>-3.5434882650713249</v>
      </c>
    </row>
    <row r="165" spans="1:20" ht="15" x14ac:dyDescent="0.25">
      <c r="A165">
        <v>1.58</v>
      </c>
      <c r="B165">
        <v>2.5</v>
      </c>
      <c r="C165" s="20">
        <f t="shared" si="80"/>
        <v>3.2911392405063244E-2</v>
      </c>
      <c r="D165" s="17">
        <f>IF(OR($A165="",$B165=""),"",A165*'MPTO_working_2-way'!$G164)</f>
        <v>1.6319999999999999</v>
      </c>
      <c r="E165" s="22">
        <f>IF(OR($A165="",$B165=""),"",B165*'MPTO_working_2-way'!$G164)</f>
        <v>2.5822784810126582</v>
      </c>
      <c r="F165" s="17">
        <f>IF(OR($A165="",$B165=""),"",'MPTO_working_2-way'!D164)</f>
        <v>1.62217659137577</v>
      </c>
      <c r="G165" s="22">
        <f>IF(OR($A165="",$B165=""),"",'MPTO_working_2-way'!E164)</f>
        <v>2.6072607260726071</v>
      </c>
      <c r="H165" s="17">
        <f>IF(OR($A165="",$B165=""),"",'OddsRatio_working_2-way'!M164)</f>
        <v>1.6218252702059208</v>
      </c>
      <c r="I165" s="17">
        <f>IF(OR($A165="",$B165=""),"",'OddsRatio_working_2-way'!N164)</f>
        <v>2.6081688022566918</v>
      </c>
      <c r="J165" s="17">
        <f>IF('Log_working_2-way'!$D164="","",A165^('Log_working_2-way'!$D164))</f>
        <v>1.6173569217090376</v>
      </c>
      <c r="K165" s="22">
        <f>IF('Log_working_2-way'!$D164="","",B165^('Log_working_2-way'!$D164))</f>
        <v>2.6198085173024386</v>
      </c>
      <c r="L165" s="33">
        <f t="shared" si="81"/>
        <v>0.61274509803921573</v>
      </c>
      <c r="M165" s="33">
        <f t="shared" si="82"/>
        <v>0.38725490196078433</v>
      </c>
      <c r="N165" s="4">
        <v>100</v>
      </c>
      <c r="O165" s="4">
        <f t="shared" si="74"/>
        <v>36.708860759493668</v>
      </c>
      <c r="P165" s="4">
        <f t="shared" si="75"/>
        <v>60</v>
      </c>
      <c r="Q165" s="4">
        <f t="shared" si="76"/>
        <v>40</v>
      </c>
      <c r="R165" s="4">
        <f t="shared" si="77"/>
        <v>63.291139240506325</v>
      </c>
      <c r="S165" s="39">
        <f t="shared" si="78"/>
        <v>-3.2911392405063324</v>
      </c>
      <c r="T165" s="39">
        <f t="shared" si="79"/>
        <v>-3.2911392405063253</v>
      </c>
    </row>
    <row r="166" spans="1:20" ht="15" x14ac:dyDescent="0.25">
      <c r="A166">
        <v>1.75</v>
      </c>
      <c r="B166">
        <v>2.15</v>
      </c>
      <c r="C166" s="20">
        <f t="shared" si="80"/>
        <v>3.6544850498338777E-2</v>
      </c>
      <c r="D166" s="17">
        <f>IF(OR($A166="",$B166=""),"",A166*'MPTO_working_2-way'!$G165)</f>
        <v>1.8139534883720929</v>
      </c>
      <c r="E166" s="22">
        <f>IF(OR($A166="",$B166=""),"",B166*'MPTO_working_2-way'!$G165)</f>
        <v>2.2285714285714282</v>
      </c>
      <c r="F166" s="17">
        <f>IF(OR($A166="",$B166=""),"",'MPTO_working_2-way'!D165)</f>
        <v>1.8078078078078077</v>
      </c>
      <c r="G166" s="22">
        <f>IF(OR($A166="",$B166=""),"",'MPTO_working_2-way'!E165)</f>
        <v>2.2379182156133823</v>
      </c>
      <c r="H166" s="17">
        <f>IF(OR($A166="",$B166=""),"",'OddsRatio_working_2-way'!M165)</f>
        <v>1.8075728530872484</v>
      </c>
      <c r="I166" s="17">
        <f>IF(OR($A166="",$B166=""),"",'OddsRatio_working_2-way'!N165)</f>
        <v>2.2382783747337802</v>
      </c>
      <c r="J166" s="17">
        <f>IF('Log_working_2-way'!$D165="","",A166^('Log_working_2-way'!$D165))</f>
        <v>1.8047773811563292</v>
      </c>
      <c r="K166" s="22">
        <f>IF('Log_working_2-way'!$D165="","",B166^('Log_working_2-way'!$D165))</f>
        <v>2.2425796542182517</v>
      </c>
      <c r="L166" s="33">
        <f t="shared" si="81"/>
        <v>0.55128205128205132</v>
      </c>
      <c r="M166" s="33">
        <f t="shared" si="82"/>
        <v>0.44871794871794879</v>
      </c>
      <c r="N166" s="4">
        <v>100</v>
      </c>
      <c r="O166" s="4">
        <f t="shared" si="74"/>
        <v>42.857142857142854</v>
      </c>
      <c r="P166" s="4">
        <f t="shared" si="75"/>
        <v>53.488372093023258</v>
      </c>
      <c r="Q166" s="4">
        <f t="shared" si="76"/>
        <v>46.511627906976742</v>
      </c>
      <c r="R166" s="4">
        <f t="shared" si="77"/>
        <v>57.142857142857139</v>
      </c>
      <c r="S166" s="39">
        <f t="shared" si="78"/>
        <v>-3.6544850498338874</v>
      </c>
      <c r="T166" s="39">
        <f t="shared" si="79"/>
        <v>-3.6544850498338803</v>
      </c>
    </row>
    <row r="167" spans="1:20" ht="15" x14ac:dyDescent="0.25">
      <c r="A167">
        <v>2.4</v>
      </c>
      <c r="B167">
        <v>1.61</v>
      </c>
      <c r="C167" s="20">
        <f t="shared" si="80"/>
        <v>3.7784679089026829E-2</v>
      </c>
      <c r="D167" s="17">
        <f>IF(OR($A167="",$B167=""),"",A167*'MPTO_working_2-way'!$G166)</f>
        <v>2.4906832298136643</v>
      </c>
      <c r="E167" s="22">
        <f>IF(OR($A167="",$B167=""),"",B167*'MPTO_working_2-way'!$G166)</f>
        <v>1.6708333333333334</v>
      </c>
      <c r="F167" s="17">
        <f>IF(OR($A167="",$B167=""),"",'MPTO_working_2-way'!D166)</f>
        <v>2.5139882888744305</v>
      </c>
      <c r="G167" s="22">
        <f>IF(OR($A167="",$B167=""),"",'MPTO_working_2-way'!E166)</f>
        <v>1.6605070906746886</v>
      </c>
      <c r="H167" s="17">
        <f>IF(OR($A167="",$B167=""),"",'OddsRatio_working_2-way'!M166)</f>
        <v>2.5149527937243179</v>
      </c>
      <c r="I167" s="17">
        <f>IF(OR($A167="",$B167=""),"",'OddsRatio_working_2-way'!N166)</f>
        <v>1.660086574408453</v>
      </c>
      <c r="J167" s="17">
        <f>IF('Log_working_2-way'!$D166="","",A167^('Log_working_2-way'!$D166))</f>
        <v>2.5258285211487945</v>
      </c>
      <c r="K167" s="22">
        <f>IF('Log_working_2-way'!$D166="","",B167^('Log_working_2-way'!$D166))</f>
        <v>1.6553816409506441</v>
      </c>
      <c r="L167" s="33">
        <f t="shared" si="81"/>
        <v>0.40149625935162098</v>
      </c>
      <c r="M167" s="33">
        <f t="shared" si="82"/>
        <v>0.59850374064837908</v>
      </c>
      <c r="N167" s="4">
        <v>100</v>
      </c>
      <c r="O167" s="4">
        <f t="shared" si="74"/>
        <v>58.333333333333336</v>
      </c>
      <c r="P167" s="4">
        <f t="shared" si="75"/>
        <v>37.888198757763973</v>
      </c>
      <c r="Q167" s="4">
        <f t="shared" si="76"/>
        <v>62.11180124223602</v>
      </c>
      <c r="R167" s="4">
        <f t="shared" si="77"/>
        <v>41.666666666666671</v>
      </c>
      <c r="S167" s="39">
        <f t="shared" si="78"/>
        <v>-3.7784679089026838</v>
      </c>
      <c r="T167" s="39">
        <f t="shared" si="79"/>
        <v>-3.778467908902698</v>
      </c>
    </row>
    <row r="168" spans="1:20" ht="15" x14ac:dyDescent="0.25">
      <c r="A168">
        <v>2.38</v>
      </c>
      <c r="B168">
        <v>1.64</v>
      </c>
      <c r="C168" s="20">
        <f t="shared" si="80"/>
        <v>2.9924164787866303E-2</v>
      </c>
      <c r="D168" s="17">
        <f>IF(OR($A168="",$B168=""),"",A168*'MPTO_working_2-way'!$G167)</f>
        <v>2.4512195121951219</v>
      </c>
      <c r="E168" s="22">
        <f>IF(OR($A168="",$B168=""),"",B168*'MPTO_working_2-way'!$G167)</f>
        <v>1.6890756302521006</v>
      </c>
      <c r="F168" s="17">
        <f>IF(OR($A168="",$B168=""),"",'MPTO_working_2-way'!D167)</f>
        <v>2.4678806272129488</v>
      </c>
      <c r="G168" s="22">
        <f>IF(OR($A168="",$B168=""),"",'MPTO_working_2-way'!E167)</f>
        <v>1.6812543073742245</v>
      </c>
      <c r="H168" s="17">
        <f>IF(OR($A168="",$B168=""),"",'OddsRatio_working_2-way'!M167)</f>
        <v>2.468417515558841</v>
      </c>
      <c r="I168" s="17">
        <f>IF(OR($A168="",$B168=""),"",'OddsRatio_working_2-way'!N167)</f>
        <v>1.6810052246069986</v>
      </c>
      <c r="J168" s="17">
        <f>IF('Log_working_2-way'!$D167="","",A168^('Log_working_2-way'!$D167))</f>
        <v>2.4761029855560022</v>
      </c>
      <c r="K168" s="22">
        <f>IF('Log_working_2-way'!$D167="","",B168^('Log_working_2-way'!$D167))</f>
        <v>1.6774595064065265</v>
      </c>
      <c r="L168" s="33">
        <f t="shared" si="81"/>
        <v>0.40796019900497515</v>
      </c>
      <c r="M168" s="33">
        <f t="shared" si="82"/>
        <v>0.59203980099502496</v>
      </c>
      <c r="N168" s="4">
        <v>100</v>
      </c>
      <c r="O168" s="4">
        <f t="shared" si="74"/>
        <v>57.983193277310924</v>
      </c>
      <c r="P168" s="4">
        <f t="shared" si="75"/>
        <v>39.024390243902438</v>
      </c>
      <c r="Q168" s="4">
        <f t="shared" si="76"/>
        <v>60.975609756097562</v>
      </c>
      <c r="R168" s="4">
        <f t="shared" si="77"/>
        <v>42.016806722689076</v>
      </c>
      <c r="S168" s="39">
        <f t="shared" si="78"/>
        <v>-2.9924164787866374</v>
      </c>
      <c r="T168" s="39">
        <f t="shared" si="79"/>
        <v>-2.9924164787866374</v>
      </c>
    </row>
    <row r="169" spans="1:20" ht="15" x14ac:dyDescent="0.25">
      <c r="A169">
        <v>2.95</v>
      </c>
      <c r="B169">
        <v>1.44</v>
      </c>
      <c r="C169" s="20">
        <f t="shared" si="80"/>
        <v>3.3427495291902032E-2</v>
      </c>
      <c r="D169" s="17">
        <f>IF(OR($A169="",$B169=""),"",A169*'MPTO_working_2-way'!$G168)</f>
        <v>3.0486111111111112</v>
      </c>
      <c r="E169" s="22">
        <f>IF(OR($A169="",$B169=""),"",B169*'MPTO_working_2-way'!$G168)</f>
        <v>1.4881355932203388</v>
      </c>
      <c r="F169" s="17">
        <f>IF(OR($A169="",$B169=""),"",'MPTO_working_2-way'!D168)</f>
        <v>3.1029948867786707</v>
      </c>
      <c r="G169" s="22">
        <f>IF(OR($A169="",$B169=""),"",'MPTO_working_2-way'!E168)</f>
        <v>1.4755123306703715</v>
      </c>
      <c r="H169" s="17">
        <f>IF(OR($A169="",$B169=""),"",'OddsRatio_working_2-way'!M168)</f>
        <v>3.105188395801711</v>
      </c>
      <c r="I169" s="17">
        <f>IF(OR($A169="",$B169=""),"",'OddsRatio_working_2-way'!N168)</f>
        <v>1.4750168687962832</v>
      </c>
      <c r="J169" s="17">
        <f>IF('Log_working_2-way'!$D168="","",A169^('Log_working_2-way'!$D168))</f>
        <v>3.1311802950499352</v>
      </c>
      <c r="K169" s="22">
        <f>IF('Log_working_2-way'!$D168="","",B169^('Log_working_2-way'!$D168))</f>
        <v>1.4692235576325354</v>
      </c>
      <c r="L169" s="33">
        <f t="shared" si="81"/>
        <v>0.32801822323462415</v>
      </c>
      <c r="M169" s="33">
        <f t="shared" si="82"/>
        <v>0.67198177676537596</v>
      </c>
      <c r="N169" s="4">
        <v>100</v>
      </c>
      <c r="O169" s="4">
        <f t="shared" si="74"/>
        <v>66.101694915254228</v>
      </c>
      <c r="P169" s="4">
        <f t="shared" si="75"/>
        <v>30.555555555555554</v>
      </c>
      <c r="Q169" s="4">
        <f t="shared" si="76"/>
        <v>69.444444444444443</v>
      </c>
      <c r="R169" s="4">
        <f t="shared" si="77"/>
        <v>33.898305084745758</v>
      </c>
      <c r="S169" s="39">
        <f t="shared" si="78"/>
        <v>-3.3427495291902147</v>
      </c>
      <c r="T169" s="39">
        <f t="shared" si="79"/>
        <v>-3.3427495291902041</v>
      </c>
    </row>
    <row r="170" spans="1:20" ht="15" x14ac:dyDescent="0.25">
      <c r="A170">
        <v>2.73</v>
      </c>
      <c r="B170">
        <v>1.51</v>
      </c>
      <c r="C170" s="20">
        <f t="shared" si="80"/>
        <v>2.8552021929505456E-2</v>
      </c>
      <c r="D170" s="17">
        <f>IF(OR($A170="",$B170=""),"",A170*'MPTO_working_2-way'!$G169)</f>
        <v>2.8079470198675498</v>
      </c>
      <c r="E170" s="22">
        <f>IF(OR($A170="",$B170=""),"",B170*'MPTO_working_2-way'!$G169)</f>
        <v>1.5531135531135531</v>
      </c>
      <c r="F170" s="17">
        <f>IF(OR($A170="",$B170=""),"",'MPTO_working_2-way'!D169)</f>
        <v>2.840712538331668</v>
      </c>
      <c r="G170" s="22">
        <f>IF(OR($A170="",$B170=""),"",'MPTO_working_2-way'!E169)</f>
        <v>1.5432678808752784</v>
      </c>
      <c r="H170" s="17">
        <f>IF(OR($A170="",$B170=""),"",'OddsRatio_working_2-way'!M169)</f>
        <v>2.8417808943370817</v>
      </c>
      <c r="I170" s="17">
        <f>IF(OR($A170="",$B170=""),"",'OddsRatio_working_2-way'!N169)</f>
        <v>1.5429527491976365</v>
      </c>
      <c r="J170" s="17">
        <f>IF('Log_working_2-way'!$D169="","",A170^('Log_working_2-way'!$D169))</f>
        <v>2.8571253066436135</v>
      </c>
      <c r="K170" s="22">
        <f>IF('Log_working_2-way'!$D169="","",B170^('Log_working_2-way'!$D169))</f>
        <v>1.5384666271158915</v>
      </c>
      <c r="L170" s="33">
        <f t="shared" si="81"/>
        <v>0.35613207547169812</v>
      </c>
      <c r="M170" s="33">
        <f t="shared" si="82"/>
        <v>0.64386792452830188</v>
      </c>
      <c r="N170" s="4">
        <v>100</v>
      </c>
      <c r="O170" s="4">
        <f t="shared" si="74"/>
        <v>63.369963369963365</v>
      </c>
      <c r="P170" s="4">
        <f t="shared" si="75"/>
        <v>33.774834437086092</v>
      </c>
      <c r="Q170" s="4">
        <f t="shared" si="76"/>
        <v>66.225165562913915</v>
      </c>
      <c r="R170" s="4">
        <f t="shared" si="77"/>
        <v>36.630036630036628</v>
      </c>
      <c r="S170" s="39">
        <f t="shared" si="78"/>
        <v>-2.85520219295055</v>
      </c>
      <c r="T170" s="39">
        <f t="shared" si="79"/>
        <v>-2.8552021929505358</v>
      </c>
    </row>
    <row r="171" spans="1:20" ht="15" x14ac:dyDescent="0.25">
      <c r="A171">
        <v>2.88</v>
      </c>
      <c r="B171">
        <v>1.44</v>
      </c>
      <c r="C171" s="20">
        <f t="shared" si="80"/>
        <v>4.1666666666666519E-2</v>
      </c>
      <c r="D171" s="17">
        <f>IF(OR($A171="",$B171=""),"",A171*'MPTO_working_2-way'!$G170)</f>
        <v>2.9999999999999996</v>
      </c>
      <c r="E171" s="22">
        <f>IF(OR($A171="",$B171=""),"",B171*'MPTO_working_2-way'!$G170)</f>
        <v>1.4999999999999998</v>
      </c>
      <c r="F171" s="17">
        <f>IF(OR($A171="",$B171=""),"",'MPTO_working_2-way'!D170)</f>
        <v>3.0638297872340421</v>
      </c>
      <c r="G171" s="22">
        <f>IF(OR($A171="",$B171=""),"",'MPTO_working_2-way'!E170)</f>
        <v>1.4845360824742266</v>
      </c>
      <c r="H171" s="17">
        <f>IF(OR($A171="",$B171=""),"",'OddsRatio_working_2-way'!M170)</f>
        <v>3.0670576365276485</v>
      </c>
      <c r="I171" s="17">
        <f>IF(OR($A171="",$B171=""),"",'OddsRatio_working_2-way'!N170)</f>
        <v>1.4837794468468968</v>
      </c>
      <c r="J171" s="17">
        <f>IF('Log_working_2-way'!$D170="","",A171^('Log_working_2-way'!$D170))</f>
        <v>3.0979095222051098</v>
      </c>
      <c r="K171" s="22">
        <f>IF('Log_working_2-way'!$D170="","",B171^('Log_working_2-way'!$D170))</f>
        <v>1.4766649797877345</v>
      </c>
      <c r="L171" s="33">
        <f t="shared" si="81"/>
        <v>0.33333333333333337</v>
      </c>
      <c r="M171" s="33">
        <f t="shared" si="82"/>
        <v>0.66666666666666674</v>
      </c>
      <c r="N171" s="4">
        <v>100</v>
      </c>
      <c r="O171" s="4">
        <f t="shared" si="74"/>
        <v>65.277777777777771</v>
      </c>
      <c r="P171" s="4">
        <f t="shared" si="75"/>
        <v>30.555555555555554</v>
      </c>
      <c r="Q171" s="4">
        <f t="shared" si="76"/>
        <v>69.444444444444443</v>
      </c>
      <c r="R171" s="4">
        <f t="shared" si="77"/>
        <v>34.722222222222221</v>
      </c>
      <c r="S171" s="39">
        <f t="shared" si="78"/>
        <v>-4.1666666666666714</v>
      </c>
      <c r="T171" s="39">
        <f t="shared" si="79"/>
        <v>-4.1666666666666679</v>
      </c>
    </row>
    <row r="172" spans="1:20" ht="15" x14ac:dyDescent="0.25">
      <c r="A172">
        <v>2.64</v>
      </c>
      <c r="B172">
        <v>1.51</v>
      </c>
      <c r="C172" s="20">
        <f t="shared" si="80"/>
        <v>4.1039534417017798E-2</v>
      </c>
      <c r="D172" s="17">
        <f>IF(OR($A172="",$B172=""),"",A172*'MPTO_working_2-way'!$G171)</f>
        <v>2.7483443708609272</v>
      </c>
      <c r="E172" s="22">
        <f>IF(OR($A172="",$B172=""),"",B172*'MPTO_working_2-way'!$G171)</f>
        <v>1.5719696969696968</v>
      </c>
      <c r="F172" s="17">
        <f>IF(OR($A172="",$B172=""),"",'MPTO_working_2-way'!D171)</f>
        <v>2.7912057134855064</v>
      </c>
      <c r="G172" s="22">
        <f>IF(OR($A172="",$B172=""),"",'MPTO_working_2-way'!E171)</f>
        <v>1.5582831678523961</v>
      </c>
      <c r="H172" s="17">
        <f>IF(OR($A172="",$B172=""),"",'OddsRatio_working_2-way'!M171)</f>
        <v>2.7932334690468505</v>
      </c>
      <c r="I172" s="17">
        <f>IF(OR($A172="",$B172=""),"",'OddsRatio_working_2-way'!N171)</f>
        <v>1.5576518714718863</v>
      </c>
      <c r="J172" s="17">
        <f>IF('Log_working_2-way'!$D171="","",A172^('Log_working_2-way'!$D171))</f>
        <v>2.8136165906530577</v>
      </c>
      <c r="K172" s="22">
        <f>IF('Log_working_2-way'!$D171="","",B172^('Log_working_2-way'!$D171))</f>
        <v>1.5513844575270319</v>
      </c>
      <c r="L172" s="33">
        <f t="shared" si="81"/>
        <v>0.363855421686747</v>
      </c>
      <c r="M172" s="33">
        <f t="shared" si="82"/>
        <v>0.63614457831325311</v>
      </c>
      <c r="N172" s="4">
        <v>100</v>
      </c>
      <c r="O172" s="4">
        <f t="shared" si="74"/>
        <v>62.121212121212118</v>
      </c>
      <c r="P172" s="4">
        <f t="shared" si="75"/>
        <v>33.774834437086092</v>
      </c>
      <c r="Q172" s="4">
        <f t="shared" si="76"/>
        <v>66.225165562913915</v>
      </c>
      <c r="R172" s="4">
        <f t="shared" si="77"/>
        <v>37.878787878787875</v>
      </c>
      <c r="S172" s="39">
        <f t="shared" si="78"/>
        <v>-4.1039534417017975</v>
      </c>
      <c r="T172" s="39">
        <f t="shared" si="79"/>
        <v>-4.1039534417017833</v>
      </c>
    </row>
    <row r="173" spans="1:20" ht="15" x14ac:dyDescent="0.25">
      <c r="A173">
        <v>2.65</v>
      </c>
      <c r="B173">
        <v>1.51</v>
      </c>
      <c r="C173" s="20">
        <f t="shared" si="80"/>
        <v>3.9610146195176998E-2</v>
      </c>
      <c r="D173" s="17">
        <f>IF(OR($A173="",$B173=""),"",A173*'MPTO_working_2-way'!$G172)</f>
        <v>2.7549668874172188</v>
      </c>
      <c r="E173" s="22">
        <f>IF(OR($A173="",$B173=""),"",B173*'MPTO_working_2-way'!$G172)</f>
        <v>1.5698113207547173</v>
      </c>
      <c r="F173" s="17">
        <f>IF(OR($A173="",$B173=""),"",'MPTO_working_2-way'!D172)</f>
        <v>2.7967849030228904</v>
      </c>
      <c r="G173" s="22">
        <f>IF(OR($A173="",$B173=""),"",'MPTO_working_2-way'!E172)</f>
        <v>1.5565496450452205</v>
      </c>
      <c r="H173" s="17">
        <f>IF(OR($A173="",$B173=""),"",'OddsRatio_working_2-way'!M172)</f>
        <v>2.7986923354612547</v>
      </c>
      <c r="I173" s="17">
        <f>IF(OR($A173="",$B173=""),"",'OddsRatio_working_2-way'!N172)</f>
        <v>1.5559594491425695</v>
      </c>
      <c r="J173" s="17">
        <f>IF('Log_working_2-way'!$D172="","",A173^('Log_working_2-way'!$D172))</f>
        <v>2.8185447427650114</v>
      </c>
      <c r="K173" s="22">
        <f>IF('Log_working_2-way'!$D172="","",B173^('Log_working_2-way'!$D172))</f>
        <v>1.5498902372228578</v>
      </c>
      <c r="L173" s="33">
        <f t="shared" si="81"/>
        <v>0.36298076923076922</v>
      </c>
      <c r="M173" s="33">
        <f t="shared" si="82"/>
        <v>0.63701923076923062</v>
      </c>
      <c r="N173" s="4">
        <v>100</v>
      </c>
      <c r="O173" s="4">
        <f t="shared" si="74"/>
        <v>62.264150943396231</v>
      </c>
      <c r="P173" s="4">
        <f t="shared" si="75"/>
        <v>33.774834437086092</v>
      </c>
      <c r="Q173" s="4">
        <f t="shared" si="76"/>
        <v>66.225165562913915</v>
      </c>
      <c r="R173" s="4">
        <f t="shared" si="77"/>
        <v>37.735849056603776</v>
      </c>
      <c r="S173" s="39">
        <f t="shared" si="78"/>
        <v>-3.9610146195176839</v>
      </c>
      <c r="T173" s="39">
        <f t="shared" si="79"/>
        <v>-3.9610146195176839</v>
      </c>
    </row>
    <row r="174" spans="1:20" ht="15" x14ac:dyDescent="0.25">
      <c r="A174">
        <v>2.82</v>
      </c>
      <c r="B174">
        <v>1.46</v>
      </c>
      <c r="C174" s="20">
        <f t="shared" si="80"/>
        <v>3.9541435927329172E-2</v>
      </c>
      <c r="D174" s="17">
        <f>IF(OR($A174="",$B174=""),"",A174*'MPTO_working_2-way'!$G173)</f>
        <v>2.9315068493150682</v>
      </c>
      <c r="E174" s="22">
        <f>IF(OR($A174="",$B174=""),"",B174*'MPTO_working_2-way'!$G173)</f>
        <v>1.5177304964539005</v>
      </c>
      <c r="F174" s="17">
        <f>IF(OR($A174="",$B174=""),"",'MPTO_working_2-way'!D173)</f>
        <v>2.9865080516465974</v>
      </c>
      <c r="G174" s="22">
        <f>IF(OR($A174="",$B174=""),"",'MPTO_working_2-way'!E173)</f>
        <v>1.5033958957131379</v>
      </c>
      <c r="H174" s="17">
        <f>IF(OR($A174="",$B174=""),"",'OddsRatio_working_2-way'!M173)</f>
        <v>2.9891007362952826</v>
      </c>
      <c r="I174" s="17">
        <f>IF(OR($A174="",$B174=""),"",'OddsRatio_working_2-way'!N173)</f>
        <v>1.50273974653617</v>
      </c>
      <c r="J174" s="17">
        <f>IF('Log_working_2-way'!$D173="","",A174^('Log_working_2-way'!$D173))</f>
        <v>3.0154812236740574</v>
      </c>
      <c r="K174" s="22">
        <f>IF('Log_working_2-way'!$D173="","",B174^('Log_working_2-way'!$D173))</f>
        <v>1.4961594225006967</v>
      </c>
      <c r="L174" s="33">
        <f t="shared" si="81"/>
        <v>0.34112149532710284</v>
      </c>
      <c r="M174" s="33">
        <f t="shared" si="82"/>
        <v>0.65887850467289732</v>
      </c>
      <c r="N174" s="4">
        <v>100</v>
      </c>
      <c r="O174" s="4">
        <f t="shared" si="74"/>
        <v>64.539007092198588</v>
      </c>
      <c r="P174" s="4">
        <f t="shared" si="75"/>
        <v>31.506849315068493</v>
      </c>
      <c r="Q174" s="4">
        <f t="shared" si="76"/>
        <v>68.493150684931507</v>
      </c>
      <c r="R174" s="4">
        <f t="shared" si="77"/>
        <v>35.460992907801419</v>
      </c>
      <c r="S174" s="39">
        <f t="shared" si="78"/>
        <v>-3.9541435927329189</v>
      </c>
      <c r="T174" s="39">
        <f t="shared" si="79"/>
        <v>-3.954143592732926</v>
      </c>
    </row>
    <row r="175" spans="1:20" ht="15" x14ac:dyDescent="0.25">
      <c r="A175">
        <v>1.68</v>
      </c>
      <c r="B175">
        <v>2.2200000000000002</v>
      </c>
      <c r="C175" s="20">
        <f t="shared" si="80"/>
        <v>4.5688545688545634E-2</v>
      </c>
      <c r="D175" s="17">
        <f>IF(OR($A175="",$B175=""),"",A175*'MPTO_working_2-way'!$G174)</f>
        <v>1.7567567567567566</v>
      </c>
      <c r="E175" s="22">
        <f>IF(OR($A175="",$B175=""),"",B175*'MPTO_working_2-way'!$G174)</f>
        <v>2.3214285714285716</v>
      </c>
      <c r="F175" s="17">
        <f>IF(OR($A175="",$B175=""),"",'MPTO_working_2-way'!D174)</f>
        <v>1.7470489038785832</v>
      </c>
      <c r="G175" s="22">
        <f>IF(OR($A175="",$B175=""),"",'MPTO_working_2-way'!E174)</f>
        <v>2.3386004514672689</v>
      </c>
      <c r="H175" s="17">
        <f>IF(OR($A175="",$B175=""),"",'OddsRatio_working_2-way'!M174)</f>
        <v>1.7465768876547993</v>
      </c>
      <c r="I175" s="17">
        <f>IF(OR($A175="",$B175=""),"",'OddsRatio_working_2-way'!N174)</f>
        <v>2.3394467690277296</v>
      </c>
      <c r="J175" s="17">
        <f>IF('Log_working_2-way'!$D174="","",A175^('Log_working_2-way'!$D174))</f>
        <v>1.7421348123284788</v>
      </c>
      <c r="K175" s="22">
        <f>IF('Log_working_2-way'!$D174="","",B175^('Log_working_2-way'!$D174))</f>
        <v>2.3474640771287958</v>
      </c>
      <c r="L175" s="33">
        <f t="shared" si="81"/>
        <v>0.56923076923076932</v>
      </c>
      <c r="M175" s="33">
        <f t="shared" si="82"/>
        <v>0.43076923076923074</v>
      </c>
      <c r="N175" s="4">
        <v>100</v>
      </c>
      <c r="O175" s="4">
        <f t="shared" si="74"/>
        <v>40.476190476190474</v>
      </c>
      <c r="P175" s="4">
        <f t="shared" si="75"/>
        <v>54.954954954954964</v>
      </c>
      <c r="Q175" s="4">
        <f t="shared" si="76"/>
        <v>45.045045045045043</v>
      </c>
      <c r="R175" s="4">
        <f t="shared" si="77"/>
        <v>59.523809523809526</v>
      </c>
      <c r="S175" s="39">
        <f t="shared" si="78"/>
        <v>-4.5688545688545688</v>
      </c>
      <c r="T175" s="39">
        <f t="shared" si="79"/>
        <v>-4.5688545688545616</v>
      </c>
    </row>
    <row r="176" spans="1:20" ht="15" x14ac:dyDescent="0.25">
      <c r="A176">
        <v>1.81</v>
      </c>
      <c r="B176">
        <v>2.04</v>
      </c>
      <c r="C176" s="20">
        <f t="shared" si="80"/>
        <v>4.2682266276676373E-2</v>
      </c>
      <c r="D176" s="17">
        <f>IF(OR($A176="",$B176=""),"",A176*'MPTO_working_2-way'!$G175)</f>
        <v>1.8872549019607843</v>
      </c>
      <c r="E176" s="22">
        <f>IF(OR($A176="",$B176=""),"",B176*'MPTO_working_2-way'!$G175)</f>
        <v>2.1270718232044197</v>
      </c>
      <c r="F176" s="17">
        <f>IF(OR($A176="",$B176=""),"",'MPTO_working_2-way'!D175)</f>
        <v>1.8827248623291861</v>
      </c>
      <c r="G176" s="22">
        <f>IF(OR($A176="",$B176=""),"",'MPTO_working_2-way'!E175)</f>
        <v>2.1328558225508316</v>
      </c>
      <c r="H176" s="17">
        <f>IF(OR($A176="",$B176=""),"",'OddsRatio_working_2-way'!M175)</f>
        <v>1.8825226081218283</v>
      </c>
      <c r="I176" s="17">
        <f>IF(OR($A176="",$B176=""),"",'OddsRatio_working_2-way'!N175)</f>
        <v>2.1331154474650633</v>
      </c>
      <c r="J176" s="17">
        <f>IF('Log_working_2-way'!$D175="","",A176^('Log_working_2-way'!$D175))</f>
        <v>1.8804505599252526</v>
      </c>
      <c r="K176" s="22">
        <f>IF('Log_working_2-way'!$D175="","",B176^('Log_working_2-way'!$D175))</f>
        <v>2.1357821160163764</v>
      </c>
      <c r="L176" s="33">
        <f t="shared" si="81"/>
        <v>0.52987012987012994</v>
      </c>
      <c r="M176" s="33">
        <f t="shared" si="82"/>
        <v>0.47012987012987018</v>
      </c>
      <c r="N176" s="4">
        <v>100</v>
      </c>
      <c r="O176" s="4">
        <f t="shared" si="74"/>
        <v>44.751381215469614</v>
      </c>
      <c r="P176" s="4">
        <f t="shared" si="75"/>
        <v>50.980392156862742</v>
      </c>
      <c r="Q176" s="4">
        <f t="shared" si="76"/>
        <v>49.019607843137251</v>
      </c>
      <c r="R176" s="4">
        <f t="shared" si="77"/>
        <v>55.248618784530393</v>
      </c>
      <c r="S176" s="39">
        <f t="shared" si="78"/>
        <v>-4.2682266276676373</v>
      </c>
      <c r="T176" s="39">
        <f t="shared" si="79"/>
        <v>-4.2682266276676515</v>
      </c>
    </row>
    <row r="177" spans="1:20" ht="15" x14ac:dyDescent="0.25">
      <c r="A177">
        <v>2.0499999999999998</v>
      </c>
      <c r="B177">
        <v>1.81</v>
      </c>
      <c r="C177" s="20">
        <f t="shared" si="80"/>
        <v>4.0291065894084488E-2</v>
      </c>
      <c r="D177" s="17">
        <f>IF(OR($A177="",$B177=""),"",A177*'MPTO_working_2-way'!$G176)</f>
        <v>2.132596685082873</v>
      </c>
      <c r="E177" s="22">
        <f>IF(OR($A177="",$B177=""),"",B177*'MPTO_working_2-way'!$G176)</f>
        <v>1.882926829268293</v>
      </c>
      <c r="F177" s="17">
        <f>IF(OR($A177="",$B177=""),"",'MPTO_working_2-way'!D176)</f>
        <v>2.1383086010661287</v>
      </c>
      <c r="G177" s="22">
        <f>IF(OR($A177="",$B177=""),"",'MPTO_working_2-way'!E176)</f>
        <v>1.8784963928616634</v>
      </c>
      <c r="H177" s="17">
        <f>IF(OR($A177="",$B177=""),"",'OddsRatio_working_2-way'!M176)</f>
        <v>2.1385500851066221</v>
      </c>
      <c r="I177" s="17">
        <f>IF(OR($A177="",$B177=""),"",'OddsRatio_working_2-way'!N176)</f>
        <v>1.8783100656536802</v>
      </c>
      <c r="J177" s="17">
        <f>IF('Log_working_2-way'!$D176="","",A177^('Log_working_2-way'!$D176))</f>
        <v>2.1411780217081708</v>
      </c>
      <c r="K177" s="22">
        <f>IF('Log_working_2-way'!$D176="","",B177^('Log_working_2-way'!$D176))</f>
        <v>1.8762874687184776</v>
      </c>
      <c r="L177" s="33">
        <f t="shared" si="81"/>
        <v>0.4689119170984456</v>
      </c>
      <c r="M177" s="33">
        <f t="shared" si="82"/>
        <v>0.53108808290155429</v>
      </c>
      <c r="N177" s="4">
        <v>100</v>
      </c>
      <c r="O177" s="4">
        <f t="shared" si="74"/>
        <v>51.219512195121943</v>
      </c>
      <c r="P177" s="4">
        <f t="shared" si="75"/>
        <v>44.751381215469614</v>
      </c>
      <c r="Q177" s="4">
        <f t="shared" si="76"/>
        <v>55.248618784530393</v>
      </c>
      <c r="R177" s="4">
        <f t="shared" si="77"/>
        <v>48.780487804878057</v>
      </c>
      <c r="S177" s="39">
        <f t="shared" si="78"/>
        <v>-4.0291065894084497</v>
      </c>
      <c r="T177" s="39">
        <f t="shared" si="79"/>
        <v>-4.0291065894084426</v>
      </c>
    </row>
    <row r="178" spans="1:20" ht="15" x14ac:dyDescent="0.25">
      <c r="A178">
        <v>1.83</v>
      </c>
      <c r="B178">
        <v>2.0299999999999998</v>
      </c>
      <c r="C178" s="20">
        <f t="shared" si="80"/>
        <v>3.9058924870117639E-2</v>
      </c>
      <c r="D178" s="17">
        <f>IF(OR($A178="",$B178=""),"",A178*'MPTO_working_2-way'!$G177)</f>
        <v>1.9014778325123154</v>
      </c>
      <c r="E178" s="22">
        <f>IF(OR($A178="",$B178=""),"",B178*'MPTO_working_2-way'!$G177)</f>
        <v>2.1092896174863385</v>
      </c>
      <c r="F178" s="17">
        <f>IF(OR($A178="",$B178=""),"",'MPTO_working_2-way'!D177)</f>
        <v>1.8978262535441519</v>
      </c>
      <c r="G178" s="22">
        <f>IF(OR($A178="",$B178=""),"",'MPTO_working_2-way'!E177)</f>
        <v>2.1138012461236451</v>
      </c>
      <c r="H178" s="17">
        <f>IF(OR($A178="",$B178=""),"",'OddsRatio_working_2-way'!M177)</f>
        <v>1.8976776942301987</v>
      </c>
      <c r="I178" s="17">
        <f>IF(OR($A178="",$B178=""),"",'OddsRatio_working_2-way'!N177)</f>
        <v>2.113985572357957</v>
      </c>
      <c r="J178" s="17">
        <f>IF('Log_working_2-way'!$D177="","",A178^('Log_working_2-way'!$D177))</f>
        <v>1.8960116450582052</v>
      </c>
      <c r="K178" s="22">
        <f>IF('Log_working_2-way'!$D177="","",B178^('Log_working_2-way'!$D177))</f>
        <v>2.1160569234955591</v>
      </c>
      <c r="L178" s="33">
        <f t="shared" si="81"/>
        <v>0.52590673575129532</v>
      </c>
      <c r="M178" s="33">
        <f t="shared" si="82"/>
        <v>0.47409326424870474</v>
      </c>
      <c r="N178" s="4">
        <v>100</v>
      </c>
      <c r="O178" s="4">
        <f t="shared" si="74"/>
        <v>45.355191256830594</v>
      </c>
      <c r="P178" s="4">
        <f t="shared" si="75"/>
        <v>50.73891625615763</v>
      </c>
      <c r="Q178" s="4">
        <f t="shared" si="76"/>
        <v>49.26108374384237</v>
      </c>
      <c r="R178" s="4">
        <f t="shared" si="77"/>
        <v>54.644808743169392</v>
      </c>
      <c r="S178" s="39">
        <f t="shared" si="78"/>
        <v>-3.9058924870117764</v>
      </c>
      <c r="T178" s="39">
        <f t="shared" si="79"/>
        <v>-3.9058924870117622</v>
      </c>
    </row>
    <row r="179" spans="1:20" ht="15" x14ac:dyDescent="0.25">
      <c r="A179">
        <v>1.77</v>
      </c>
      <c r="B179">
        <v>2.09</v>
      </c>
      <c r="C179" s="20">
        <f t="shared" si="80"/>
        <v>4.3440650933960434E-2</v>
      </c>
      <c r="D179" s="17">
        <f>IF(OR($A179="",$B179=""),"",A179*'MPTO_working_2-way'!$G178)</f>
        <v>1.8468899521531099</v>
      </c>
      <c r="E179" s="22">
        <f>IF(OR($A179="",$B179=""),"",B179*'MPTO_working_2-way'!$G178)</f>
        <v>2.1807909604519771</v>
      </c>
      <c r="F179" s="17">
        <f>IF(OR($A179="",$B179=""),"",'MPTO_working_2-way'!D178)</f>
        <v>1.8407682929863407</v>
      </c>
      <c r="G179" s="22">
        <f>IF(OR($A179="",$B179=""),"",'MPTO_working_2-way'!E178)</f>
        <v>2.1893883348622492</v>
      </c>
      <c r="H179" s="17">
        <f>IF(OR($A179="",$B179=""),"",'OddsRatio_working_2-way'!M178)</f>
        <v>1.8404891542123691</v>
      </c>
      <c r="I179" s="17">
        <f>IF(OR($A179="",$B179=""),"",'OddsRatio_working_2-way'!N178)</f>
        <v>2.189783348170756</v>
      </c>
      <c r="J179" s="17">
        <f>IF('Log_working_2-way'!$D178="","",A179^('Log_working_2-way'!$D178))</f>
        <v>1.8376896646706193</v>
      </c>
      <c r="K179" s="22">
        <f>IF('Log_working_2-way'!$D178="","",B179^('Log_working_2-way'!$D178))</f>
        <v>2.1937595056671091</v>
      </c>
      <c r="L179" s="33">
        <f t="shared" si="81"/>
        <v>0.54145077720207258</v>
      </c>
      <c r="M179" s="33">
        <f t="shared" si="82"/>
        <v>0.45854922279792754</v>
      </c>
      <c r="N179" s="4">
        <v>100</v>
      </c>
      <c r="O179" s="4">
        <f t="shared" si="74"/>
        <v>43.502824858757066</v>
      </c>
      <c r="P179" s="4">
        <f t="shared" si="75"/>
        <v>52.153110047846894</v>
      </c>
      <c r="Q179" s="4">
        <f t="shared" si="76"/>
        <v>47.846889952153113</v>
      </c>
      <c r="R179" s="4">
        <f t="shared" si="77"/>
        <v>56.497175141242941</v>
      </c>
      <c r="S179" s="39">
        <f t="shared" si="78"/>
        <v>-4.344065093396047</v>
      </c>
      <c r="T179" s="39">
        <f t="shared" si="79"/>
        <v>-4.344065093396047</v>
      </c>
    </row>
    <row r="180" spans="1:20" ht="15" x14ac:dyDescent="0.25">
      <c r="A180">
        <v>1.59</v>
      </c>
      <c r="B180">
        <v>2.44</v>
      </c>
      <c r="C180" s="20">
        <f t="shared" si="80"/>
        <v>3.8766883183833478E-2</v>
      </c>
      <c r="D180" s="17">
        <f>IF(OR($A180="",$B180=""),"",A180*'MPTO_working_2-way'!$G179)</f>
        <v>1.6516393442622954</v>
      </c>
      <c r="E180" s="22">
        <f>IF(OR($A180="",$B180=""),"",B180*'MPTO_working_2-way'!$G179)</f>
        <v>2.5345911949685536</v>
      </c>
      <c r="F180" s="17">
        <f>IF(OR($A180="",$B180=""),"",'MPTO_working_2-way'!D179)</f>
        <v>1.640561569688769</v>
      </c>
      <c r="G180" s="22">
        <f>IF(OR($A180="",$B180=""),"",'MPTO_working_2-way'!E179)</f>
        <v>2.561130182202271</v>
      </c>
      <c r="H180" s="17">
        <f>IF(OR($A180="",$B180=""),"",'OddsRatio_working_2-way'!M179)</f>
        <v>1.6400954789890509</v>
      </c>
      <c r="I180" s="17">
        <f>IF(OR($A180="",$B180=""),"",'OddsRatio_working_2-way'!N179)</f>
        <v>2.5622669317698867</v>
      </c>
      <c r="J180" s="17">
        <f>IF('Log_working_2-way'!$D179="","",A180^('Log_working_2-way'!$D179))</f>
        <v>1.6350430694543896</v>
      </c>
      <c r="K180" s="22">
        <f>IF('Log_working_2-way'!$D179="","",B180^('Log_working_2-way'!$D179))</f>
        <v>2.5746963443895066</v>
      </c>
      <c r="L180" s="33">
        <f t="shared" si="81"/>
        <v>0.60545905707196013</v>
      </c>
      <c r="M180" s="33">
        <f t="shared" si="82"/>
        <v>0.39454094292803971</v>
      </c>
      <c r="N180" s="4">
        <v>100</v>
      </c>
      <c r="O180" s="4">
        <f t="shared" si="74"/>
        <v>37.106918238993707</v>
      </c>
      <c r="P180" s="4">
        <f t="shared" si="75"/>
        <v>59.016393442622956</v>
      </c>
      <c r="Q180" s="4">
        <f t="shared" si="76"/>
        <v>40.983606557377051</v>
      </c>
      <c r="R180" s="4">
        <f t="shared" si="77"/>
        <v>62.893081761006286</v>
      </c>
      <c r="S180" s="39">
        <f t="shared" si="78"/>
        <v>-3.8766883183833443</v>
      </c>
      <c r="T180" s="39">
        <f t="shared" si="79"/>
        <v>-3.8766883183833301</v>
      </c>
    </row>
    <row r="181" spans="1:20" ht="15" x14ac:dyDescent="0.25">
      <c r="A181">
        <v>2.56</v>
      </c>
      <c r="B181">
        <v>1.58</v>
      </c>
      <c r="C181" s="20">
        <f t="shared" si="80"/>
        <v>2.3536392405063111E-2</v>
      </c>
      <c r="D181" s="17">
        <f>IF(OR($A181="",$B181=""),"",A181*'MPTO_working_2-way'!$G180)</f>
        <v>2.6202531645569618</v>
      </c>
      <c r="E181" s="22">
        <f>IF(OR($A181="",$B181=""),"",B181*'MPTO_working_2-way'!$G180)</f>
        <v>1.6171874999999998</v>
      </c>
      <c r="F181" s="17">
        <f>IF(OR($A181="",$B181=""),"",'MPTO_working_2-way'!D180)</f>
        <v>2.6395197076481329</v>
      </c>
      <c r="G181" s="22">
        <f>IF(OR($A181="",$B181=""),"",'MPTO_working_2-way'!E180)</f>
        <v>1.6099347237701001</v>
      </c>
      <c r="H181" s="17">
        <f>IF(OR($A181="",$B181=""),"",'OddsRatio_working_2-way'!M180)</f>
        <v>2.640016820771601</v>
      </c>
      <c r="I181" s="17">
        <f>IF(OR($A181="",$B181=""),"",'OddsRatio_working_2-way'!N180)</f>
        <v>1.6097498436202111</v>
      </c>
      <c r="J181" s="17">
        <f>IF('Log_working_2-way'!$D180="","",A181^('Log_working_2-way'!$D180))</f>
        <v>2.6488986010256217</v>
      </c>
      <c r="K181" s="22">
        <f>IF('Log_working_2-way'!$D180="","",B181^('Log_working_2-way'!$D180))</f>
        <v>1.6064654305473907</v>
      </c>
      <c r="L181" s="33">
        <f t="shared" si="81"/>
        <v>0.38164251207729472</v>
      </c>
      <c r="M181" s="33">
        <f t="shared" si="82"/>
        <v>0.6183574879227054</v>
      </c>
      <c r="N181" s="4">
        <v>100</v>
      </c>
      <c r="O181" s="4">
        <f t="shared" si="74"/>
        <v>60.9375</v>
      </c>
      <c r="P181" s="4">
        <f t="shared" si="75"/>
        <v>36.708860759493668</v>
      </c>
      <c r="Q181" s="4">
        <f t="shared" si="76"/>
        <v>63.291139240506325</v>
      </c>
      <c r="R181" s="4">
        <f t="shared" si="77"/>
        <v>39.0625</v>
      </c>
      <c r="S181" s="39">
        <f t="shared" si="78"/>
        <v>-2.3536392405063253</v>
      </c>
      <c r="T181" s="39">
        <f t="shared" si="79"/>
        <v>-2.3536392405063324</v>
      </c>
    </row>
    <row r="182" spans="1:20" ht="15" x14ac:dyDescent="0.25">
      <c r="A182">
        <v>2.3199999999999998</v>
      </c>
      <c r="B182">
        <v>1.68</v>
      </c>
      <c r="C182" s="20">
        <f t="shared" si="80"/>
        <v>2.6272577996715896E-2</v>
      </c>
      <c r="D182" s="17">
        <f>IF(OR($A182="",$B182=""),"",A182*'MPTO_working_2-way'!$G181)</f>
        <v>2.3809523809523809</v>
      </c>
      <c r="E182" s="22">
        <f>IF(OR($A182="",$B182=""),"",B182*'MPTO_working_2-way'!$G181)</f>
        <v>1.7241379310344827</v>
      </c>
      <c r="F182" s="17">
        <f>IF(OR($A182="",$B182=""),"",'MPTO_working_2-way'!D181)</f>
        <v>2.3929273084479368</v>
      </c>
      <c r="G182" s="22">
        <f>IF(OR($A182="",$B182=""),"",'MPTO_working_2-way'!E181)</f>
        <v>1.7179125528913963</v>
      </c>
      <c r="H182" s="17">
        <f>IF(OR($A182="",$B182=""),"",'OddsRatio_working_2-way'!M181)</f>
        <v>2.3932610920384718</v>
      </c>
      <c r="I182" s="17">
        <f>IF(OR($A182="",$B182=""),"",'OddsRatio_working_2-way'!N181)</f>
        <v>1.7177405625652735</v>
      </c>
      <c r="J182" s="17">
        <f>IF('Log_working_2-way'!$D181="","",A182^('Log_working_2-way'!$D181))</f>
        <v>2.3987448638821731</v>
      </c>
      <c r="K182" s="22">
        <f>IF('Log_working_2-way'!$D181="","",B182^('Log_working_2-way'!$D181))</f>
        <v>1.7149266644844161</v>
      </c>
      <c r="L182" s="33">
        <f t="shared" si="81"/>
        <v>0.42</v>
      </c>
      <c r="M182" s="33">
        <f t="shared" si="82"/>
        <v>0.58000000000000007</v>
      </c>
      <c r="N182" s="4">
        <v>100</v>
      </c>
      <c r="O182" s="4">
        <f t="shared" si="74"/>
        <v>56.896551724137922</v>
      </c>
      <c r="P182" s="4">
        <f t="shared" si="75"/>
        <v>40.476190476190474</v>
      </c>
      <c r="Q182" s="4">
        <f t="shared" si="76"/>
        <v>59.523809523809526</v>
      </c>
      <c r="R182" s="4">
        <f t="shared" si="77"/>
        <v>43.103448275862071</v>
      </c>
      <c r="S182" s="39">
        <f t="shared" si="78"/>
        <v>-2.6272577996716038</v>
      </c>
      <c r="T182" s="39">
        <f t="shared" si="79"/>
        <v>-2.6272577996715967</v>
      </c>
    </row>
    <row r="183" spans="1:20" ht="15" x14ac:dyDescent="0.25">
      <c r="A183">
        <v>2.56</v>
      </c>
      <c r="B183">
        <v>1.52</v>
      </c>
      <c r="C183" s="20">
        <f t="shared" si="80"/>
        <v>4.851973684210531E-2</v>
      </c>
      <c r="D183" s="17">
        <f>IF(OR($A183="",$B183=""),"",A183*'MPTO_working_2-way'!$G182)</f>
        <v>2.6842105263157898</v>
      </c>
      <c r="E183" s="22">
        <f>IF(OR($A183="",$B183=""),"",B183*'MPTO_working_2-way'!$G182)</f>
        <v>1.59375</v>
      </c>
      <c r="F183" s="17">
        <f>IF(OR($A183="",$B183=""),"",'MPTO_working_2-way'!D182)</f>
        <v>2.7295173961840629</v>
      </c>
      <c r="G183" s="22">
        <f>IF(OR($A183="",$B183=""),"",'MPTO_working_2-way'!E182)</f>
        <v>1.5781959766385465</v>
      </c>
      <c r="H183" s="17">
        <f>IF(OR($A183="",$B183=""),"",'OddsRatio_working_2-way'!M182)</f>
        <v>2.7320508075688776</v>
      </c>
      <c r="I183" s="17">
        <f>IF(OR($A183="",$B183=""),"",'OddsRatio_working_2-way'!N182)</f>
        <v>1.577350269189626</v>
      </c>
      <c r="J183" s="17">
        <f>IF('Log_working_2-way'!$D182="","",A183^('Log_working_2-way'!$D182))</f>
        <v>2.7537493354783864</v>
      </c>
      <c r="K183" s="22">
        <f>IF('Log_working_2-way'!$D182="","",B183^('Log_working_2-way'!$D182))</f>
        <v>1.5702069159871477</v>
      </c>
      <c r="L183" s="33">
        <f t="shared" si="81"/>
        <v>0.37254901960784309</v>
      </c>
      <c r="M183" s="33">
        <f t="shared" si="82"/>
        <v>0.62745098039215685</v>
      </c>
      <c r="N183" s="4">
        <v>100</v>
      </c>
      <c r="O183" s="4">
        <f t="shared" si="74"/>
        <v>60.9375</v>
      </c>
      <c r="P183" s="4">
        <f t="shared" si="75"/>
        <v>34.21052631578948</v>
      </c>
      <c r="Q183" s="4">
        <f t="shared" si="76"/>
        <v>65.789473684210535</v>
      </c>
      <c r="R183" s="4">
        <f t="shared" si="77"/>
        <v>39.0625</v>
      </c>
      <c r="S183" s="39">
        <f t="shared" si="78"/>
        <v>-4.8519736842105345</v>
      </c>
      <c r="T183" s="39">
        <f t="shared" si="79"/>
        <v>-4.8519736842105203</v>
      </c>
    </row>
    <row r="184" spans="1:20" ht="15" x14ac:dyDescent="0.25">
      <c r="A184">
        <v>1.82</v>
      </c>
      <c r="B184">
        <v>2.0499999999999998</v>
      </c>
      <c r="C184" s="20">
        <f t="shared" si="80"/>
        <v>3.7255427499329974E-2</v>
      </c>
      <c r="D184" s="17">
        <f>IF(OR($A184="",$B184=""),"",A184*'MPTO_working_2-way'!$G183)</f>
        <v>1.8878048780487806</v>
      </c>
      <c r="E184" s="22">
        <f>IF(OR($A184="",$B184=""),"",B184*'MPTO_working_2-way'!$G183)</f>
        <v>2.1263736263736264</v>
      </c>
      <c r="F184" s="17">
        <f>IF(OR($A184="",$B184=""),"",'MPTO_working_2-way'!D183)</f>
        <v>1.8838677101741985</v>
      </c>
      <c r="G184" s="22">
        <f>IF(OR($A184="",$B184=""),"",'MPTO_working_2-way'!E183)</f>
        <v>2.1313910311339619</v>
      </c>
      <c r="H184" s="17">
        <f>IF(OR($A184="",$B184=""),"",'OddsRatio_working_2-way'!M183)</f>
        <v>1.883715101688537</v>
      </c>
      <c r="I184" s="17">
        <f>IF(OR($A184="",$B184=""),"",'OddsRatio_working_2-way'!N183)</f>
        <v>2.1315864106987359</v>
      </c>
      <c r="J184" s="17">
        <f>IF('Log_working_2-way'!$D183="","",A184^('Log_working_2-way'!$D183))</f>
        <v>1.8819217068707428</v>
      </c>
      <c r="K184" s="22">
        <f>IF('Log_working_2-way'!$D183="","",B184^('Log_working_2-way'!$D183))</f>
        <v>2.1338875006808986</v>
      </c>
      <c r="L184" s="33">
        <f t="shared" si="81"/>
        <v>0.52971576227390182</v>
      </c>
      <c r="M184" s="33">
        <f t="shared" si="82"/>
        <v>0.47028423772609818</v>
      </c>
      <c r="N184" s="4">
        <v>100</v>
      </c>
      <c r="O184" s="4">
        <f t="shared" si="74"/>
        <v>45.054945054945051</v>
      </c>
      <c r="P184" s="4">
        <f t="shared" si="75"/>
        <v>51.219512195121943</v>
      </c>
      <c r="Q184" s="4">
        <f t="shared" si="76"/>
        <v>48.780487804878057</v>
      </c>
      <c r="R184" s="4">
        <f t="shared" si="77"/>
        <v>54.945054945054942</v>
      </c>
      <c r="S184" s="39">
        <f t="shared" si="78"/>
        <v>-3.7255427499330054</v>
      </c>
      <c r="T184" s="39">
        <f t="shared" si="79"/>
        <v>-3.7255427499329983</v>
      </c>
    </row>
    <row r="185" spans="1:20" ht="15" x14ac:dyDescent="0.25">
      <c r="A185">
        <v>2.2599999999999998</v>
      </c>
      <c r="B185">
        <v>1.64</v>
      </c>
      <c r="C185" s="20">
        <f t="shared" si="80"/>
        <v>5.2233973667170197E-2</v>
      </c>
      <c r="D185" s="17">
        <f>IF(OR($A185="",$B185=""),"",A185*'MPTO_working_2-way'!$G184)</f>
        <v>2.3780487804878043</v>
      </c>
      <c r="E185" s="22">
        <f>IF(OR($A185="",$B185=""),"",B185*'MPTO_working_2-way'!$G184)</f>
        <v>1.7256637168141591</v>
      </c>
      <c r="F185" s="17">
        <f>IF(OR($A185="",$B185=""),"",'MPTO_working_2-way'!D184)</f>
        <v>2.4017625712804556</v>
      </c>
      <c r="G185" s="22">
        <f>IF(OR($A185="",$B185=""),"",'MPTO_working_2-way'!E184)</f>
        <v>1.7133875739644968</v>
      </c>
      <c r="H185" s="17">
        <f>IF(OR($A185="",$B185=""),"",'OddsRatio_working_2-way'!M184)</f>
        <v>2.4031215200402278</v>
      </c>
      <c r="I185" s="17">
        <f>IF(OR($A185="",$B185=""),"",'OddsRatio_working_2-way'!N184)</f>
        <v>1.7126966450997982</v>
      </c>
      <c r="J185" s="17">
        <f>IF('Log_working_2-way'!$D184="","",A185^('Log_working_2-way'!$D184))</f>
        <v>2.41431475154904</v>
      </c>
      <c r="K185" s="22">
        <f>IF('Log_working_2-way'!$D184="","",B185^('Log_working_2-way'!$D184))</f>
        <v>1.7070561902169741</v>
      </c>
      <c r="L185" s="33">
        <f t="shared" si="81"/>
        <v>0.42051282051282063</v>
      </c>
      <c r="M185" s="33">
        <f t="shared" si="82"/>
        <v>0.57948717948717954</v>
      </c>
      <c r="N185" s="4">
        <v>100</v>
      </c>
      <c r="O185" s="4">
        <f t="shared" si="74"/>
        <v>55.752212389380524</v>
      </c>
      <c r="P185" s="4">
        <f t="shared" si="75"/>
        <v>39.024390243902438</v>
      </c>
      <c r="Q185" s="4">
        <f t="shared" si="76"/>
        <v>60.975609756097562</v>
      </c>
      <c r="R185" s="4">
        <f t="shared" si="77"/>
        <v>44.247787610619469</v>
      </c>
      <c r="S185" s="39">
        <f t="shared" si="78"/>
        <v>-5.2233973667170375</v>
      </c>
      <c r="T185" s="39">
        <f t="shared" si="79"/>
        <v>-5.2233973667170304</v>
      </c>
    </row>
    <row r="186" spans="1:20" ht="15" x14ac:dyDescent="0.25">
      <c r="A186">
        <v>2.2799999999999998</v>
      </c>
      <c r="B186">
        <v>1.67</v>
      </c>
      <c r="C186" s="20">
        <f t="shared" si="80"/>
        <v>3.7398886437651102E-2</v>
      </c>
      <c r="D186" s="17">
        <f>IF(OR($A186="",$B186=""),"",A186*'MPTO_working_2-way'!$G185)</f>
        <v>2.3652694610778444</v>
      </c>
      <c r="E186" s="22">
        <f>IF(OR($A186="",$B186=""),"",B186*'MPTO_working_2-way'!$G185)</f>
        <v>1.7324561403508774</v>
      </c>
      <c r="F186" s="17">
        <f>IF(OR($A186="",$B186=""),"",'MPTO_working_2-way'!D185)</f>
        <v>2.3815361521140859</v>
      </c>
      <c r="G186" s="22">
        <f>IF(OR($A186="",$B186=""),"",'MPTO_working_2-way'!E185)</f>
        <v>1.723831944947483</v>
      </c>
      <c r="H186" s="17">
        <f>IF(OR($A186="",$B186=""),"",'OddsRatio_working_2-way'!M185)</f>
        <v>2.382189480930176</v>
      </c>
      <c r="I186" s="17">
        <f>IF(OR($A186="",$B186=""),"",'OddsRatio_working_2-way'!N185)</f>
        <v>1.7234898064243891</v>
      </c>
      <c r="J186" s="17">
        <f>IF('Log_working_2-way'!$D185="","",A186^('Log_working_2-way'!$D185))</f>
        <v>2.3897292266228689</v>
      </c>
      <c r="K186" s="22">
        <f>IF('Log_working_2-way'!$D185="","",B186^('Log_working_2-way'!$D185))</f>
        <v>1.7195646323348297</v>
      </c>
      <c r="L186" s="33">
        <f t="shared" si="81"/>
        <v>0.42278481012658226</v>
      </c>
      <c r="M186" s="33">
        <f t="shared" si="82"/>
        <v>0.57721518987341769</v>
      </c>
      <c r="N186" s="4">
        <v>100</v>
      </c>
      <c r="O186" s="4">
        <f t="shared" ref="O186:O187" si="83">(1/A186)*((N186*A186)-N186)</f>
        <v>56.140350877192972</v>
      </c>
      <c r="P186" s="4">
        <f t="shared" ref="P186:P187" si="84">(1/B186)*((N186*B186)-N186)</f>
        <v>40.119760479041922</v>
      </c>
      <c r="Q186" s="4">
        <f t="shared" ref="Q186:Q187" si="85">(1/B186)*N186</f>
        <v>59.880239520958092</v>
      </c>
      <c r="R186" s="4">
        <f t="shared" ref="R186:R187" si="86">(1/A186)*N186</f>
        <v>43.859649122807021</v>
      </c>
      <c r="S186" s="39">
        <f t="shared" ref="S186:S187" si="87">O186-Q186</f>
        <v>-3.73988864376512</v>
      </c>
      <c r="T186" s="39">
        <f t="shared" ref="T186:T187" si="88">P186-R186</f>
        <v>-3.7398886437650987</v>
      </c>
    </row>
    <row r="187" spans="1:20" ht="15" x14ac:dyDescent="0.25">
      <c r="A187">
        <v>2.2200000000000002</v>
      </c>
      <c r="B187">
        <v>1.72</v>
      </c>
      <c r="C187" s="20">
        <f t="shared" si="80"/>
        <v>3.1845799287659737E-2</v>
      </c>
      <c r="D187" s="17">
        <f>IF(OR($A187="",$B187=""),"",A187*'MPTO_working_2-way'!$G186)</f>
        <v>2.2906976744186047</v>
      </c>
      <c r="E187" s="22">
        <f>IF(OR($A187="",$B187=""),"",B187*'MPTO_working_2-way'!$G186)</f>
        <v>1.7747747747747746</v>
      </c>
      <c r="F187" s="17">
        <f>IF(OR($A187="",$B187=""),"",'MPTO_working_2-way'!D186)</f>
        <v>2.3013500482160079</v>
      </c>
      <c r="G187" s="22">
        <f>IF(OR($A187="",$B187=""),"",'MPTO_working_2-way'!E186)</f>
        <v>1.7684327528714336</v>
      </c>
      <c r="H187" s="17">
        <f>IF(OR($A187="",$B187=""),"",'OddsRatio_working_2-way'!M186)</f>
        <v>2.3017082793177757</v>
      </c>
      <c r="I187" s="17">
        <f>IF(OR($A187="",$B187=""),"",'OddsRatio_working_2-way'!N186)</f>
        <v>1.768221279597376</v>
      </c>
      <c r="J187" s="17">
        <f>IF('Log_working_2-way'!$D186="","",A187^('Log_working_2-way'!$D186))</f>
        <v>2.3065987127837881</v>
      </c>
      <c r="K187" s="22">
        <f>IF('Log_working_2-way'!$D186="","",B187^('Log_working_2-way'!$D186))</f>
        <v>1.7653459246637417</v>
      </c>
      <c r="L187" s="33">
        <f t="shared" si="81"/>
        <v>0.43654822335025378</v>
      </c>
      <c r="M187" s="33">
        <f t="shared" si="82"/>
        <v>0.56345177664974622</v>
      </c>
      <c r="N187" s="4">
        <v>100</v>
      </c>
      <c r="O187" s="4">
        <f t="shared" si="83"/>
        <v>54.954954954954964</v>
      </c>
      <c r="P187" s="4">
        <f t="shared" si="84"/>
        <v>41.860465116279073</v>
      </c>
      <c r="Q187" s="4">
        <f t="shared" si="85"/>
        <v>58.139534883720934</v>
      </c>
      <c r="R187" s="4">
        <f t="shared" si="86"/>
        <v>45.045045045045043</v>
      </c>
      <c r="S187" s="39">
        <f t="shared" si="87"/>
        <v>-3.1845799287659702</v>
      </c>
      <c r="T187" s="39">
        <f t="shared" si="88"/>
        <v>-3.1845799287659702</v>
      </c>
    </row>
    <row r="188" spans="1:20" s="52" customFormat="1" ht="15" x14ac:dyDescent="0.25">
      <c r="A188" s="44">
        <v>2.57</v>
      </c>
      <c r="B188" s="44">
        <v>1.54</v>
      </c>
      <c r="C188" s="45">
        <f t="shared" si="80"/>
        <v>3.845570771640805E-2</v>
      </c>
      <c r="D188" s="46">
        <f>IF(OR($A188="",$B188=""),"",A188*'MPTO_working_2-way'!$G187)</f>
        <v>2.6688311688311686</v>
      </c>
      <c r="E188" s="48">
        <f>IF(OR($A188="",$B188=""),"",B188*'MPTO_working_2-way'!$G187)</f>
        <v>1.5992217898832684</v>
      </c>
      <c r="F188" s="46">
        <f>IF(OR($A188="",$B188=""),"",'MPTO_working_2-way'!D187)</f>
        <v>2.7035999726757289</v>
      </c>
      <c r="G188" s="48">
        <f>IF(OR($A188="",$B188=""),"",'MPTO_working_2-way'!E187)</f>
        <v>1.5869922611171257</v>
      </c>
      <c r="H188" s="46">
        <f>IF(OR($A188="",$B188=""),"",'OddsRatio_working_2-way'!M187)</f>
        <v>2.7051121392469786</v>
      </c>
      <c r="I188" s="46">
        <f>IF(OR($A188="",$B188=""),"",'OddsRatio_working_2-way'!N187)</f>
        <v>1.5864716912059673</v>
      </c>
      <c r="J188" s="46">
        <f>IF('Log_working_2-way'!$D187="","",A188^('Log_working_2-way'!$D187))</f>
        <v>2.7215097581692191</v>
      </c>
      <c r="K188" s="48">
        <f>IF('Log_working_2-way'!$D187="","",B188^('Log_working_2-way'!$D187))</f>
        <v>1.5808854671048231</v>
      </c>
      <c r="L188" s="65">
        <f t="shared" ref="L188:L189" si="89">(1/D188)</f>
        <v>0.37469586374695868</v>
      </c>
      <c r="M188" s="65">
        <f t="shared" ref="M188:M189" si="90">(1/E188)</f>
        <v>0.62530413625304138</v>
      </c>
      <c r="N188" s="52">
        <v>100</v>
      </c>
      <c r="O188" s="52">
        <f t="shared" ref="O188:O189" si="91">(1/A188)*((N188*A188)-N188)</f>
        <v>61.089494163424128</v>
      </c>
      <c r="P188" s="52">
        <f t="shared" ref="P188:P189" si="92">(1/B188)*((N188*B188)-N188)</f>
        <v>35.064935064935064</v>
      </c>
      <c r="Q188" s="52">
        <f t="shared" ref="Q188:Q189" si="93">(1/B188)*N188</f>
        <v>64.935064935064929</v>
      </c>
      <c r="R188" s="52">
        <f t="shared" ref="R188:R189" si="94">(1/A188)*N188</f>
        <v>38.910505836575879</v>
      </c>
      <c r="S188" s="67">
        <f t="shared" ref="S188:S189" si="95">O188-Q188</f>
        <v>-3.8455707716408014</v>
      </c>
      <c r="T188" s="67">
        <f t="shared" ref="T188:T189" si="96">P188-R188</f>
        <v>-3.8455707716408156</v>
      </c>
    </row>
    <row r="189" spans="1:20" s="52" customFormat="1" ht="15" x14ac:dyDescent="0.25">
      <c r="A189" s="44">
        <v>1.63</v>
      </c>
      <c r="B189" s="44">
        <v>2.1</v>
      </c>
      <c r="C189" s="45">
        <f t="shared" si="80"/>
        <v>8.9687408705813709E-2</v>
      </c>
      <c r="D189" s="46">
        <f>IF(OR($A189="",$B189=""),"",A189*'MPTO_working_2-way'!$G188)</f>
        <v>1.7761904761904763</v>
      </c>
      <c r="E189" s="48">
        <f>IF(OR($A189="",$B189=""),"",B189*'MPTO_working_2-way'!$G188)</f>
        <v>2.2883435582822087</v>
      </c>
      <c r="F189" s="46">
        <f>IF(OR($A189="",$B189=""),"",'MPTO_working_2-way'!D188)</f>
        <v>1.7585409709735424</v>
      </c>
      <c r="G189" s="48">
        <f>IF(OR($A189="",$B189=""),"",'MPTO_working_2-way'!E188)</f>
        <v>2.3183203521842199</v>
      </c>
      <c r="H189" s="46">
        <f>IF(OR($A189="",$B189=""),"",'OddsRatio_working_2-way'!M188)</f>
        <v>1.7567874686642695</v>
      </c>
      <c r="I189" s="46">
        <f>IF(OR($A189="",$B189=""),"",'OddsRatio_working_2-way'!N188)</f>
        <v>2.3213749452868209</v>
      </c>
      <c r="J189" s="46">
        <f>IF('Log_working_2-way'!$D188="","",A189^('Log_working_2-way'!$D188))</f>
        <v>1.7484603146654125</v>
      </c>
      <c r="K189" s="48">
        <f>IF('Log_working_2-way'!$D188="","",B189^('Log_working_2-way'!$D188))</f>
        <v>2.336076182388342</v>
      </c>
      <c r="L189" s="65">
        <f t="shared" si="89"/>
        <v>0.56300268096514738</v>
      </c>
      <c r="M189" s="65">
        <f t="shared" si="90"/>
        <v>0.4369973190348525</v>
      </c>
      <c r="N189" s="52">
        <v>100</v>
      </c>
      <c r="O189" s="52">
        <f t="shared" si="91"/>
        <v>38.650306748466257</v>
      </c>
      <c r="P189" s="52">
        <f t="shared" si="92"/>
        <v>52.38095238095238</v>
      </c>
      <c r="Q189" s="52">
        <f t="shared" si="93"/>
        <v>47.619047619047613</v>
      </c>
      <c r="R189" s="52">
        <f t="shared" si="94"/>
        <v>61.349693251533743</v>
      </c>
      <c r="S189" s="67">
        <f t="shared" si="95"/>
        <v>-8.9687408705813567</v>
      </c>
      <c r="T189" s="67">
        <f t="shared" si="96"/>
        <v>-8.9687408705813638</v>
      </c>
    </row>
    <row r="190" spans="1:20" ht="15" x14ac:dyDescent="0.25">
      <c r="A190">
        <v>1.61</v>
      </c>
      <c r="B190">
        <v>2.41</v>
      </c>
      <c r="C190" s="45">
        <f t="shared" si="80"/>
        <v>3.6055771758459754E-2</v>
      </c>
      <c r="D190" s="46">
        <f>IF(OR($A190="",$B190=""),"",A190*'MPTO_working_2-way'!$G189)</f>
        <v>1.6680497925311204</v>
      </c>
      <c r="E190" s="48">
        <f>IF(OR($A190="",$B190=""),"",B190*'MPTO_working_2-way'!$G189)</f>
        <v>2.4968944099378882</v>
      </c>
      <c r="F190" s="46">
        <f>IF(OR($A190="",$B190=""),"",'MPTO_working_2-way'!D189)</f>
        <v>1.6581269630990791</v>
      </c>
      <c r="G190" s="48">
        <f>IF(OR($A190="",$B190=""),"",'MPTO_working_2-way'!E189)</f>
        <v>2.5194636537774748</v>
      </c>
      <c r="H190" s="46">
        <f>IF(OR($A190="",$B190=""),"",'OddsRatio_working_2-way'!M189)</f>
        <v>1.6577416768573945</v>
      </c>
      <c r="I190" s="46">
        <f>IF(OR($A190="",$B190=""),"",'OddsRatio_working_2-way'!N189)</f>
        <v>2.5203537120802069</v>
      </c>
      <c r="J190" s="46">
        <f>IF('Log_working_2-way'!$D189="","",A190^('Log_working_2-way'!$D189))</f>
        <v>1.6532248225535031</v>
      </c>
      <c r="K190" s="48">
        <f>IF('Log_working_2-way'!$D189="","",B190^('Log_working_2-way'!$D189))</f>
        <v>2.5308665033437969</v>
      </c>
      <c r="L190" s="65">
        <f t="shared" ref="L190:L204" si="97">(1/D190)</f>
        <v>0.59950248756218905</v>
      </c>
      <c r="M190" s="65">
        <f t="shared" ref="M190:M204" si="98">(1/E190)</f>
        <v>0.40049751243781095</v>
      </c>
      <c r="N190" s="52">
        <v>101</v>
      </c>
      <c r="O190" s="52">
        <f t="shared" ref="O190:O204" si="99">(1/A190)*((N190*A190)-N190)</f>
        <v>38.267080745341623</v>
      </c>
      <c r="P190" s="52">
        <f t="shared" ref="P190:P204" si="100">(1/B190)*((N190*B190)-N190)</f>
        <v>59.091286307053949</v>
      </c>
      <c r="Q190" s="52">
        <f t="shared" ref="Q190:Q204" si="101">(1/B190)*N190</f>
        <v>41.908713692946058</v>
      </c>
      <c r="R190" s="52">
        <f t="shared" ref="R190:R204" si="102">(1/A190)*N190</f>
        <v>62.732919254658377</v>
      </c>
      <c r="S190" s="67">
        <f t="shared" ref="S190:S204" si="103">O190-Q190</f>
        <v>-3.6416329476044353</v>
      </c>
      <c r="T190" s="67">
        <f t="shared" ref="T190:T204" si="104">P190-R190</f>
        <v>-3.6416329476044282</v>
      </c>
    </row>
    <row r="191" spans="1:20" ht="15" x14ac:dyDescent="0.25">
      <c r="A191">
        <v>2.48</v>
      </c>
      <c r="B191">
        <v>1.59</v>
      </c>
      <c r="C191" s="45">
        <f t="shared" si="80"/>
        <v>3.2156624061675743E-2</v>
      </c>
      <c r="D191" s="46">
        <f>IF(OR($A191="",$B191=""),"",A191*'MPTO_working_2-way'!$G190)</f>
        <v>2.5597484276729556</v>
      </c>
      <c r="E191" s="48">
        <f>IF(OR($A191="",$B191=""),"",B191*'MPTO_working_2-way'!$G190)</f>
        <v>1.6411290322580645</v>
      </c>
      <c r="F191" s="46">
        <f>IF(OR($A191="",$B191=""),"",'MPTO_working_2-way'!D190)</f>
        <v>2.5829948906065767</v>
      </c>
      <c r="G191" s="48">
        <f>IF(OR($A191="",$B191=""),"",'MPTO_working_2-way'!E190)</f>
        <v>1.6317139783166432</v>
      </c>
      <c r="H191" s="46">
        <f>IF(OR($A191="",$B191=""),"",'OddsRatio_working_2-way'!M190)</f>
        <v>2.583816459148971</v>
      </c>
      <c r="I191" s="46">
        <f>IF(OR($A191="",$B191=""),"",'OddsRatio_working_2-way'!N190)</f>
        <v>1.6313862911472248</v>
      </c>
      <c r="J191" s="46">
        <f>IF('Log_working_2-way'!$D190="","",A191^('Log_working_2-way'!$D190))</f>
        <v>2.5946246664914949</v>
      </c>
      <c r="K191" s="48">
        <f>IF('Log_working_2-way'!$D190="","",B191^('Log_working_2-way'!$D190))</f>
        <v>1.6271068176815173</v>
      </c>
      <c r="L191" s="65">
        <f t="shared" si="97"/>
        <v>0.39066339066339073</v>
      </c>
      <c r="M191" s="65">
        <f t="shared" si="98"/>
        <v>0.60933660933660938</v>
      </c>
      <c r="N191" s="52">
        <v>102</v>
      </c>
      <c r="O191" s="52">
        <f t="shared" si="99"/>
        <v>60.870967741935495</v>
      </c>
      <c r="P191" s="52">
        <f t="shared" si="100"/>
        <v>37.84905660377359</v>
      </c>
      <c r="Q191" s="52">
        <f t="shared" si="101"/>
        <v>64.15094339622641</v>
      </c>
      <c r="R191" s="52">
        <f t="shared" si="102"/>
        <v>41.12903225806452</v>
      </c>
      <c r="S191" s="67">
        <f t="shared" si="103"/>
        <v>-3.2799756542909151</v>
      </c>
      <c r="T191" s="67">
        <f t="shared" si="104"/>
        <v>-3.2799756542909293</v>
      </c>
    </row>
    <row r="192" spans="1:20" ht="15" x14ac:dyDescent="0.25">
      <c r="A192">
        <v>1.85</v>
      </c>
      <c r="B192">
        <v>2.04</v>
      </c>
      <c r="C192" s="45">
        <f t="shared" si="80"/>
        <v>3.0736618971912932E-2</v>
      </c>
      <c r="D192" s="46">
        <f>IF(OR($A192="",$B192=""),"",A192*'MPTO_working_2-way'!$G191)</f>
        <v>1.9068627450980391</v>
      </c>
      <c r="E192" s="48">
        <f>IF(OR($A192="",$B192=""),"",B192*'MPTO_working_2-way'!$G191)</f>
        <v>2.1027027027027025</v>
      </c>
      <c r="F192" s="46">
        <f>IF(OR($A192="",$B192=""),"",'MPTO_working_2-way'!D191)</f>
        <v>1.9041372351160444</v>
      </c>
      <c r="G192" s="48">
        <f>IF(OR($A192="",$B192=""),"",'MPTO_working_2-way'!E191)</f>
        <v>2.1060267857142851</v>
      </c>
      <c r="H192" s="46">
        <f>IF(OR($A192="",$B192=""),"",'OddsRatio_working_2-way'!M191)</f>
        <v>1.904050713349474</v>
      </c>
      <c r="I192" s="46">
        <f>IF(OR($A192="",$B192=""),"",'OddsRatio_working_2-way'!N191)</f>
        <v>2.1061326375099441</v>
      </c>
      <c r="J192" s="46">
        <f>IF('Log_working_2-way'!$D191="","",A192^('Log_working_2-way'!$D191))</f>
        <v>1.9028150891340896</v>
      </c>
      <c r="K192" s="48">
        <f>IF('Log_working_2-way'!$D191="","",B192^('Log_working_2-way'!$D191))</f>
        <v>2.1076465292124213</v>
      </c>
      <c r="L192" s="65">
        <f t="shared" si="97"/>
        <v>0.52442159383033427</v>
      </c>
      <c r="M192" s="65">
        <f t="shared" si="98"/>
        <v>0.47557840616966585</v>
      </c>
      <c r="N192" s="52">
        <v>103</v>
      </c>
      <c r="O192" s="52">
        <f t="shared" si="99"/>
        <v>47.324324324324323</v>
      </c>
      <c r="P192" s="52">
        <f t="shared" si="100"/>
        <v>52.509803921568626</v>
      </c>
      <c r="Q192" s="52">
        <f t="shared" si="101"/>
        <v>50.490196078431367</v>
      </c>
      <c r="R192" s="52">
        <f t="shared" si="102"/>
        <v>55.67567567567567</v>
      </c>
      <c r="S192" s="67">
        <f t="shared" si="103"/>
        <v>-3.1658717541070445</v>
      </c>
      <c r="T192" s="67">
        <f t="shared" si="104"/>
        <v>-3.1658717541070445</v>
      </c>
    </row>
    <row r="193" spans="1:20" ht="15" x14ac:dyDescent="0.25">
      <c r="A193">
        <v>2.0499999999999998</v>
      </c>
      <c r="B193">
        <v>1.84</v>
      </c>
      <c r="C193" s="45">
        <f t="shared" si="80"/>
        <v>3.1283138918345665E-2</v>
      </c>
      <c r="D193" s="46">
        <f>IF(OR($A193="",$B193=""),"",A193*'MPTO_working_2-way'!$G192)</f>
        <v>2.1141304347826084</v>
      </c>
      <c r="E193" s="48">
        <f>IF(OR($A193="",$B193=""),"",B193*'MPTO_working_2-way'!$G192)</f>
        <v>1.897560975609756</v>
      </c>
      <c r="F193" s="46">
        <f>IF(OR($A193="",$B193=""),"",'MPTO_working_2-way'!D192)</f>
        <v>2.1179112857944973</v>
      </c>
      <c r="G193" s="48">
        <f>IF(OR($A193="",$B193=""),"",'MPTO_working_2-way'!E192)</f>
        <v>1.8945253641386237</v>
      </c>
      <c r="H193" s="46">
        <f>IF(OR($A193="",$B193=""),"",'OddsRatio_working_2-way'!M192)</f>
        <v>2.118033988749894</v>
      </c>
      <c r="I193" s="46">
        <f>IF(OR($A193="",$B193=""),"",'OddsRatio_working_2-way'!N192)</f>
        <v>1.8944271909999155</v>
      </c>
      <c r="J193" s="46">
        <f>IF('Log_working_2-way'!$D192="","",A193^('Log_working_2-way'!$D192))</f>
        <v>2.1197574115414985</v>
      </c>
      <c r="K193" s="48">
        <f>IF('Log_working_2-way'!$D192="","",B193^('Log_working_2-way'!$D192))</f>
        <v>1.8930505747877466</v>
      </c>
      <c r="L193" s="65">
        <f t="shared" si="97"/>
        <v>0.47300771208226228</v>
      </c>
      <c r="M193" s="65">
        <f t="shared" si="98"/>
        <v>0.52699228791773778</v>
      </c>
      <c r="N193" s="52">
        <v>104</v>
      </c>
      <c r="O193" s="52">
        <f t="shared" si="99"/>
        <v>53.268292682926827</v>
      </c>
      <c r="P193" s="52">
        <f t="shared" si="100"/>
        <v>47.478260869565226</v>
      </c>
      <c r="Q193" s="52">
        <f t="shared" si="101"/>
        <v>56.521739130434781</v>
      </c>
      <c r="R193" s="52">
        <f t="shared" si="102"/>
        <v>50.731707317073173</v>
      </c>
      <c r="S193" s="67">
        <f t="shared" si="103"/>
        <v>-3.2534464475079545</v>
      </c>
      <c r="T193" s="67">
        <f t="shared" si="104"/>
        <v>-3.2534464475079474</v>
      </c>
    </row>
    <row r="194" spans="1:20" ht="15" x14ac:dyDescent="0.25">
      <c r="A194">
        <v>2.1</v>
      </c>
      <c r="B194">
        <v>1.79</v>
      </c>
      <c r="C194" s="45">
        <f t="shared" si="80"/>
        <v>3.4849694067571102E-2</v>
      </c>
      <c r="D194" s="46">
        <f>IF(OR($A194="",$B194=""),"",A194*'MPTO_working_2-way'!$G193)</f>
        <v>2.1731843575418992</v>
      </c>
      <c r="E194" s="48">
        <f>IF(OR($A194="",$B194=""),"",B194*'MPTO_working_2-way'!$G193)</f>
        <v>1.8523809523809522</v>
      </c>
      <c r="F194" s="46">
        <f>IF(OR($A194="",$B194=""),"",'MPTO_working_2-way'!D193)</f>
        <v>2.1797622499275153</v>
      </c>
      <c r="G194" s="48">
        <f>IF(OR($A194="",$B194=""),"",'MPTO_working_2-way'!E193)</f>
        <v>1.8476284099287292</v>
      </c>
      <c r="H194" s="46">
        <f>IF(OR($A194="",$B194=""),"",'OddsRatio_working_2-way'!M193)</f>
        <v>2.1800021454603971</v>
      </c>
      <c r="I194" s="46">
        <f>IF(OR($A194="",$B194=""),"",'OddsRatio_working_2-way'!N193)</f>
        <v>1.8474560862851939</v>
      </c>
      <c r="J194" s="46">
        <f>IF('Log_working_2-way'!$D193="","",A194^('Log_working_2-way'!$D193))</f>
        <v>2.1830172065936067</v>
      </c>
      <c r="K194" s="48">
        <f>IF('Log_working_2-way'!$D193="","",B194^('Log_working_2-way'!$D193))</f>
        <v>1.8452962428833544</v>
      </c>
      <c r="L194" s="65">
        <f t="shared" si="97"/>
        <v>0.46015424164524427</v>
      </c>
      <c r="M194" s="65">
        <f t="shared" si="98"/>
        <v>0.53984575835475579</v>
      </c>
      <c r="N194" s="52">
        <v>105</v>
      </c>
      <c r="O194" s="52">
        <f t="shared" si="99"/>
        <v>55</v>
      </c>
      <c r="P194" s="52">
        <f t="shared" si="100"/>
        <v>46.340782122905033</v>
      </c>
      <c r="Q194" s="52">
        <f t="shared" si="101"/>
        <v>58.659217877094967</v>
      </c>
      <c r="R194" s="52">
        <f t="shared" si="102"/>
        <v>50</v>
      </c>
      <c r="S194" s="67">
        <f t="shared" si="103"/>
        <v>-3.6592178770949673</v>
      </c>
      <c r="T194" s="67">
        <f t="shared" si="104"/>
        <v>-3.6592178770949673</v>
      </c>
    </row>
    <row r="195" spans="1:20" ht="15" x14ac:dyDescent="0.25">
      <c r="A195">
        <v>2.19</v>
      </c>
      <c r="B195">
        <v>1.74</v>
      </c>
      <c r="C195" s="45">
        <f t="shared" ref="C195:C247" si="105">IF(OR($A195="",$B195=""),"",(1/A195)+(1/B195)-1)</f>
        <v>3.1333648244370904E-2</v>
      </c>
      <c r="D195" s="46">
        <f>IF(OR($A195="",$B195=""),"",A195*'MPTO_working_2-way'!$G194)</f>
        <v>2.2586206896551722</v>
      </c>
      <c r="E195" s="48">
        <f>IF(OR($A195="",$B195=""),"",B195*'MPTO_working_2-way'!$G194)</f>
        <v>1.7945205479452053</v>
      </c>
      <c r="F195" s="46">
        <f>IF(OR($A195="",$B195=""),"",'MPTO_working_2-way'!D194)</f>
        <v>2.2678093197643276</v>
      </c>
      <c r="G195" s="48">
        <f>IF(OR($A195="",$B195=""),"",'MPTO_working_2-way'!E194)</f>
        <v>1.7887621461765948</v>
      </c>
      <c r="H195" s="46">
        <f>IF(OR($A195="",$B195=""),"",'OddsRatio_working_2-way'!M194)</f>
        <v>2.2681120250624973</v>
      </c>
      <c r="I195" s="46">
        <f>IF(OR($A195="",$B195=""),"",'OddsRatio_working_2-way'!N194)</f>
        <v>1.7885738643245783</v>
      </c>
      <c r="J195" s="46">
        <f>IF('Log_working_2-way'!$D194="","",A195^('Log_working_2-way'!$D194))</f>
        <v>2.2723226675973618</v>
      </c>
      <c r="K195" s="48">
        <f>IF('Log_working_2-way'!$D194="","",B195^('Log_working_2-way'!$D194))</f>
        <v>1.7859641468844982</v>
      </c>
      <c r="L195" s="65">
        <f t="shared" si="97"/>
        <v>0.44274809160305351</v>
      </c>
      <c r="M195" s="65">
        <f t="shared" si="98"/>
        <v>0.5572519083969466</v>
      </c>
      <c r="N195" s="52">
        <v>106</v>
      </c>
      <c r="O195" s="52">
        <f t="shared" si="99"/>
        <v>57.598173515981735</v>
      </c>
      <c r="P195" s="52">
        <f t="shared" si="100"/>
        <v>45.080459770114942</v>
      </c>
      <c r="Q195" s="52">
        <f t="shared" si="101"/>
        <v>60.919540229885051</v>
      </c>
      <c r="R195" s="52">
        <f t="shared" si="102"/>
        <v>48.401826484018265</v>
      </c>
      <c r="S195" s="67">
        <f t="shared" si="103"/>
        <v>-3.3213667139033163</v>
      </c>
      <c r="T195" s="67">
        <f t="shared" si="104"/>
        <v>-3.3213667139033234</v>
      </c>
    </row>
    <row r="196" spans="1:20" ht="15" x14ac:dyDescent="0.25">
      <c r="A196">
        <v>1.89</v>
      </c>
      <c r="B196">
        <v>1.99</v>
      </c>
      <c r="C196" s="45">
        <f t="shared" si="105"/>
        <v>3.16130919145996E-2</v>
      </c>
      <c r="D196" s="46">
        <f>IF(OR($A196="",$B196=""),"",A196*'MPTO_working_2-way'!$G195)</f>
        <v>1.9497487437185932</v>
      </c>
      <c r="E196" s="48">
        <f>IF(OR($A196="",$B196=""),"",B196*'MPTO_working_2-way'!$G195)</f>
        <v>2.052910052910053</v>
      </c>
      <c r="F196" s="46">
        <f>IF(OR($A196="",$B196=""),"",'MPTO_working_2-way'!D195)</f>
        <v>1.9482012897878844</v>
      </c>
      <c r="G196" s="48">
        <f>IF(OR($A196="",$B196=""),"",'MPTO_working_2-way'!E195)</f>
        <v>2.0546283903744778</v>
      </c>
      <c r="H196" s="46">
        <f>IF(OR($A196="",$B196=""),"",'OddsRatio_working_2-way'!M195)</f>
        <v>1.9481507786158798</v>
      </c>
      <c r="I196" s="46">
        <f>IF(OR($A196="",$B196=""),"",'OddsRatio_working_2-way'!N195)</f>
        <v>2.0546845739659791</v>
      </c>
      <c r="J196" s="46">
        <f>IF('Log_working_2-way'!$D195="","",A196^('Log_working_2-way'!$D195))</f>
        <v>1.9474482422922217</v>
      </c>
      <c r="K196" s="48">
        <f>IF('Log_working_2-way'!$D195="","",B196^('Log_working_2-way'!$D195))</f>
        <v>2.0554666264202575</v>
      </c>
      <c r="L196" s="65">
        <f t="shared" si="97"/>
        <v>0.51288659793814428</v>
      </c>
      <c r="M196" s="65">
        <f t="shared" si="98"/>
        <v>0.48711340206185566</v>
      </c>
      <c r="N196" s="52">
        <v>107</v>
      </c>
      <c r="O196" s="52">
        <f t="shared" si="99"/>
        <v>50.386243386243386</v>
      </c>
      <c r="P196" s="52">
        <f t="shared" si="100"/>
        <v>53.231155778894468</v>
      </c>
      <c r="Q196" s="52">
        <f t="shared" si="101"/>
        <v>53.768844221105525</v>
      </c>
      <c r="R196" s="52">
        <f t="shared" si="102"/>
        <v>56.613756613756621</v>
      </c>
      <c r="S196" s="67">
        <f t="shared" si="103"/>
        <v>-3.3826008348621386</v>
      </c>
      <c r="T196" s="67">
        <f t="shared" si="104"/>
        <v>-3.3826008348621528</v>
      </c>
    </row>
    <row r="197" spans="1:20" ht="15" x14ac:dyDescent="0.25">
      <c r="A197">
        <v>2.0699999999999998</v>
      </c>
      <c r="B197">
        <v>1.83</v>
      </c>
      <c r="C197" s="45">
        <f t="shared" si="105"/>
        <v>2.9539874871307603E-2</v>
      </c>
      <c r="D197" s="46">
        <f>IF(OR($A197="",$B197=""),"",A197*'MPTO_working_2-way'!$G196)</f>
        <v>2.1311475409836067</v>
      </c>
      <c r="E197" s="48">
        <f>IF(OR($A197="",$B197=""),"",B197*'MPTO_working_2-way'!$G196)</f>
        <v>1.8840579710144929</v>
      </c>
      <c r="F197" s="46">
        <f>IF(OR($A197="",$B197=""),"",'MPTO_working_2-way'!D196)</f>
        <v>2.1352836729517204</v>
      </c>
      <c r="G197" s="48">
        <f>IF(OR($A197="",$B197=""),"",'MPTO_working_2-way'!E196)</f>
        <v>1.8808371192373576</v>
      </c>
      <c r="H197" s="46">
        <f>IF(OR($A197="",$B197=""),"",'OddsRatio_working_2-way'!M196)</f>
        <v>2.1354103339788768</v>
      </c>
      <c r="I197" s="46">
        <f>IF(OR($A197="",$B197=""),"",'OddsRatio_working_2-way'!N196)</f>
        <v>1.8807388571985679</v>
      </c>
      <c r="J197" s="46">
        <f>IF('Log_working_2-way'!$D196="","",A197^('Log_working_2-way'!$D196))</f>
        <v>2.137293622577233</v>
      </c>
      <c r="K197" s="48">
        <f>IF('Log_working_2-way'!$D196="","",B197^('Log_working_2-way'!$D196))</f>
        <v>1.8792804075818812</v>
      </c>
      <c r="L197" s="65">
        <f t="shared" si="97"/>
        <v>0.46923076923076917</v>
      </c>
      <c r="M197" s="65">
        <f t="shared" si="98"/>
        <v>0.53076923076923077</v>
      </c>
      <c r="N197" s="52">
        <v>108</v>
      </c>
      <c r="O197" s="52">
        <f t="shared" si="99"/>
        <v>55.826086956521728</v>
      </c>
      <c r="P197" s="52">
        <f t="shared" si="100"/>
        <v>48.983606557377051</v>
      </c>
      <c r="Q197" s="52">
        <f t="shared" si="101"/>
        <v>59.016393442622942</v>
      </c>
      <c r="R197" s="52">
        <f t="shared" si="102"/>
        <v>52.173913043478265</v>
      </c>
      <c r="S197" s="67">
        <f t="shared" si="103"/>
        <v>-3.190306486101214</v>
      </c>
      <c r="T197" s="67">
        <f t="shared" si="104"/>
        <v>-3.190306486101214</v>
      </c>
    </row>
    <row r="198" spans="1:20" ht="15" x14ac:dyDescent="0.25">
      <c r="A198">
        <v>2.23</v>
      </c>
      <c r="B198">
        <v>1.71</v>
      </c>
      <c r="C198" s="45">
        <f t="shared" si="105"/>
        <v>3.3225814910969431E-2</v>
      </c>
      <c r="D198" s="46">
        <f>IF(OR($A198="",$B198=""),"",A198*'MPTO_working_2-way'!$G197)</f>
        <v>2.3040935672514617</v>
      </c>
      <c r="E198" s="48">
        <f>IF(OR($A198="",$B198=""),"",B198*'MPTO_working_2-way'!$G197)</f>
        <v>1.7668161434977576</v>
      </c>
      <c r="F198" s="46">
        <f>IF(OR($A198="",$B198=""),"",'MPTO_working_2-way'!D197)</f>
        <v>2.315792669966295</v>
      </c>
      <c r="G198" s="48">
        <f>IF(OR($A198="",$B198=""),"",'MPTO_working_2-way'!E197)</f>
        <v>1.7599981538319522</v>
      </c>
      <c r="H198" s="46">
        <f>IF(OR($A198="",$B198=""),"",'OddsRatio_working_2-way'!M197)</f>
        <v>2.3162045305336028</v>
      </c>
      <c r="I198" s="46">
        <f>IF(OR($A198="",$B198=""),"",'OddsRatio_working_2-way'!N197)</f>
        <v>1.7597603387632996</v>
      </c>
      <c r="J198" s="46">
        <f>IF('Log_working_2-way'!$D197="","",A198^('Log_working_2-way'!$D197))</f>
        <v>2.3215866387713424</v>
      </c>
      <c r="K198" s="48">
        <f>IF('Log_working_2-way'!$D197="","",B198^('Log_working_2-way'!$D197))</f>
        <v>1.7566662454529891</v>
      </c>
      <c r="L198" s="65">
        <f t="shared" si="97"/>
        <v>0.43401015228426398</v>
      </c>
      <c r="M198" s="65">
        <f t="shared" si="98"/>
        <v>0.56598984771573613</v>
      </c>
      <c r="N198" s="52">
        <v>109</v>
      </c>
      <c r="O198" s="52">
        <f t="shared" si="99"/>
        <v>60.121076233183857</v>
      </c>
      <c r="P198" s="52">
        <f t="shared" si="100"/>
        <v>45.257309941520454</v>
      </c>
      <c r="Q198" s="52">
        <f t="shared" si="101"/>
        <v>63.742690058479532</v>
      </c>
      <c r="R198" s="52">
        <f t="shared" si="102"/>
        <v>48.878923766816143</v>
      </c>
      <c r="S198" s="67">
        <f t="shared" si="103"/>
        <v>-3.6216138252956753</v>
      </c>
      <c r="T198" s="67">
        <f t="shared" si="104"/>
        <v>-3.6216138252956895</v>
      </c>
    </row>
    <row r="199" spans="1:20" ht="15" x14ac:dyDescent="0.25">
      <c r="A199">
        <v>1.99</v>
      </c>
      <c r="B199">
        <v>1.89</v>
      </c>
      <c r="C199" s="45">
        <f t="shared" si="105"/>
        <v>3.16130919145996E-2</v>
      </c>
      <c r="D199" s="46">
        <f>IF(OR($A199="",$B199=""),"",A199*'MPTO_working_2-way'!$G198)</f>
        <v>2.052910052910053</v>
      </c>
      <c r="E199" s="48">
        <f>IF(OR($A199="",$B199=""),"",B199*'MPTO_working_2-way'!$G198)</f>
        <v>1.9497487437185932</v>
      </c>
      <c r="F199" s="46">
        <f>IF(OR($A199="",$B199=""),"",'MPTO_working_2-way'!D198)</f>
        <v>2.0546283903744778</v>
      </c>
      <c r="G199" s="48">
        <f>IF(OR($A199="",$B199=""),"",'MPTO_working_2-way'!E198)</f>
        <v>1.9482012897878844</v>
      </c>
      <c r="H199" s="46">
        <f>IF(OR($A199="",$B199=""),"",'OddsRatio_working_2-way'!M198)</f>
        <v>2.0546845739659791</v>
      </c>
      <c r="I199" s="46">
        <f>IF(OR($A199="",$B199=""),"",'OddsRatio_working_2-way'!N198)</f>
        <v>1.9481507786158798</v>
      </c>
      <c r="J199" s="46">
        <f>IF('Log_working_2-way'!$D198="","",A199^('Log_working_2-way'!$D198))</f>
        <v>2.0554666264202575</v>
      </c>
      <c r="K199" s="48">
        <f>IF('Log_working_2-way'!$D198="","",B199^('Log_working_2-way'!$D198))</f>
        <v>1.9474482422922217</v>
      </c>
      <c r="L199" s="65">
        <f t="shared" si="97"/>
        <v>0.48711340206185566</v>
      </c>
      <c r="M199" s="65">
        <f t="shared" si="98"/>
        <v>0.51288659793814428</v>
      </c>
      <c r="N199" s="52">
        <v>110</v>
      </c>
      <c r="O199" s="52">
        <f t="shared" si="99"/>
        <v>54.723618090452263</v>
      </c>
      <c r="P199" s="52">
        <f t="shared" si="100"/>
        <v>51.798941798941797</v>
      </c>
      <c r="Q199" s="52">
        <f t="shared" si="101"/>
        <v>58.20105820105821</v>
      </c>
      <c r="R199" s="52">
        <f t="shared" si="102"/>
        <v>55.276381909547737</v>
      </c>
      <c r="S199" s="67">
        <f t="shared" si="103"/>
        <v>-3.4774401106059472</v>
      </c>
      <c r="T199" s="67">
        <f t="shared" si="104"/>
        <v>-3.47744011060594</v>
      </c>
    </row>
    <row r="200" spans="1:20" ht="15" x14ac:dyDescent="0.25">
      <c r="A200">
        <v>2</v>
      </c>
      <c r="B200">
        <v>1.89</v>
      </c>
      <c r="C200" s="45">
        <f t="shared" si="105"/>
        <v>2.9100529100529293E-2</v>
      </c>
      <c r="D200" s="46">
        <f>IF(OR($A200="",$B200=""),"",A200*'MPTO_working_2-way'!$G199)</f>
        <v>2.0582010582010586</v>
      </c>
      <c r="E200" s="48">
        <f>IF(OR($A200="",$B200=""),"",B200*'MPTO_working_2-way'!$G199)</f>
        <v>1.9450000000000003</v>
      </c>
      <c r="F200" s="46">
        <f>IF(OR($A200="",$B200=""),"",'MPTO_working_2-way'!D199)</f>
        <v>2.0599455040871937</v>
      </c>
      <c r="G200" s="48">
        <f>IF(OR($A200="",$B200=""),"",'MPTO_working_2-way'!E199)</f>
        <v>1.9434447300771212</v>
      </c>
      <c r="H200" s="46">
        <f>IF(OR($A200="",$B200=""),"",'OddsRatio_working_2-way'!M199)</f>
        <v>2.0599978800063603</v>
      </c>
      <c r="I200" s="46">
        <f>IF(OR($A200="",$B200=""),"",'OddsRatio_working_2-way'!N199)</f>
        <v>1.9433981132056606</v>
      </c>
      <c r="J200" s="46">
        <f>IF('Log_working_2-way'!$D199="","",A200^('Log_working_2-way'!$D199))</f>
        <v>2.0607901501181232</v>
      </c>
      <c r="K200" s="48">
        <f>IF('Log_working_2-way'!$D199="","",B200^('Log_working_2-way'!$D199))</f>
        <v>1.9426935194379702</v>
      </c>
      <c r="L200" s="65">
        <f t="shared" si="97"/>
        <v>0.48586118251928012</v>
      </c>
      <c r="M200" s="65">
        <f t="shared" si="98"/>
        <v>0.51413881748071977</v>
      </c>
      <c r="N200" s="52">
        <v>111</v>
      </c>
      <c r="O200" s="52">
        <f t="shared" si="99"/>
        <v>55.5</v>
      </c>
      <c r="P200" s="52">
        <f t="shared" si="100"/>
        <v>52.269841269841272</v>
      </c>
      <c r="Q200" s="52">
        <f t="shared" si="101"/>
        <v>58.730158730158742</v>
      </c>
      <c r="R200" s="52">
        <f t="shared" si="102"/>
        <v>55.5</v>
      </c>
      <c r="S200" s="67">
        <f t="shared" si="103"/>
        <v>-3.2301587301587418</v>
      </c>
      <c r="T200" s="67">
        <f t="shared" si="104"/>
        <v>-3.2301587301587276</v>
      </c>
    </row>
    <row r="201" spans="1:20" ht="15" x14ac:dyDescent="0.25">
      <c r="A201">
        <v>2.14</v>
      </c>
      <c r="B201">
        <v>1.76</v>
      </c>
      <c r="C201" s="45">
        <f t="shared" si="105"/>
        <v>3.5471537807986397E-2</v>
      </c>
      <c r="D201" s="46">
        <f>IF(OR($A201="",$B201=""),"",A201*'MPTO_working_2-way'!$G200)</f>
        <v>2.2159090909090908</v>
      </c>
      <c r="E201" s="48">
        <f>IF(OR($A201="",$B201=""),"",B201*'MPTO_working_2-way'!$G200)</f>
        <v>1.8224299065420562</v>
      </c>
      <c r="F201" s="46">
        <f>IF(OR($A201="",$B201=""),"",'MPTO_working_2-way'!D200)</f>
        <v>2.2244271202456889</v>
      </c>
      <c r="G201" s="48">
        <f>IF(OR($A201="",$B201=""),"",'MPTO_working_2-way'!E200)</f>
        <v>1.8167084699980707</v>
      </c>
      <c r="H201" s="46">
        <f>IF(OR($A201="",$B201=""),"",'OddsRatio_working_2-way'!M200)</f>
        <v>2.2247448713915889</v>
      </c>
      <c r="I201" s="46">
        <f>IF(OR($A201="",$B201=""),"",'OddsRatio_working_2-way'!N200)</f>
        <v>1.8164965809277254</v>
      </c>
      <c r="J201" s="46">
        <f>IF('Log_working_2-way'!$D200="","",A201^('Log_working_2-way'!$D200))</f>
        <v>2.2286583340561452</v>
      </c>
      <c r="K201" s="48">
        <f>IF('Log_working_2-way'!$D200="","",B201^('Log_working_2-way'!$D200))</f>
        <v>1.8138959157983681</v>
      </c>
      <c r="L201" s="65">
        <f t="shared" si="97"/>
        <v>0.45128205128205129</v>
      </c>
      <c r="M201" s="65">
        <f t="shared" si="98"/>
        <v>0.54871794871794866</v>
      </c>
      <c r="N201" s="52">
        <v>112</v>
      </c>
      <c r="O201" s="52">
        <f t="shared" si="99"/>
        <v>59.663551401869164</v>
      </c>
      <c r="P201" s="52">
        <f t="shared" si="100"/>
        <v>48.363636363636374</v>
      </c>
      <c r="Q201" s="52">
        <f t="shared" si="101"/>
        <v>63.63636363636364</v>
      </c>
      <c r="R201" s="52">
        <f t="shared" si="102"/>
        <v>52.336448598130843</v>
      </c>
      <c r="S201" s="67">
        <f t="shared" si="103"/>
        <v>-3.9728122344944765</v>
      </c>
      <c r="T201" s="67">
        <f t="shared" si="104"/>
        <v>-3.9728122344944694</v>
      </c>
    </row>
    <row r="202" spans="1:20" ht="15" x14ac:dyDescent="0.25">
      <c r="A202">
        <v>2.0499999999999998</v>
      </c>
      <c r="B202">
        <v>1.85</v>
      </c>
      <c r="C202" s="45">
        <f t="shared" si="105"/>
        <v>2.8345418589321048E-2</v>
      </c>
      <c r="D202" s="46">
        <f>IF(OR($A202="",$B202=""),"",A202*'MPTO_working_2-way'!$G201)</f>
        <v>2.1081081081081079</v>
      </c>
      <c r="E202" s="48">
        <f>IF(OR($A202="",$B202=""),"",B202*'MPTO_working_2-way'!$G201)</f>
        <v>1.902439024390244</v>
      </c>
      <c r="F202" s="46">
        <f>IF(OR($A202="",$B202=""),"",'MPTO_working_2-way'!D201)</f>
        <v>2.1113430758524703</v>
      </c>
      <c r="G202" s="48">
        <f>IF(OR($A202="",$B202=""),"",'MPTO_working_2-way'!E201)</f>
        <v>1.8998121477770822</v>
      </c>
      <c r="H202" s="46">
        <f>IF(OR($A202="",$B202=""),"",'OddsRatio_working_2-way'!M201)</f>
        <v>2.1114378604524222</v>
      </c>
      <c r="I202" s="46">
        <f>IF(OR($A202="",$B202=""),"",'OddsRatio_working_2-way'!N201)</f>
        <v>1.8997354108424378</v>
      </c>
      <c r="J202" s="46">
        <f>IF('Log_working_2-way'!$D201="","",A202^('Log_working_2-way'!$D201))</f>
        <v>2.1129081281913611</v>
      </c>
      <c r="K202" s="48">
        <f>IF('Log_working_2-way'!$D201="","",B202^('Log_working_2-way'!$D201))</f>
        <v>1.8985467665018629</v>
      </c>
      <c r="L202" s="65">
        <f t="shared" si="97"/>
        <v>0.47435897435897439</v>
      </c>
      <c r="M202" s="65">
        <f t="shared" si="98"/>
        <v>0.52564102564102555</v>
      </c>
      <c r="N202" s="52">
        <v>113</v>
      </c>
      <c r="O202" s="52">
        <f t="shared" si="99"/>
        <v>57.878048780487802</v>
      </c>
      <c r="P202" s="52">
        <f t="shared" si="100"/>
        <v>51.918918918918919</v>
      </c>
      <c r="Q202" s="52">
        <f t="shared" si="101"/>
        <v>61.081081081081074</v>
      </c>
      <c r="R202" s="52">
        <f t="shared" si="102"/>
        <v>55.121951219512198</v>
      </c>
      <c r="S202" s="67">
        <f t="shared" si="103"/>
        <v>-3.2030323005932715</v>
      </c>
      <c r="T202" s="67">
        <f t="shared" si="104"/>
        <v>-3.2030323005932786</v>
      </c>
    </row>
    <row r="203" spans="1:20" ht="15" x14ac:dyDescent="0.25">
      <c r="A203">
        <v>2.2400000000000002</v>
      </c>
      <c r="B203">
        <v>1.7</v>
      </c>
      <c r="C203" s="45">
        <f t="shared" si="105"/>
        <v>3.4663865546218364E-2</v>
      </c>
      <c r="D203" s="46">
        <f>IF(OR($A203="",$B203=""),"",A203*'MPTO_working_2-way'!$G202)</f>
        <v>2.3176470588235292</v>
      </c>
      <c r="E203" s="48">
        <f>IF(OR($A203="",$B203=""),"",B203*'MPTO_working_2-way'!$G202)</f>
        <v>1.7589285714285712</v>
      </c>
      <c r="F203" s="46">
        <f>IF(OR($A203="",$B203=""),"",'MPTO_working_2-way'!D202)</f>
        <v>2.3304773561811505</v>
      </c>
      <c r="G203" s="48">
        <f>IF(OR($A203="",$B203=""),"",'MPTO_working_2-way'!E202)</f>
        <v>1.7516099356025756</v>
      </c>
      <c r="H203" s="46">
        <f>IF(OR($A203="",$B203=""),"",'OddsRatio_working_2-way'!M202)</f>
        <v>2.3309502512973848</v>
      </c>
      <c r="I203" s="46">
        <f>IF(OR($A203="",$B203=""),"",'OddsRatio_working_2-way'!N202)</f>
        <v>1.7513428837969105</v>
      </c>
      <c r="J203" s="46">
        <f>IF('Log_working_2-way'!$D202="","",A203^('Log_working_2-way'!$D202))</f>
        <v>2.3368656510313084</v>
      </c>
      <c r="K203" s="48">
        <f>IF('Log_working_2-way'!$D202="","",B203^('Log_working_2-way'!$D202))</f>
        <v>1.7480183212340654</v>
      </c>
      <c r="L203" s="65">
        <f t="shared" si="97"/>
        <v>0.43147208121827418</v>
      </c>
      <c r="M203" s="65">
        <f t="shared" si="98"/>
        <v>0.56852791878172593</v>
      </c>
      <c r="N203" s="52">
        <v>114</v>
      </c>
      <c r="O203" s="52">
        <f t="shared" si="99"/>
        <v>63.107142857142861</v>
      </c>
      <c r="P203" s="52">
        <f t="shared" si="100"/>
        <v>46.941176470588225</v>
      </c>
      <c r="Q203" s="52">
        <f t="shared" si="101"/>
        <v>67.058823529411768</v>
      </c>
      <c r="R203" s="52">
        <f t="shared" si="102"/>
        <v>50.892857142857139</v>
      </c>
      <c r="S203" s="67">
        <f t="shared" si="103"/>
        <v>-3.9516806722689068</v>
      </c>
      <c r="T203" s="67">
        <f t="shared" si="104"/>
        <v>-3.951680672268914</v>
      </c>
    </row>
    <row r="204" spans="1:20" ht="15" x14ac:dyDescent="0.25">
      <c r="A204">
        <v>1.63</v>
      </c>
      <c r="B204">
        <v>2.38</v>
      </c>
      <c r="C204" s="45">
        <f t="shared" si="105"/>
        <v>3.3664999742228252E-2</v>
      </c>
      <c r="D204" s="46">
        <f>IF(OR($A204="",$B204=""),"",A204*'MPTO_working_2-way'!$G203)</f>
        <v>1.6848739495798319</v>
      </c>
      <c r="E204" s="48">
        <f>IF(OR($A204="",$B204=""),"",B204*'MPTO_working_2-way'!$G203)</f>
        <v>2.4601226993865031</v>
      </c>
      <c r="F204" s="46">
        <f>IF(OR($A204="",$B204=""),"",'MPTO_working_2-way'!D203)</f>
        <v>1.6759839288028686</v>
      </c>
      <c r="G204" s="48">
        <f>IF(OR($A204="",$B204=""),"",'MPTO_working_2-way'!E203)</f>
        <v>2.4793251102447753</v>
      </c>
      <c r="H204" s="46">
        <f>IF(OR($A204="",$B204=""),"",'OddsRatio_working_2-way'!M203)</f>
        <v>1.6756639246921761</v>
      </c>
      <c r="I204" s="46">
        <f>IF(OR($A204="",$B204=""),"",'OddsRatio_working_2-way'!N203)</f>
        <v>2.4800257398019103</v>
      </c>
      <c r="J204" s="46">
        <f>IF('Log_working_2-way'!$D203="","",A204^('Log_working_2-way'!$D203))</f>
        <v>1.6716243688761041</v>
      </c>
      <c r="K204" s="48">
        <f>IF('Log_working_2-way'!$D203="","",B204^('Log_working_2-way'!$D203))</f>
        <v>2.4889275111820632</v>
      </c>
      <c r="L204" s="65">
        <f t="shared" si="97"/>
        <v>0.59351620947630923</v>
      </c>
      <c r="M204" s="65">
        <f t="shared" si="98"/>
        <v>0.40648379052369077</v>
      </c>
      <c r="N204" s="52">
        <v>115</v>
      </c>
      <c r="O204" s="52">
        <f t="shared" si="99"/>
        <v>44.44785276073619</v>
      </c>
      <c r="P204" s="52">
        <f t="shared" si="100"/>
        <v>66.680672268907557</v>
      </c>
      <c r="Q204" s="52">
        <f t="shared" si="101"/>
        <v>48.319327731092436</v>
      </c>
      <c r="R204" s="52">
        <f t="shared" si="102"/>
        <v>70.552147239263803</v>
      </c>
      <c r="S204" s="67">
        <f t="shared" si="103"/>
        <v>-3.8714749703562461</v>
      </c>
      <c r="T204" s="67">
        <f t="shared" si="104"/>
        <v>-3.8714749703562461</v>
      </c>
    </row>
    <row r="205" spans="1:20" ht="15" x14ac:dyDescent="0.25">
      <c r="A205">
        <v>1.88</v>
      </c>
      <c r="B205">
        <v>2.0099999999999998</v>
      </c>
      <c r="C205" s="45">
        <f t="shared" si="105"/>
        <v>2.9427331427966497E-2</v>
      </c>
      <c r="D205" s="46">
        <f>IF(OR($A205="",$B205=""),"",A205*'MPTO_working_2-way'!$G204)</f>
        <v>1.9353233830845769</v>
      </c>
      <c r="E205" s="48">
        <f>IF(OR($A205="",$B205=""),"",B205*'MPTO_working_2-way'!$G204)</f>
        <v>2.0691489361702122</v>
      </c>
      <c r="F205" s="46">
        <f>IF(OR($A205="",$B205=""),"",'MPTO_working_2-way'!D204)</f>
        <v>1.9334834220221038</v>
      </c>
      <c r="G205" s="48">
        <f>IF(OR($A205="",$B205=""),"",'MPTO_working_2-way'!E204)</f>
        <v>2.0712563034422273</v>
      </c>
      <c r="H205" s="46">
        <f>IF(OR($A205="",$B205=""),"",'OddsRatio_working_2-way'!M204)</f>
        <v>1.9334276237142709</v>
      </c>
      <c r="I205" s="46">
        <f>IF(OR($A205="",$B205=""),"",'OddsRatio_working_2-way'!N204)</f>
        <v>2.0713203408538785</v>
      </c>
      <c r="J205" s="46">
        <f>IF('Log_working_2-way'!$D204="","",A205^('Log_working_2-way'!$D204))</f>
        <v>1.9325939690668699</v>
      </c>
      <c r="K205" s="48">
        <f>IF('Log_working_2-way'!$D204="","",B205^('Log_working_2-way'!$D204))</f>
        <v>2.0722780043286777</v>
      </c>
      <c r="L205" s="65">
        <f t="shared" ref="L205:L247" si="106">(1/D205)</f>
        <v>0.5167095115681235</v>
      </c>
      <c r="M205" s="65">
        <f t="shared" ref="M205:M247" si="107">(1/E205)</f>
        <v>0.48329048843187672</v>
      </c>
      <c r="N205" s="52">
        <v>116</v>
      </c>
      <c r="O205" s="52">
        <f t="shared" ref="O205:O247" si="108">(1/A205)*((N205*A205)-N205)</f>
        <v>54.297872340425521</v>
      </c>
      <c r="P205" s="52">
        <f t="shared" ref="P205:P247" si="109">(1/B205)*((N205*B205)-N205)</f>
        <v>58.288557213930339</v>
      </c>
      <c r="Q205" s="52">
        <f t="shared" ref="Q205:Q247" si="110">(1/B205)*N205</f>
        <v>57.711442786069661</v>
      </c>
      <c r="R205" s="52">
        <f t="shared" ref="R205:R247" si="111">(1/A205)*N205</f>
        <v>61.702127659574465</v>
      </c>
      <c r="S205" s="67">
        <f t="shared" ref="S205:S247" si="112">O205-Q205</f>
        <v>-3.4135704456441402</v>
      </c>
      <c r="T205" s="67">
        <f t="shared" ref="T205:T247" si="113">P205-R205</f>
        <v>-3.413570445644126</v>
      </c>
    </row>
    <row r="206" spans="1:20" ht="15" x14ac:dyDescent="0.25">
      <c r="A206">
        <v>1.9</v>
      </c>
      <c r="B206">
        <v>1.99</v>
      </c>
      <c r="C206" s="45">
        <f t="shared" si="105"/>
        <v>2.8828352287754377E-2</v>
      </c>
      <c r="D206" s="46">
        <f>IF(OR($A206="",$B206=""),"",A206*'MPTO_working_2-way'!$G205)</f>
        <v>1.9547738693467331</v>
      </c>
      <c r="E206" s="48">
        <f>IF(OR($A206="",$B206=""),"",B206*'MPTO_working_2-way'!$G205)</f>
        <v>2.0473684210526311</v>
      </c>
      <c r="F206" s="46">
        <f>IF(OR($A206="",$B206=""),"",'MPTO_working_2-way'!D205)</f>
        <v>1.9535003874967702</v>
      </c>
      <c r="G206" s="48">
        <f>IF(OR($A206="",$B206=""),"",'MPTO_working_2-way'!E205)</f>
        <v>2.0487672717420748</v>
      </c>
      <c r="H206" s="46">
        <f>IF(OR($A206="",$B206=""),"",'OddsRatio_working_2-way'!M205)</f>
        <v>1.9534625892455926</v>
      </c>
      <c r="I206" s="46">
        <f>IF(OR($A206="",$B206=""),"",'OddsRatio_working_2-way'!N205)</f>
        <v>2.0488088481701512</v>
      </c>
      <c r="J206" s="46">
        <f>IF('Log_working_2-way'!$D205="","",A206^('Log_working_2-way'!$D205))</f>
        <v>1.9528856855785393</v>
      </c>
      <c r="K206" s="48">
        <f>IF('Log_working_2-way'!$D205="","",B206^('Log_working_2-way'!$D205))</f>
        <v>2.0494438264048878</v>
      </c>
      <c r="L206" s="65">
        <f t="shared" si="106"/>
        <v>0.51156812339331637</v>
      </c>
      <c r="M206" s="65">
        <f t="shared" si="107"/>
        <v>0.48843187660668391</v>
      </c>
      <c r="N206" s="52">
        <v>117</v>
      </c>
      <c r="O206" s="52">
        <f t="shared" si="108"/>
        <v>55.421052631578938</v>
      </c>
      <c r="P206" s="52">
        <f t="shared" si="109"/>
        <v>58.206030150753769</v>
      </c>
      <c r="Q206" s="52">
        <f t="shared" si="110"/>
        <v>58.793969849246224</v>
      </c>
      <c r="R206" s="52">
        <f t="shared" si="111"/>
        <v>61.578947368421048</v>
      </c>
      <c r="S206" s="67">
        <f t="shared" si="112"/>
        <v>-3.3729172176672861</v>
      </c>
      <c r="T206" s="67">
        <f t="shared" si="113"/>
        <v>-3.372917217667279</v>
      </c>
    </row>
    <row r="207" spans="1:20" ht="15" x14ac:dyDescent="0.25">
      <c r="A207">
        <v>2</v>
      </c>
      <c r="B207">
        <v>1.89</v>
      </c>
      <c r="C207" s="45">
        <f t="shared" si="105"/>
        <v>2.9100529100529293E-2</v>
      </c>
      <c r="D207" s="46">
        <f>IF(OR($A207="",$B207=""),"",A207*'MPTO_working_2-way'!$G206)</f>
        <v>2.0582010582010586</v>
      </c>
      <c r="E207" s="48">
        <f>IF(OR($A207="",$B207=""),"",B207*'MPTO_working_2-way'!$G206)</f>
        <v>1.9450000000000003</v>
      </c>
      <c r="F207" s="46">
        <f>IF(OR($A207="",$B207=""),"",'MPTO_working_2-way'!D206)</f>
        <v>2.0599455040871937</v>
      </c>
      <c r="G207" s="48">
        <f>IF(OR($A207="",$B207=""),"",'MPTO_working_2-way'!E206)</f>
        <v>1.9434447300771212</v>
      </c>
      <c r="H207" s="46">
        <f>IF(OR($A207="",$B207=""),"",'OddsRatio_working_2-way'!M206)</f>
        <v>2.0599978800063603</v>
      </c>
      <c r="I207" s="46">
        <f>IF(OR($A207="",$B207=""),"",'OddsRatio_working_2-way'!N206)</f>
        <v>1.9433981132056606</v>
      </c>
      <c r="J207" s="46">
        <f>IF('Log_working_2-way'!$D206="","",A207^('Log_working_2-way'!$D206))</f>
        <v>2.0607901501181232</v>
      </c>
      <c r="K207" s="48">
        <f>IF('Log_working_2-way'!$D206="","",B207^('Log_working_2-way'!$D206))</f>
        <v>1.9426935194379702</v>
      </c>
      <c r="L207" s="65">
        <f t="shared" si="106"/>
        <v>0.48586118251928012</v>
      </c>
      <c r="M207" s="65">
        <f t="shared" si="107"/>
        <v>0.51413881748071977</v>
      </c>
      <c r="N207" s="52">
        <v>118</v>
      </c>
      <c r="O207" s="52">
        <f t="shared" si="108"/>
        <v>59</v>
      </c>
      <c r="P207" s="52">
        <f t="shared" si="109"/>
        <v>55.566137566137563</v>
      </c>
      <c r="Q207" s="52">
        <f t="shared" si="110"/>
        <v>62.433862433862444</v>
      </c>
      <c r="R207" s="52">
        <f t="shared" si="111"/>
        <v>59</v>
      </c>
      <c r="S207" s="67">
        <f t="shared" si="112"/>
        <v>-3.4338624338624442</v>
      </c>
      <c r="T207" s="67">
        <f t="shared" si="113"/>
        <v>-3.4338624338624371</v>
      </c>
    </row>
    <row r="208" spans="1:20" ht="15" x14ac:dyDescent="0.25">
      <c r="A208">
        <v>2.15</v>
      </c>
      <c r="B208">
        <v>1.76</v>
      </c>
      <c r="C208" s="45">
        <f t="shared" si="105"/>
        <v>3.3298097251585723E-2</v>
      </c>
      <c r="D208" s="46">
        <f>IF(OR($A208="",$B208=""),"",A208*'MPTO_working_2-way'!$G207)</f>
        <v>2.2215909090909092</v>
      </c>
      <c r="E208" s="48">
        <f>IF(OR($A208="",$B208=""),"",B208*'MPTO_working_2-way'!$G207)</f>
        <v>1.8186046511627909</v>
      </c>
      <c r="F208" s="46">
        <f>IF(OR($A208="",$B208=""),"",'MPTO_working_2-way'!D207)</f>
        <v>2.2298173246906305</v>
      </c>
      <c r="G208" s="48">
        <f>IF(OR($A208="",$B208=""),"",'MPTO_working_2-way'!E207)</f>
        <v>1.8131288931480596</v>
      </c>
      <c r="H208" s="46">
        <f>IF(OR($A208="",$B208=""),"",'OddsRatio_working_2-way'!M207)</f>
        <v>2.2301048307916052</v>
      </c>
      <c r="I208" s="46">
        <f>IF(OR($A208="",$B208=""),"",'OddsRatio_working_2-way'!N207)</f>
        <v>1.8129388446970602</v>
      </c>
      <c r="J208" s="46">
        <f>IF('Log_working_2-way'!$D207="","",A208^('Log_working_2-way'!$D207))</f>
        <v>2.2338767288490446</v>
      </c>
      <c r="K208" s="48">
        <f>IF('Log_working_2-way'!$D207="","",B208^('Log_working_2-way'!$D207))</f>
        <v>1.8104537322239227</v>
      </c>
      <c r="L208" s="65">
        <f t="shared" si="106"/>
        <v>0.45012787723785164</v>
      </c>
      <c r="M208" s="65">
        <f t="shared" si="107"/>
        <v>0.54987212276214825</v>
      </c>
      <c r="N208" s="52">
        <v>119</v>
      </c>
      <c r="O208" s="52">
        <f t="shared" si="108"/>
        <v>63.651162790697668</v>
      </c>
      <c r="P208" s="52">
        <f t="shared" si="109"/>
        <v>51.38636363636364</v>
      </c>
      <c r="Q208" s="52">
        <f t="shared" si="110"/>
        <v>67.613636363636374</v>
      </c>
      <c r="R208" s="52">
        <f t="shared" si="111"/>
        <v>55.348837209302324</v>
      </c>
      <c r="S208" s="67">
        <f t="shared" si="112"/>
        <v>-3.9624735729387055</v>
      </c>
      <c r="T208" s="67">
        <f t="shared" si="113"/>
        <v>-3.9624735729386842</v>
      </c>
    </row>
    <row r="209" spans="1:20" ht="15" x14ac:dyDescent="0.25">
      <c r="A209">
        <v>1.81</v>
      </c>
      <c r="B209">
        <v>2.08</v>
      </c>
      <c r="C209" s="45">
        <f t="shared" si="105"/>
        <v>3.3255418614534626E-2</v>
      </c>
      <c r="D209" s="46">
        <f>IF(OR($A209="",$B209=""),"",A209*'MPTO_working_2-way'!$G208)</f>
        <v>1.8701923076923077</v>
      </c>
      <c r="E209" s="48">
        <f>IF(OR($A209="",$B209=""),"",B209*'MPTO_working_2-way'!$G208)</f>
        <v>2.1491712707182322</v>
      </c>
      <c r="F209" s="46">
        <f>IF(OR($A209="",$B209=""),"",'MPTO_working_2-way'!D208)</f>
        <v>1.8661643699811639</v>
      </c>
      <c r="G209" s="48">
        <f>IF(OR($A209="",$B209=""),"",'MPTO_working_2-way'!E208)</f>
        <v>2.1545152798443401</v>
      </c>
      <c r="H209" s="46">
        <f>IF(OR($A209="",$B209=""),"",'OddsRatio_working_2-way'!M208)</f>
        <v>1.8660254037844384</v>
      </c>
      <c r="I209" s="46">
        <f>IF(OR($A209="",$B209=""),"",'OddsRatio_working_2-way'!N208)</f>
        <v>2.1547005383792519</v>
      </c>
      <c r="J209" s="46">
        <f>IF('Log_working_2-way'!$D208="","",A209^('Log_working_2-way'!$D208))</f>
        <v>1.8641966683390954</v>
      </c>
      <c r="K209" s="48">
        <f>IF('Log_working_2-way'!$D208="","",B209^('Log_working_2-way'!$D208))</f>
        <v>2.1571440120474694</v>
      </c>
      <c r="L209" s="65">
        <f t="shared" si="106"/>
        <v>0.53470437017994854</v>
      </c>
      <c r="M209" s="65">
        <f t="shared" si="107"/>
        <v>0.46529562982005135</v>
      </c>
      <c r="N209" s="52">
        <v>120</v>
      </c>
      <c r="O209" s="52">
        <f t="shared" si="108"/>
        <v>53.701657458563545</v>
      </c>
      <c r="P209" s="52">
        <f t="shared" si="109"/>
        <v>62.307692307692314</v>
      </c>
      <c r="Q209" s="52">
        <f t="shared" si="110"/>
        <v>57.692307692307686</v>
      </c>
      <c r="R209" s="52">
        <f t="shared" si="111"/>
        <v>66.298342541436469</v>
      </c>
      <c r="S209" s="67">
        <f t="shared" si="112"/>
        <v>-3.990650233744141</v>
      </c>
      <c r="T209" s="67">
        <f t="shared" si="113"/>
        <v>-3.9906502337441552</v>
      </c>
    </row>
    <row r="210" spans="1:20" ht="15" x14ac:dyDescent="0.25">
      <c r="A210">
        <v>2.0499999999999998</v>
      </c>
      <c r="B210">
        <v>1.85</v>
      </c>
      <c r="C210" s="45">
        <f t="shared" si="105"/>
        <v>2.8345418589321048E-2</v>
      </c>
      <c r="D210" s="46">
        <f>IF(OR($A210="",$B210=""),"",A210*'MPTO_working_2-way'!$G209)</f>
        <v>2.1081081081081079</v>
      </c>
      <c r="E210" s="48">
        <f>IF(OR($A210="",$B210=""),"",B210*'MPTO_working_2-way'!$G209)</f>
        <v>1.902439024390244</v>
      </c>
      <c r="F210" s="46">
        <f>IF(OR($A210="",$B210=""),"",'MPTO_working_2-way'!D209)</f>
        <v>2.1113430758524703</v>
      </c>
      <c r="G210" s="48">
        <f>IF(OR($A210="",$B210=""),"",'MPTO_working_2-way'!E209)</f>
        <v>1.8998121477770822</v>
      </c>
      <c r="H210" s="46">
        <f>IF(OR($A210="",$B210=""),"",'OddsRatio_working_2-way'!M209)</f>
        <v>2.1114378604524222</v>
      </c>
      <c r="I210" s="46">
        <f>IF(OR($A210="",$B210=""),"",'OddsRatio_working_2-way'!N209)</f>
        <v>1.8997354108424378</v>
      </c>
      <c r="J210" s="46">
        <f>IF('Log_working_2-way'!$D209="","",A210^('Log_working_2-way'!$D209))</f>
        <v>2.1129081281913611</v>
      </c>
      <c r="K210" s="48">
        <f>IF('Log_working_2-way'!$D209="","",B210^('Log_working_2-way'!$D209))</f>
        <v>1.8985467665018629</v>
      </c>
      <c r="L210" s="65">
        <f t="shared" si="106"/>
        <v>0.47435897435897439</v>
      </c>
      <c r="M210" s="65">
        <f t="shared" si="107"/>
        <v>0.52564102564102555</v>
      </c>
      <c r="N210" s="52">
        <v>121</v>
      </c>
      <c r="O210" s="52">
        <f t="shared" si="108"/>
        <v>61.975609756097562</v>
      </c>
      <c r="P210" s="52">
        <f t="shared" si="109"/>
        <v>55.594594594594597</v>
      </c>
      <c r="Q210" s="52">
        <f t="shared" si="110"/>
        <v>65.405405405405389</v>
      </c>
      <c r="R210" s="52">
        <f t="shared" si="111"/>
        <v>59.024390243902445</v>
      </c>
      <c r="S210" s="67">
        <f t="shared" si="112"/>
        <v>-3.4297956493078274</v>
      </c>
      <c r="T210" s="67">
        <f t="shared" si="113"/>
        <v>-3.4297956493078487</v>
      </c>
    </row>
    <row r="211" spans="1:20" ht="15" x14ac:dyDescent="0.25">
      <c r="A211">
        <v>2</v>
      </c>
      <c r="B211">
        <v>1.89</v>
      </c>
      <c r="C211" s="45">
        <f t="shared" si="105"/>
        <v>2.9100529100529293E-2</v>
      </c>
      <c r="D211" s="46">
        <f>IF(OR($A211="",$B211=""),"",A211*'MPTO_working_2-way'!$G210)</f>
        <v>2.0582010582010586</v>
      </c>
      <c r="E211" s="48">
        <f>IF(OR($A211="",$B211=""),"",B211*'MPTO_working_2-way'!$G210)</f>
        <v>1.9450000000000003</v>
      </c>
      <c r="F211" s="46">
        <f>IF(OR($A211="",$B211=""),"",'MPTO_working_2-way'!D210)</f>
        <v>2.0599455040871937</v>
      </c>
      <c r="G211" s="48">
        <f>IF(OR($A211="",$B211=""),"",'MPTO_working_2-way'!E210)</f>
        <v>1.9434447300771212</v>
      </c>
      <c r="H211" s="46">
        <f>IF(OR($A211="",$B211=""),"",'OddsRatio_working_2-way'!M210)</f>
        <v>2.0599978800063603</v>
      </c>
      <c r="I211" s="46">
        <f>IF(OR($A211="",$B211=""),"",'OddsRatio_working_2-way'!N210)</f>
        <v>1.9433981132056606</v>
      </c>
      <c r="J211" s="46">
        <f>IF('Log_working_2-way'!$D210="","",A211^('Log_working_2-way'!$D210))</f>
        <v>2.0607901501181232</v>
      </c>
      <c r="K211" s="48">
        <f>IF('Log_working_2-way'!$D210="","",B211^('Log_working_2-way'!$D210))</f>
        <v>1.9426935194379702</v>
      </c>
      <c r="L211" s="65">
        <f t="shared" si="106"/>
        <v>0.48586118251928012</v>
      </c>
      <c r="M211" s="65">
        <f t="shared" si="107"/>
        <v>0.51413881748071977</v>
      </c>
      <c r="N211" s="52">
        <v>122</v>
      </c>
      <c r="O211" s="52">
        <f t="shared" si="108"/>
        <v>61</v>
      </c>
      <c r="P211" s="52">
        <f t="shared" si="109"/>
        <v>57.449735449735449</v>
      </c>
      <c r="Q211" s="52">
        <f t="shared" si="110"/>
        <v>64.550264550264558</v>
      </c>
      <c r="R211" s="52">
        <f t="shared" si="111"/>
        <v>61</v>
      </c>
      <c r="S211" s="67">
        <f t="shared" si="112"/>
        <v>-3.5502645502645578</v>
      </c>
      <c r="T211" s="67">
        <f t="shared" si="113"/>
        <v>-3.5502645502645507</v>
      </c>
    </row>
    <row r="212" spans="1:20" ht="15" x14ac:dyDescent="0.25">
      <c r="A212">
        <v>1.97</v>
      </c>
      <c r="B212">
        <v>1.92</v>
      </c>
      <c r="C212" s="45">
        <f t="shared" si="105"/>
        <v>2.844754653130277E-2</v>
      </c>
      <c r="D212" s="46">
        <f>IF(OR($A212="",$B212=""),"",A212*'MPTO_working_2-way'!$G211)</f>
        <v>2.0260416666666665</v>
      </c>
      <c r="E212" s="48">
        <f>IF(OR($A212="",$B212=""),"",B212*'MPTO_working_2-way'!$G211)</f>
        <v>1.9746192893401013</v>
      </c>
      <c r="F212" s="46">
        <f>IF(OR($A212="",$B212=""),"",'MPTO_working_2-way'!D211)</f>
        <v>2.0267924123888115</v>
      </c>
      <c r="G212" s="48">
        <f>IF(OR($A212="",$B212=""),"",'MPTO_working_2-way'!E211)</f>
        <v>1.9739066903246005</v>
      </c>
      <c r="H212" s="46">
        <f>IF(OR($A212="",$B212=""),"",'OddsRatio_working_2-way'!M211)</f>
        <v>2.0268144068364817</v>
      </c>
      <c r="I212" s="46">
        <f>IF(OR($A212="",$B212=""),"",'OddsRatio_working_2-way'!N211)</f>
        <v>1.9738858291644976</v>
      </c>
      <c r="J212" s="46">
        <f>IF('Log_working_2-way'!$D211="","",A212^('Log_working_2-way'!$D211))</f>
        <v>2.0271548987306875</v>
      </c>
      <c r="K212" s="48">
        <f>IF('Log_working_2-way'!$D211="","",B212^('Log_working_2-way'!$D211))</f>
        <v>1.9735629954505829</v>
      </c>
      <c r="L212" s="65">
        <f t="shared" si="106"/>
        <v>0.49357326478149105</v>
      </c>
      <c r="M212" s="65">
        <f t="shared" si="107"/>
        <v>0.50642673521850901</v>
      </c>
      <c r="N212" s="52">
        <v>123</v>
      </c>
      <c r="O212" s="52">
        <f t="shared" si="108"/>
        <v>60.563451776649742</v>
      </c>
      <c r="P212" s="52">
        <f t="shared" si="109"/>
        <v>58.9375</v>
      </c>
      <c r="Q212" s="52">
        <f t="shared" si="110"/>
        <v>64.0625</v>
      </c>
      <c r="R212" s="52">
        <f t="shared" si="111"/>
        <v>62.43654822335025</v>
      </c>
      <c r="S212" s="67">
        <f t="shared" si="112"/>
        <v>-3.4990482233502576</v>
      </c>
      <c r="T212" s="67">
        <f t="shared" si="113"/>
        <v>-3.4990482233502505</v>
      </c>
    </row>
    <row r="213" spans="1:20" ht="15" x14ac:dyDescent="0.25">
      <c r="A213">
        <v>2</v>
      </c>
      <c r="B213">
        <v>1.89</v>
      </c>
      <c r="C213" s="45">
        <f t="shared" si="105"/>
        <v>2.9100529100529293E-2</v>
      </c>
      <c r="D213" s="46">
        <f>IF(OR($A213="",$B213=""),"",A213*'MPTO_working_2-way'!$G212)</f>
        <v>2.0582010582010586</v>
      </c>
      <c r="E213" s="48">
        <f>IF(OR($A213="",$B213=""),"",B213*'MPTO_working_2-way'!$G212)</f>
        <v>1.9450000000000003</v>
      </c>
      <c r="F213" s="46">
        <f>IF(OR($A213="",$B213=""),"",'MPTO_working_2-way'!D212)</f>
        <v>2.0599455040871937</v>
      </c>
      <c r="G213" s="48">
        <f>IF(OR($A213="",$B213=""),"",'MPTO_working_2-way'!E212)</f>
        <v>1.9434447300771212</v>
      </c>
      <c r="H213" s="46">
        <f>IF(OR($A213="",$B213=""),"",'OddsRatio_working_2-way'!M212)</f>
        <v>2.0599978800063603</v>
      </c>
      <c r="I213" s="46">
        <f>IF(OR($A213="",$B213=""),"",'OddsRatio_working_2-way'!N212)</f>
        <v>1.9433981132056606</v>
      </c>
      <c r="J213" s="46">
        <f>IF('Log_working_2-way'!$D212="","",A213^('Log_working_2-way'!$D212))</f>
        <v>2.0607901501181232</v>
      </c>
      <c r="K213" s="48">
        <f>IF('Log_working_2-way'!$D212="","",B213^('Log_working_2-way'!$D212))</f>
        <v>1.9426935194379702</v>
      </c>
      <c r="L213" s="65">
        <f t="shared" si="106"/>
        <v>0.48586118251928012</v>
      </c>
      <c r="M213" s="65">
        <f t="shared" si="107"/>
        <v>0.51413881748071977</v>
      </c>
      <c r="N213" s="52">
        <v>124</v>
      </c>
      <c r="O213" s="52">
        <f t="shared" si="108"/>
        <v>62</v>
      </c>
      <c r="P213" s="52">
        <f t="shared" si="109"/>
        <v>58.391534391534393</v>
      </c>
      <c r="Q213" s="52">
        <f t="shared" si="110"/>
        <v>65.608465608465622</v>
      </c>
      <c r="R213" s="52">
        <f t="shared" si="111"/>
        <v>62</v>
      </c>
      <c r="S213" s="67">
        <f t="shared" si="112"/>
        <v>-3.6084656084656217</v>
      </c>
      <c r="T213" s="67">
        <f t="shared" si="113"/>
        <v>-3.6084656084656075</v>
      </c>
    </row>
    <row r="214" spans="1:20" ht="15" x14ac:dyDescent="0.25">
      <c r="A214">
        <v>2.17</v>
      </c>
      <c r="B214">
        <v>1.75</v>
      </c>
      <c r="C214" s="45">
        <f t="shared" si="105"/>
        <v>3.2258064516129004E-2</v>
      </c>
      <c r="D214" s="46">
        <f>IF(OR($A214="",$B214=""),"",A214*'MPTO_working_2-way'!$G213)</f>
        <v>2.2399999999999998</v>
      </c>
      <c r="E214" s="48">
        <f>IF(OR($A214="",$B214=""),"",B214*'MPTO_working_2-way'!$G213)</f>
        <v>1.8064516129032258</v>
      </c>
      <c r="F214" s="46">
        <f>IF(OR($A214="",$B214=""),"",'MPTO_working_2-way'!D213)</f>
        <v>2.2487046632124348</v>
      </c>
      <c r="G214" s="48">
        <f>IF(OR($A214="",$B214=""),"",'MPTO_working_2-way'!E213)</f>
        <v>1.8008298755186722</v>
      </c>
      <c r="H214" s="46">
        <f>IF(OR($A214="",$B214=""),"",'OddsRatio_working_2-way'!M213)</f>
        <v>2.2489995996796797</v>
      </c>
      <c r="I214" s="46">
        <f>IF(OR($A214="",$B214=""),"",'OddsRatio_working_2-way'!N213)</f>
        <v>1.8006407690254356</v>
      </c>
      <c r="J214" s="46">
        <f>IF('Log_working_2-way'!$D213="","",A214^('Log_working_2-way'!$D213))</f>
        <v>2.2529893897006406</v>
      </c>
      <c r="K214" s="48">
        <f>IF('Log_working_2-way'!$D213="","",B214^('Log_working_2-way'!$D213))</f>
        <v>1.798091355138193</v>
      </c>
      <c r="L214" s="65">
        <f t="shared" si="106"/>
        <v>0.44642857142857145</v>
      </c>
      <c r="M214" s="65">
        <f t="shared" si="107"/>
        <v>0.5535714285714286</v>
      </c>
      <c r="N214" s="52">
        <v>125</v>
      </c>
      <c r="O214" s="52">
        <f t="shared" si="108"/>
        <v>67.396313364055302</v>
      </c>
      <c r="P214" s="52">
        <f t="shared" si="109"/>
        <v>53.571428571428569</v>
      </c>
      <c r="Q214" s="52">
        <f t="shared" si="110"/>
        <v>71.428571428571431</v>
      </c>
      <c r="R214" s="52">
        <f t="shared" si="111"/>
        <v>57.603686635944698</v>
      </c>
      <c r="S214" s="67">
        <f t="shared" si="112"/>
        <v>-4.0322580645161281</v>
      </c>
      <c r="T214" s="67">
        <f t="shared" si="113"/>
        <v>-4.0322580645161281</v>
      </c>
    </row>
    <row r="215" spans="1:20" ht="15" x14ac:dyDescent="0.25">
      <c r="A215">
        <v>2.11</v>
      </c>
      <c r="B215">
        <v>1.79</v>
      </c>
      <c r="C215" s="45">
        <f t="shared" si="105"/>
        <v>3.2592867166194583E-2</v>
      </c>
      <c r="D215" s="46">
        <f>IF(OR($A215="",$B215=""),"",A215*'MPTO_working_2-way'!$G214)</f>
        <v>2.1787709497206706</v>
      </c>
      <c r="E215" s="48">
        <f>IF(OR($A215="",$B215=""),"",B215*'MPTO_working_2-way'!$G214)</f>
        <v>1.8483412322274884</v>
      </c>
      <c r="F215" s="46">
        <f>IF(OR($A215="",$B215=""),"",'MPTO_working_2-way'!D214)</f>
        <v>2.1851369724319478</v>
      </c>
      <c r="G215" s="48">
        <f>IF(OR($A215="",$B215=""),"",'MPTO_working_2-way'!E214)</f>
        <v>1.8437843247333352</v>
      </c>
      <c r="H215" s="46">
        <f>IF(OR($A215="",$B215=""),"",'OddsRatio_working_2-way'!M214)</f>
        <v>2.1853536565680476</v>
      </c>
      <c r="I215" s="46">
        <f>IF(OR($A215="",$B215=""),"",'OddsRatio_working_2-way'!N214)</f>
        <v>1.8436300798997822</v>
      </c>
      <c r="J215" s="46">
        <f>IF('Log_working_2-way'!$D214="","",A215^('Log_working_2-way'!$D214))</f>
        <v>2.1882656756587764</v>
      </c>
      <c r="K215" s="48">
        <f>IF('Log_working_2-way'!$D214="","",B215^('Log_working_2-way'!$D214))</f>
        <v>1.8415626408173078</v>
      </c>
      <c r="L215" s="65">
        <f t="shared" si="106"/>
        <v>0.4589743589743589</v>
      </c>
      <c r="M215" s="65">
        <f t="shared" si="107"/>
        <v>0.54102564102564099</v>
      </c>
      <c r="N215" s="52">
        <v>126</v>
      </c>
      <c r="O215" s="52">
        <f t="shared" si="108"/>
        <v>66.284360189573434</v>
      </c>
      <c r="P215" s="52">
        <f t="shared" si="109"/>
        <v>55.608938547486026</v>
      </c>
      <c r="Q215" s="52">
        <f t="shared" si="110"/>
        <v>70.391061452513966</v>
      </c>
      <c r="R215" s="52">
        <f t="shared" si="111"/>
        <v>59.715639810426538</v>
      </c>
      <c r="S215" s="67">
        <f t="shared" si="112"/>
        <v>-4.1067012629405326</v>
      </c>
      <c r="T215" s="67">
        <f t="shared" si="113"/>
        <v>-4.1067012629405113</v>
      </c>
    </row>
    <row r="216" spans="1:20" ht="15" x14ac:dyDescent="0.25">
      <c r="A216">
        <v>2.1</v>
      </c>
      <c r="B216">
        <v>1.79</v>
      </c>
      <c r="C216" s="45">
        <f t="shared" si="105"/>
        <v>3.4849694067571102E-2</v>
      </c>
      <c r="D216" s="46">
        <f>IF(OR($A216="",$B216=""),"",A216*'MPTO_working_2-way'!$G215)</f>
        <v>2.1731843575418992</v>
      </c>
      <c r="E216" s="48">
        <f>IF(OR($A216="",$B216=""),"",B216*'MPTO_working_2-way'!$G215)</f>
        <v>1.8523809523809522</v>
      </c>
      <c r="F216" s="46">
        <f>IF(OR($A216="",$B216=""),"",'MPTO_working_2-way'!D215)</f>
        <v>2.1797622499275153</v>
      </c>
      <c r="G216" s="48">
        <f>IF(OR($A216="",$B216=""),"",'MPTO_working_2-way'!E215)</f>
        <v>1.8476284099287292</v>
      </c>
      <c r="H216" s="46">
        <f>IF(OR($A216="",$B216=""),"",'OddsRatio_working_2-way'!M215)</f>
        <v>2.1800021454603971</v>
      </c>
      <c r="I216" s="46">
        <f>IF(OR($A216="",$B216=""),"",'OddsRatio_working_2-way'!N215)</f>
        <v>1.8474560862851939</v>
      </c>
      <c r="J216" s="46">
        <f>IF('Log_working_2-way'!$D215="","",A216^('Log_working_2-way'!$D215))</f>
        <v>2.1830172065936067</v>
      </c>
      <c r="K216" s="48">
        <f>IF('Log_working_2-way'!$D215="","",B216^('Log_working_2-way'!$D215))</f>
        <v>1.8452962428833544</v>
      </c>
      <c r="L216" s="65">
        <f t="shared" si="106"/>
        <v>0.46015424164524427</v>
      </c>
      <c r="M216" s="65">
        <f t="shared" si="107"/>
        <v>0.53984575835475579</v>
      </c>
      <c r="N216" s="52">
        <v>127</v>
      </c>
      <c r="O216" s="52">
        <f t="shared" si="108"/>
        <v>66.523809523809518</v>
      </c>
      <c r="P216" s="52">
        <f t="shared" si="109"/>
        <v>56.050279329608941</v>
      </c>
      <c r="Q216" s="52">
        <f t="shared" si="110"/>
        <v>70.949720670391059</v>
      </c>
      <c r="R216" s="52">
        <f t="shared" si="111"/>
        <v>60.476190476190474</v>
      </c>
      <c r="S216" s="67">
        <f t="shared" si="112"/>
        <v>-4.4259111465815408</v>
      </c>
      <c r="T216" s="67">
        <f t="shared" si="113"/>
        <v>-4.4259111465815337</v>
      </c>
    </row>
    <row r="217" spans="1:20" ht="15" x14ac:dyDescent="0.25">
      <c r="A217">
        <v>2.25</v>
      </c>
      <c r="B217">
        <v>1.69</v>
      </c>
      <c r="C217" s="45">
        <f t="shared" si="105"/>
        <v>3.6160420775805502E-2</v>
      </c>
      <c r="D217" s="46">
        <f>IF(OR($A217="",$B217=""),"",A217*'MPTO_working_2-way'!$G216)</f>
        <v>2.3313609467455625</v>
      </c>
      <c r="E217" s="48">
        <f>IF(OR($A217="",$B217=""),"",B217*'MPTO_working_2-way'!$G216)</f>
        <v>1.7511111111111113</v>
      </c>
      <c r="F217" s="46">
        <f>IF(OR($A217="",$B217=""),"",'MPTO_working_2-way'!D216)</f>
        <v>2.3454124903623752</v>
      </c>
      <c r="G217" s="48">
        <f>IF(OR($A217="",$B217=""),"",'MPTO_working_2-way'!E216)</f>
        <v>1.7432664756446994</v>
      </c>
      <c r="H217" s="46">
        <f>IF(OR($A217="",$B217=""),"",'OddsRatio_working_2-way'!M216)</f>
        <v>2.3459547551454145</v>
      </c>
      <c r="I217" s="46">
        <f>IF(OR($A217="",$B217=""),"",'OddsRatio_working_2-way'!N216)</f>
        <v>1.7429670248402687</v>
      </c>
      <c r="J217" s="46">
        <f>IF('Log_working_2-way'!$D216="","",A217^('Log_working_2-way'!$D216))</f>
        <v>2.3524481110664444</v>
      </c>
      <c r="K217" s="48">
        <f>IF('Log_working_2-way'!$D216="","",B217^('Log_working_2-way'!$D216))</f>
        <v>1.7393999014212567</v>
      </c>
      <c r="L217" s="65">
        <f t="shared" si="106"/>
        <v>0.42893401015228422</v>
      </c>
      <c r="M217" s="65">
        <f t="shared" si="107"/>
        <v>0.57106598984771573</v>
      </c>
      <c r="N217" s="52">
        <v>128</v>
      </c>
      <c r="O217" s="52">
        <f t="shared" si="108"/>
        <v>71.111111111111114</v>
      </c>
      <c r="P217" s="52">
        <f t="shared" si="109"/>
        <v>52.260355029585796</v>
      </c>
      <c r="Q217" s="52">
        <f t="shared" si="110"/>
        <v>75.739644970414204</v>
      </c>
      <c r="R217" s="52">
        <f t="shared" si="111"/>
        <v>56.888888888888886</v>
      </c>
      <c r="S217" s="67">
        <f t="shared" si="112"/>
        <v>-4.62853385930309</v>
      </c>
      <c r="T217" s="67">
        <f t="shared" si="113"/>
        <v>-4.62853385930309</v>
      </c>
    </row>
    <row r="218" spans="1:20" ht="15" x14ac:dyDescent="0.25">
      <c r="A218">
        <v>1.93</v>
      </c>
      <c r="B218">
        <v>1.96</v>
      </c>
      <c r="C218" s="45">
        <f t="shared" si="105"/>
        <v>2.8338796658559762E-2</v>
      </c>
      <c r="D218" s="46">
        <f>IF(OR($A218="",$B218=""),"",A218*'MPTO_working_2-way'!$G217)</f>
        <v>1.9846938775510203</v>
      </c>
      <c r="E218" s="48">
        <f>IF(OR($A218="",$B218=""),"",B218*'MPTO_working_2-way'!$G217)</f>
        <v>2.0155440414507773</v>
      </c>
      <c r="F218" s="46">
        <f>IF(OR($A218="",$B218=""),"",'MPTO_working_2-way'!D217)</f>
        <v>1.9842635333613092</v>
      </c>
      <c r="G218" s="48">
        <f>IF(OR($A218="",$B218=""),"",'MPTO_working_2-way'!E217)</f>
        <v>2.0159880622468553</v>
      </c>
      <c r="H218" s="46">
        <f>IF(OR($A218="",$B218=""),"",'OddsRatio_working_2-way'!M217)</f>
        <v>1.9842509842514759</v>
      </c>
      <c r="I218" s="46">
        <f>IF(OR($A218="",$B218=""),"",'OddsRatio_working_2-way'!N217)</f>
        <v>2.0160010160015238</v>
      </c>
      <c r="J218" s="46">
        <f>IF('Log_working_2-way'!$D217="","",A218^('Log_working_2-way'!$D217))</f>
        <v>1.9840560014719333</v>
      </c>
      <c r="K218" s="48">
        <f>IF('Log_working_2-way'!$D217="","",B218^('Log_working_2-way'!$D217))</f>
        <v>2.0162023284286739</v>
      </c>
      <c r="L218" s="65">
        <f t="shared" si="106"/>
        <v>0.50385604113110538</v>
      </c>
      <c r="M218" s="65">
        <f t="shared" si="107"/>
        <v>0.49614395886889456</v>
      </c>
      <c r="N218" s="52">
        <v>129</v>
      </c>
      <c r="O218" s="52">
        <f t="shared" si="108"/>
        <v>62.160621761658035</v>
      </c>
      <c r="P218" s="52">
        <f t="shared" si="109"/>
        <v>63.183673469387756</v>
      </c>
      <c r="Q218" s="52">
        <f t="shared" si="110"/>
        <v>65.816326530612244</v>
      </c>
      <c r="R218" s="52">
        <f t="shared" si="111"/>
        <v>66.839378238341979</v>
      </c>
      <c r="S218" s="67">
        <f t="shared" si="112"/>
        <v>-3.6557047689542088</v>
      </c>
      <c r="T218" s="67">
        <f t="shared" si="113"/>
        <v>-3.655704768954223</v>
      </c>
    </row>
    <row r="219" spans="1:20" ht="15" x14ac:dyDescent="0.25">
      <c r="A219">
        <v>2.37</v>
      </c>
      <c r="B219">
        <v>1.63</v>
      </c>
      <c r="C219" s="45">
        <f t="shared" si="105"/>
        <v>3.5437860785379582E-2</v>
      </c>
      <c r="D219" s="46">
        <f>IF(OR($A219="",$B219=""),"",A219*'MPTO_working_2-way'!$G218)</f>
        <v>2.4539877300613497</v>
      </c>
      <c r="E219" s="48">
        <f>IF(OR($A219="",$B219=""),"",B219*'MPTO_working_2-way'!$G218)</f>
        <v>1.6877637130801686</v>
      </c>
      <c r="F219" s="46">
        <f>IF(OR($A219="",$B219=""),"",'MPTO_working_2-way'!D218)</f>
        <v>2.4738881239793793</v>
      </c>
      <c r="G219" s="48">
        <f>IF(OR($A219="",$B219=""),"",'MPTO_working_2-way'!E218)</f>
        <v>1.6784775477395666</v>
      </c>
      <c r="H219" s="46">
        <f>IF(OR($A219="",$B219=""),"",'OddsRatio_working_2-way'!M218)</f>
        <v>2.4746535778287639</v>
      </c>
      <c r="I219" s="46">
        <f>IF(OR($A219="",$B219=""),"",'OddsRatio_working_2-way'!N218)</f>
        <v>1.6781253679066579</v>
      </c>
      <c r="J219" s="46">
        <f>IF('Log_working_2-way'!$D218="","",A219^('Log_working_2-way'!$D218))</f>
        <v>2.4838961866439853</v>
      </c>
      <c r="K219" s="48">
        <f>IF('Log_working_2-way'!$D218="","",B219^('Log_working_2-way'!$D218))</f>
        <v>1.6739015902867895</v>
      </c>
      <c r="L219" s="65">
        <f t="shared" si="106"/>
        <v>0.40749999999999997</v>
      </c>
      <c r="M219" s="65">
        <f t="shared" si="107"/>
        <v>0.59250000000000003</v>
      </c>
      <c r="N219" s="52">
        <v>130</v>
      </c>
      <c r="O219" s="52">
        <f t="shared" si="108"/>
        <v>75.147679324894511</v>
      </c>
      <c r="P219" s="52">
        <f t="shared" si="109"/>
        <v>50.245398773006123</v>
      </c>
      <c r="Q219" s="52">
        <f t="shared" si="110"/>
        <v>79.75460122699387</v>
      </c>
      <c r="R219" s="52">
        <f t="shared" si="111"/>
        <v>54.852320675105481</v>
      </c>
      <c r="S219" s="67">
        <f t="shared" si="112"/>
        <v>-4.6069219020993586</v>
      </c>
      <c r="T219" s="67">
        <f t="shared" si="113"/>
        <v>-4.6069219020993586</v>
      </c>
    </row>
    <row r="220" spans="1:20" ht="15" x14ac:dyDescent="0.25">
      <c r="A220">
        <v>2.2599999999999998</v>
      </c>
      <c r="B220">
        <v>1.69</v>
      </c>
      <c r="C220" s="45">
        <f t="shared" si="105"/>
        <v>3.4193852437555794E-2</v>
      </c>
      <c r="D220" s="46">
        <f>IF(OR($A220="",$B220=""),"",A220*'MPTO_working_2-way'!$G219)</f>
        <v>2.3372781065088759</v>
      </c>
      <c r="E220" s="48">
        <f>IF(OR($A220="",$B220=""),"",B220*'MPTO_working_2-way'!$G219)</f>
        <v>1.7477876106194692</v>
      </c>
      <c r="F220" s="46">
        <f>IF(OR($A220="",$B220=""),"",'MPTO_working_2-way'!D219)</f>
        <v>2.3508340001231001</v>
      </c>
      <c r="G220" s="48">
        <f>IF(OR($A220="",$B220=""),"",'MPTO_working_2-way'!E219)</f>
        <v>1.740283410033262</v>
      </c>
      <c r="H220" s="46">
        <f>IF(OR($A220="",$B220=""),"",'OddsRatio_working_2-way'!M219)</f>
        <v>2.351327849384353</v>
      </c>
      <c r="I220" s="46">
        <f>IF(OR($A220="",$B220=""),"",'OddsRatio_working_2-way'!N219)</f>
        <v>1.7400128699009547</v>
      </c>
      <c r="J220" s="46">
        <f>IF('Log_working_2-way'!$D219="","",A220^('Log_working_2-way'!$D219))</f>
        <v>2.3575800032398484</v>
      </c>
      <c r="K220" s="48">
        <f>IF('Log_working_2-way'!$D219="","",B220^('Log_working_2-way'!$D219))</f>
        <v>1.7366048392090647</v>
      </c>
      <c r="L220" s="65">
        <f t="shared" si="106"/>
        <v>0.42784810126582273</v>
      </c>
      <c r="M220" s="65">
        <f t="shared" si="107"/>
        <v>0.57215189873417716</v>
      </c>
      <c r="N220" s="52">
        <v>131</v>
      </c>
      <c r="O220" s="52">
        <f t="shared" si="108"/>
        <v>73.035398230088475</v>
      </c>
      <c r="P220" s="52">
        <f t="shared" si="109"/>
        <v>53.485207100591708</v>
      </c>
      <c r="Q220" s="52">
        <f t="shared" si="110"/>
        <v>77.514792899408292</v>
      </c>
      <c r="R220" s="52">
        <f t="shared" si="111"/>
        <v>57.964601769911511</v>
      </c>
      <c r="S220" s="67">
        <f t="shared" si="112"/>
        <v>-4.4793946693198166</v>
      </c>
      <c r="T220" s="67">
        <f t="shared" si="113"/>
        <v>-4.4793946693198023</v>
      </c>
    </row>
    <row r="221" spans="1:20" ht="15" x14ac:dyDescent="0.25">
      <c r="A221">
        <v>1.88</v>
      </c>
      <c r="B221">
        <v>1.99</v>
      </c>
      <c r="C221" s="45">
        <f t="shared" si="105"/>
        <v>3.4427456431091574E-2</v>
      </c>
      <c r="D221" s="46">
        <f>IF(OR($A221="",$B221=""),"",A221*'MPTO_working_2-way'!$G220)</f>
        <v>1.9447236180904521</v>
      </c>
      <c r="E221" s="48">
        <f>IF(OR($A221="",$B221=""),"",B221*'MPTO_working_2-way'!$G220)</f>
        <v>2.0585106382978724</v>
      </c>
      <c r="F221" s="46">
        <f>IF(OR($A221="",$B221=""),"",'MPTO_working_2-way'!D220)</f>
        <v>1.9428749480681344</v>
      </c>
      <c r="G221" s="48">
        <f>IF(OR($A221="",$B221=""),"",'MPTO_working_2-way'!E220)</f>
        <v>2.0605860321656753</v>
      </c>
      <c r="H221" s="46">
        <f>IF(OR($A221="",$B221=""),"",'OddsRatio_working_2-way'!M220)</f>
        <v>1.9428090415820634</v>
      </c>
      <c r="I221" s="46">
        <f>IF(OR($A221="",$B221=""),"",'OddsRatio_working_2-way'!N220)</f>
        <v>2.0606601717798219</v>
      </c>
      <c r="J221" s="46">
        <f>IF('Log_working_2-way'!$D220="","",A221^('Log_working_2-way'!$D220))</f>
        <v>1.9419679246135251</v>
      </c>
      <c r="K221" s="48">
        <f>IF('Log_working_2-way'!$D220="","",B221^('Log_working_2-way'!$D220))</f>
        <v>2.0616072733158419</v>
      </c>
      <c r="L221" s="65">
        <f t="shared" si="106"/>
        <v>0.51421188630490955</v>
      </c>
      <c r="M221" s="65">
        <f t="shared" si="107"/>
        <v>0.48578811369509045</v>
      </c>
      <c r="N221" s="52">
        <v>132</v>
      </c>
      <c r="O221" s="52">
        <f t="shared" si="108"/>
        <v>61.787234042553187</v>
      </c>
      <c r="P221" s="52">
        <f t="shared" si="109"/>
        <v>65.668341708542712</v>
      </c>
      <c r="Q221" s="52">
        <f t="shared" si="110"/>
        <v>66.331658291457273</v>
      </c>
      <c r="R221" s="52">
        <f t="shared" si="111"/>
        <v>70.212765957446805</v>
      </c>
      <c r="S221" s="67">
        <f t="shared" si="112"/>
        <v>-4.544424248904086</v>
      </c>
      <c r="T221" s="67">
        <f t="shared" si="113"/>
        <v>-4.5444242489040931</v>
      </c>
    </row>
    <row r="222" spans="1:20" ht="15" x14ac:dyDescent="0.25">
      <c r="A222">
        <v>1.82</v>
      </c>
      <c r="B222">
        <v>2.0499999999999998</v>
      </c>
      <c r="C222" s="45">
        <f t="shared" si="105"/>
        <v>3.7255427499329974E-2</v>
      </c>
      <c r="D222" s="46">
        <f>IF(OR($A222="",$B222=""),"",A222*'MPTO_working_2-way'!$G221)</f>
        <v>1.8878048780487806</v>
      </c>
      <c r="E222" s="48">
        <f>IF(OR($A222="",$B222=""),"",B222*'MPTO_working_2-way'!$G221)</f>
        <v>2.1263736263736264</v>
      </c>
      <c r="F222" s="46">
        <f>IF(OR($A222="",$B222=""),"",'MPTO_working_2-way'!D221)</f>
        <v>1.8838677101741985</v>
      </c>
      <c r="G222" s="48">
        <f>IF(OR($A222="",$B222=""),"",'MPTO_working_2-way'!E221)</f>
        <v>2.1313910311339619</v>
      </c>
      <c r="H222" s="46">
        <f>IF(OR($A222="",$B222=""),"",'OddsRatio_working_2-way'!M221)</f>
        <v>1.883715101688537</v>
      </c>
      <c r="I222" s="46">
        <f>IF(OR($A222="",$B222=""),"",'OddsRatio_working_2-way'!N221)</f>
        <v>2.1315864106987359</v>
      </c>
      <c r="J222" s="46">
        <f>IF('Log_working_2-way'!$D221="","",A222^('Log_working_2-way'!$D221))</f>
        <v>1.8819217068707428</v>
      </c>
      <c r="K222" s="48">
        <f>IF('Log_working_2-way'!$D221="","",B222^('Log_working_2-way'!$D221))</f>
        <v>2.1338875006808986</v>
      </c>
      <c r="L222" s="65">
        <f t="shared" si="106"/>
        <v>0.52971576227390182</v>
      </c>
      <c r="M222" s="65">
        <f t="shared" si="107"/>
        <v>0.47028423772609818</v>
      </c>
      <c r="N222" s="52">
        <v>133</v>
      </c>
      <c r="O222" s="52">
        <f t="shared" si="108"/>
        <v>59.92307692307692</v>
      </c>
      <c r="P222" s="52">
        <f t="shared" si="109"/>
        <v>68.121951219512184</v>
      </c>
      <c r="Q222" s="52">
        <f t="shared" si="110"/>
        <v>64.878048780487816</v>
      </c>
      <c r="R222" s="52">
        <f t="shared" si="111"/>
        <v>73.076923076923066</v>
      </c>
      <c r="S222" s="67">
        <f t="shared" si="112"/>
        <v>-4.9549718574108965</v>
      </c>
      <c r="T222" s="67">
        <f t="shared" si="113"/>
        <v>-4.9549718574108823</v>
      </c>
    </row>
    <row r="223" spans="1:20" ht="15" x14ac:dyDescent="0.25">
      <c r="A223">
        <v>2.2799999999999998</v>
      </c>
      <c r="B223">
        <v>1.67</v>
      </c>
      <c r="C223" s="45">
        <f t="shared" si="105"/>
        <v>3.7398886437651102E-2</v>
      </c>
      <c r="D223" s="46">
        <f>IF(OR($A223="",$B223=""),"",A223*'MPTO_working_2-way'!$G222)</f>
        <v>2.3652694610778444</v>
      </c>
      <c r="E223" s="48">
        <f>IF(OR($A223="",$B223=""),"",B223*'MPTO_working_2-way'!$G222)</f>
        <v>1.7324561403508774</v>
      </c>
      <c r="F223" s="46">
        <f>IF(OR($A223="",$B223=""),"",'MPTO_working_2-way'!D222)</f>
        <v>2.3815361521140859</v>
      </c>
      <c r="G223" s="48">
        <f>IF(OR($A223="",$B223=""),"",'MPTO_working_2-way'!E222)</f>
        <v>1.723831944947483</v>
      </c>
      <c r="H223" s="46">
        <f>IF(OR($A223="",$B223=""),"",'OddsRatio_working_2-way'!M222)</f>
        <v>2.382189480930176</v>
      </c>
      <c r="I223" s="46">
        <f>IF(OR($A223="",$B223=""),"",'OddsRatio_working_2-way'!N222)</f>
        <v>1.7234898064243891</v>
      </c>
      <c r="J223" s="46">
        <f>IF('Log_working_2-way'!$D222="","",A223^('Log_working_2-way'!$D222))</f>
        <v>2.3897292266228689</v>
      </c>
      <c r="K223" s="48">
        <f>IF('Log_working_2-way'!$D222="","",B223^('Log_working_2-way'!$D222))</f>
        <v>1.7195646323348297</v>
      </c>
      <c r="L223" s="65">
        <f t="shared" si="106"/>
        <v>0.42278481012658226</v>
      </c>
      <c r="M223" s="65">
        <f t="shared" si="107"/>
        <v>0.57721518987341769</v>
      </c>
      <c r="N223" s="52">
        <v>134</v>
      </c>
      <c r="O223" s="52">
        <f t="shared" si="108"/>
        <v>75.228070175438589</v>
      </c>
      <c r="P223" s="52">
        <f t="shared" si="109"/>
        <v>53.76047904191617</v>
      </c>
      <c r="Q223" s="52">
        <f t="shared" si="110"/>
        <v>80.239520958083844</v>
      </c>
      <c r="R223" s="52">
        <f t="shared" si="111"/>
        <v>58.771929824561411</v>
      </c>
      <c r="S223" s="67">
        <f t="shared" si="112"/>
        <v>-5.0114507826452552</v>
      </c>
      <c r="T223" s="67">
        <f t="shared" si="113"/>
        <v>-5.011450782645241</v>
      </c>
    </row>
    <row r="224" spans="1:20" ht="15" x14ac:dyDescent="0.25">
      <c r="A224">
        <v>2.48</v>
      </c>
      <c r="B224">
        <v>1.57</v>
      </c>
      <c r="C224" s="45">
        <f t="shared" si="105"/>
        <v>4.0168481610848517E-2</v>
      </c>
      <c r="D224" s="46">
        <f>IF(OR($A224="",$B224=""),"",A224*'MPTO_working_2-way'!$G223)</f>
        <v>2.5796178343949041</v>
      </c>
      <c r="E224" s="48">
        <f>IF(OR($A224="",$B224=""),"",B224*'MPTO_working_2-way'!$G223)</f>
        <v>1.6330645161290323</v>
      </c>
      <c r="F224" s="46">
        <f>IF(OR($A224="",$B224=""),"",'MPTO_working_2-way'!D223)</f>
        <v>2.6100013406622868</v>
      </c>
      <c r="G224" s="48">
        <f>IF(OR($A224="",$B224=""),"",'MPTO_working_2-way'!E223)</f>
        <v>1.6211174952119245</v>
      </c>
      <c r="H224" s="46">
        <f>IF(OR($A224="",$B224=""),"",'OddsRatio_working_2-way'!M223)</f>
        <v>2.6113631583445658</v>
      </c>
      <c r="I224" s="46">
        <f>IF(OR($A224="",$B224=""),"",'OddsRatio_working_2-way'!N223)</f>
        <v>1.6205925677408124</v>
      </c>
      <c r="J224" s="46">
        <f>IF('Log_working_2-way'!$D223="","",A224^('Log_working_2-way'!$D223))</f>
        <v>2.625654823076816</v>
      </c>
      <c r="K224" s="48">
        <f>IF('Log_working_2-way'!$D223="","",B224^('Log_working_2-way'!$D223))</f>
        <v>1.6151367349354802</v>
      </c>
      <c r="L224" s="65">
        <f t="shared" si="106"/>
        <v>0.3876543209876544</v>
      </c>
      <c r="M224" s="65">
        <f t="shared" si="107"/>
        <v>0.61234567901234571</v>
      </c>
      <c r="N224" s="52">
        <v>135</v>
      </c>
      <c r="O224" s="52">
        <f t="shared" si="108"/>
        <v>80.56451612903227</v>
      </c>
      <c r="P224" s="52">
        <f t="shared" si="109"/>
        <v>49.012738853503194</v>
      </c>
      <c r="Q224" s="52">
        <f t="shared" si="110"/>
        <v>85.987261146496806</v>
      </c>
      <c r="R224" s="52">
        <f t="shared" si="111"/>
        <v>54.435483870967744</v>
      </c>
      <c r="S224" s="67">
        <f t="shared" si="112"/>
        <v>-5.4227450174645355</v>
      </c>
      <c r="T224" s="67">
        <f t="shared" si="113"/>
        <v>-5.4227450174645497</v>
      </c>
    </row>
    <row r="225" spans="1:20" ht="15" x14ac:dyDescent="0.25">
      <c r="A225">
        <v>2.4500000000000002</v>
      </c>
      <c r="B225">
        <v>1.6</v>
      </c>
      <c r="C225" s="45">
        <f t="shared" si="105"/>
        <v>3.3163265306122458E-2</v>
      </c>
      <c r="D225" s="46">
        <f>IF(OR($A225="",$B225=""),"",A225*'MPTO_working_2-way'!$G224)</f>
        <v>2.53125</v>
      </c>
      <c r="E225" s="48">
        <f>IF(OR($A225="",$B225=""),"",B225*'MPTO_working_2-way'!$G224)</f>
        <v>1.653061224489796</v>
      </c>
      <c r="F225" s="46">
        <f>IF(OR($A225="",$B225=""),"",'MPTO_working_2-way'!D224)</f>
        <v>2.5537459283387625</v>
      </c>
      <c r="G225" s="48">
        <f>IF(OR($A225="",$B225=""),"",'MPTO_working_2-way'!E224)</f>
        <v>1.6436058700209644</v>
      </c>
      <c r="H225" s="46">
        <f>IF(OR($A225="",$B225=""),"",'OddsRatio_working_2-way'!M224)</f>
        <v>2.5545631755148031</v>
      </c>
      <c r="I225" s="46">
        <f>IF(OR($A225="",$B225=""),"",'OddsRatio_working_2-way'!N224)</f>
        <v>1.643267520902677</v>
      </c>
      <c r="J225" s="46">
        <f>IF('Log_working_2-way'!$D224="","",A225^('Log_working_2-way'!$D224))</f>
        <v>2.5650213685886376</v>
      </c>
      <c r="K225" s="48">
        <f>IF('Log_working_2-way'!$D224="","",B225^('Log_working_2-way'!$D224))</f>
        <v>1.6389689112690746</v>
      </c>
      <c r="L225" s="65">
        <f t="shared" si="106"/>
        <v>0.39506172839506171</v>
      </c>
      <c r="M225" s="65">
        <f t="shared" si="107"/>
        <v>0.60493827160493829</v>
      </c>
      <c r="N225" s="52">
        <v>136</v>
      </c>
      <c r="O225" s="52">
        <f t="shared" si="108"/>
        <v>80.489795918367349</v>
      </c>
      <c r="P225" s="52">
        <f t="shared" si="109"/>
        <v>51.000000000000014</v>
      </c>
      <c r="Q225" s="52">
        <f t="shared" si="110"/>
        <v>85</v>
      </c>
      <c r="R225" s="52">
        <f t="shared" si="111"/>
        <v>55.510204081632644</v>
      </c>
      <c r="S225" s="67">
        <f t="shared" si="112"/>
        <v>-4.5102040816326507</v>
      </c>
      <c r="T225" s="67">
        <f t="shared" si="113"/>
        <v>-4.5102040816326294</v>
      </c>
    </row>
    <row r="226" spans="1:20" ht="15" x14ac:dyDescent="0.25">
      <c r="A226">
        <v>1.62</v>
      </c>
      <c r="B226">
        <v>2.35</v>
      </c>
      <c r="C226" s="45">
        <f t="shared" si="105"/>
        <v>4.2815865510900997E-2</v>
      </c>
      <c r="D226" s="46">
        <f>IF(OR($A226="",$B226=""),"",A226*'MPTO_working_2-way'!$G225)</f>
        <v>1.6893617021276597</v>
      </c>
      <c r="E226" s="48">
        <f>IF(OR($A226="",$B226=""),"",B226*'MPTO_working_2-way'!$G225)</f>
        <v>2.4506172839506175</v>
      </c>
      <c r="F226" s="46">
        <f>IF(OR($A226="",$B226=""),"",'MPTO_working_2-way'!D225)</f>
        <v>1.6782014547057529</v>
      </c>
      <c r="G226" s="48">
        <f>IF(OR($A226="",$B226=""),"",'MPTO_working_2-way'!E225)</f>
        <v>2.4744881377965555</v>
      </c>
      <c r="H226" s="46">
        <f>IF(OR($A226="",$B226=""),"",'OddsRatio_working_2-way'!M225)</f>
        <v>1.6776866969767514</v>
      </c>
      <c r="I226" s="46">
        <f>IF(OR($A226="",$B226=""),"",'OddsRatio_working_2-way'!N225)</f>
        <v>2.4756081305138942</v>
      </c>
      <c r="J226" s="46">
        <f>IF('Log_working_2-way'!$D225="","",A226^('Log_working_2-way'!$D225))</f>
        <v>1.6725881209900304</v>
      </c>
      <c r="K226" s="48">
        <f>IF('Log_working_2-way'!$D225="","",B226^('Log_working_2-way'!$D225))</f>
        <v>2.4867940256326873</v>
      </c>
      <c r="L226" s="65">
        <f t="shared" si="106"/>
        <v>0.59193954659949621</v>
      </c>
      <c r="M226" s="65">
        <f t="shared" si="107"/>
        <v>0.40806045340050373</v>
      </c>
      <c r="N226" s="52">
        <v>137</v>
      </c>
      <c r="O226" s="52">
        <f t="shared" si="108"/>
        <v>52.432098765432109</v>
      </c>
      <c r="P226" s="52">
        <f t="shared" si="109"/>
        <v>78.702127659574458</v>
      </c>
      <c r="Q226" s="52">
        <f t="shared" si="110"/>
        <v>58.297872340425535</v>
      </c>
      <c r="R226" s="52">
        <f t="shared" si="111"/>
        <v>84.567901234567898</v>
      </c>
      <c r="S226" s="67">
        <f t="shared" si="112"/>
        <v>-5.8657735749934261</v>
      </c>
      <c r="T226" s="67">
        <f t="shared" si="113"/>
        <v>-5.8657735749934403</v>
      </c>
    </row>
    <row r="227" spans="1:20" ht="15" x14ac:dyDescent="0.25">
      <c r="A227">
        <v>1.71</v>
      </c>
      <c r="B227">
        <v>2.13</v>
      </c>
      <c r="C227" s="45">
        <f t="shared" si="105"/>
        <v>5.4278889712544132E-2</v>
      </c>
      <c r="D227" s="46">
        <f>IF(OR($A227="",$B227=""),"",A227*'MPTO_working_2-way'!$G226)</f>
        <v>1.8028169014084505</v>
      </c>
      <c r="E227" s="48">
        <f>IF(OR($A227="",$B227=""),"",B227*'MPTO_working_2-way'!$G226)</f>
        <v>2.2456140350877187</v>
      </c>
      <c r="F227" s="46">
        <f>IF(OR($A227="",$B227=""),"",'MPTO_working_2-way'!D226)</f>
        <v>1.7932205893213202</v>
      </c>
      <c r="G227" s="48">
        <f>IF(OR($A227="",$B227=""),"",'MPTO_working_2-way'!E226)</f>
        <v>2.2606833628153797</v>
      </c>
      <c r="H227" s="46">
        <f>IF(OR($A227="",$B227=""),"",'OddsRatio_working_2-way'!M226)</f>
        <v>1.7926654931752715</v>
      </c>
      <c r="I227" s="46">
        <f>IF(OR($A227="",$B227=""),"",'OddsRatio_working_2-way'!N226)</f>
        <v>2.261566207447967</v>
      </c>
      <c r="J227" s="46">
        <f>IF('Log_working_2-way'!$D226="","",A227^('Log_working_2-way'!$D226))</f>
        <v>1.788246068169419</v>
      </c>
      <c r="K227" s="48">
        <f>IF('Log_working_2-way'!$D226="","",B227^('Log_working_2-way'!$D226))</f>
        <v>2.2686393759250199</v>
      </c>
      <c r="L227" s="65">
        <f t="shared" si="106"/>
        <v>0.55468750000000011</v>
      </c>
      <c r="M227" s="65">
        <f t="shared" si="107"/>
        <v>0.44531250000000011</v>
      </c>
      <c r="N227" s="52">
        <v>138</v>
      </c>
      <c r="O227" s="52">
        <f t="shared" si="108"/>
        <v>57.298245614035082</v>
      </c>
      <c r="P227" s="52">
        <f t="shared" si="109"/>
        <v>73.211267605633807</v>
      </c>
      <c r="Q227" s="52">
        <f t="shared" si="110"/>
        <v>64.788732394366193</v>
      </c>
      <c r="R227" s="52">
        <f t="shared" si="111"/>
        <v>80.701754385964904</v>
      </c>
      <c r="S227" s="67">
        <f t="shared" si="112"/>
        <v>-7.4904867803311106</v>
      </c>
      <c r="T227" s="67">
        <f t="shared" si="113"/>
        <v>-7.4904867803310964</v>
      </c>
    </row>
    <row r="228" spans="1:20" ht="15" x14ac:dyDescent="0.25">
      <c r="A228">
        <v>2.99</v>
      </c>
      <c r="B228">
        <v>1.42</v>
      </c>
      <c r="C228" s="45">
        <f t="shared" si="105"/>
        <v>3.8673512647793284E-2</v>
      </c>
      <c r="D228" s="46">
        <f>IF(OR($A228="",$B228=""),"",A228*'MPTO_working_2-way'!$G227)</f>
        <v>3.1056338028169019</v>
      </c>
      <c r="E228" s="48">
        <f>IF(OR($A228="",$B228=""),"",B228*'MPTO_working_2-way'!$G227)</f>
        <v>1.4749163879598663</v>
      </c>
      <c r="F228" s="46">
        <f>IF(OR($A228="",$B228=""),"",'MPTO_working_2-way'!D227)</f>
        <v>3.1734808281635409</v>
      </c>
      <c r="G228" s="48">
        <f>IF(OR($A228="",$B228=""),"",'MPTO_working_2-way'!E227)</f>
        <v>1.4600914749475566</v>
      </c>
      <c r="H228" s="46">
        <f>IF(OR($A228="",$B228=""),"",'OddsRatio_working_2-way'!M227)</f>
        <v>3.1767166186932192</v>
      </c>
      <c r="I228" s="46">
        <f>IF(OR($A228="",$B228=""),"",'OddsRatio_working_2-way'!N227)</f>
        <v>1.4594075275633931</v>
      </c>
      <c r="J228" s="46">
        <f>IF('Log_working_2-way'!$D227="","",A228^('Log_working_2-way'!$D227))</f>
        <v>3.2095486817499332</v>
      </c>
      <c r="K228" s="48">
        <f>IF('Log_working_2-way'!$D227="","",B228^('Log_working_2-way'!$D227))</f>
        <v>1.4525811122689745</v>
      </c>
      <c r="L228" s="65">
        <f t="shared" si="106"/>
        <v>0.32199546485260766</v>
      </c>
      <c r="M228" s="65">
        <f t="shared" si="107"/>
        <v>0.67800453514739223</v>
      </c>
      <c r="N228" s="52">
        <v>139</v>
      </c>
      <c r="O228" s="52">
        <f t="shared" si="108"/>
        <v>92.511705685618736</v>
      </c>
      <c r="P228" s="52">
        <f t="shared" si="109"/>
        <v>41.112676056338032</v>
      </c>
      <c r="Q228" s="52">
        <f t="shared" si="110"/>
        <v>97.887323943661983</v>
      </c>
      <c r="R228" s="52">
        <f t="shared" si="111"/>
        <v>46.488294314381271</v>
      </c>
      <c r="S228" s="67">
        <f t="shared" si="112"/>
        <v>-5.3756182580432466</v>
      </c>
      <c r="T228" s="67">
        <f t="shared" si="113"/>
        <v>-5.3756182580432395</v>
      </c>
    </row>
    <row r="229" spans="1:20" ht="15" x14ac:dyDescent="0.25">
      <c r="A229">
        <v>3.01</v>
      </c>
      <c r="B229">
        <v>1.41</v>
      </c>
      <c r="C229" s="45">
        <f t="shared" si="105"/>
        <v>4.1445771777290918E-2</v>
      </c>
      <c r="D229" s="46">
        <f>IF(OR($A229="",$B229=""),"",A229*'MPTO_working_2-way'!$G228)</f>
        <v>3.1347517730496453</v>
      </c>
      <c r="E229" s="48">
        <f>IF(OR($A229="",$B229=""),"",B229*'MPTO_working_2-way'!$G228)</f>
        <v>1.4684385382059801</v>
      </c>
      <c r="F229" s="46">
        <f>IF(OR($A229="",$B229=""),"",'MPTO_working_2-way'!D228)</f>
        <v>3.210241670133505</v>
      </c>
      <c r="G229" s="48">
        <f>IF(OR($A229="",$B229=""),"",'MPTO_working_2-way'!E228)</f>
        <v>1.4524392121969165</v>
      </c>
      <c r="H229" s="46">
        <f>IF(OR($A229="",$B229=""),"",'OddsRatio_working_2-way'!M228)</f>
        <v>3.214145213031486</v>
      </c>
      <c r="I229" s="46">
        <f>IF(OR($A229="",$B229=""),"",'OddsRatio_working_2-way'!N228)</f>
        <v>1.4516415608671192</v>
      </c>
      <c r="J229" s="46">
        <f>IF('Log_working_2-way'!$D228="","",A229^('Log_working_2-way'!$D228))</f>
        <v>3.2509243450889174</v>
      </c>
      <c r="K229" s="48">
        <f>IF('Log_working_2-way'!$D228="","",B229^('Log_working_2-way'!$D228))</f>
        <v>1.4442619327387027</v>
      </c>
      <c r="L229" s="65">
        <f t="shared" si="106"/>
        <v>0.31900452488687786</v>
      </c>
      <c r="M229" s="65">
        <f t="shared" si="107"/>
        <v>0.68099547511312208</v>
      </c>
      <c r="N229" s="52">
        <v>140</v>
      </c>
      <c r="O229" s="52">
        <f t="shared" si="108"/>
        <v>93.488372093023258</v>
      </c>
      <c r="P229" s="52">
        <f t="shared" si="109"/>
        <v>40.709219858156011</v>
      </c>
      <c r="Q229" s="52">
        <f t="shared" si="110"/>
        <v>99.290780141843982</v>
      </c>
      <c r="R229" s="52">
        <f t="shared" si="111"/>
        <v>46.511627906976749</v>
      </c>
      <c r="S229" s="67">
        <f t="shared" si="112"/>
        <v>-5.8024080488207233</v>
      </c>
      <c r="T229" s="67">
        <f t="shared" si="113"/>
        <v>-5.8024080488207375</v>
      </c>
    </row>
    <row r="230" spans="1:20" ht="15" x14ac:dyDescent="0.25">
      <c r="A230">
        <v>3.01</v>
      </c>
      <c r="B230">
        <v>1.42</v>
      </c>
      <c r="C230" s="45">
        <f t="shared" si="105"/>
        <v>3.6451265733938643E-2</v>
      </c>
      <c r="D230" s="46">
        <f>IF(OR($A230="",$B230=""),"",A230*'MPTO_working_2-way'!$G229)</f>
        <v>3.119718309859155</v>
      </c>
      <c r="E230" s="48">
        <f>IF(OR($A230="",$B230=""),"",B230*'MPTO_working_2-way'!$G229)</f>
        <v>1.4717607973421929</v>
      </c>
      <c r="F230" s="46">
        <f>IF(OR($A230="",$B230=""),"",'MPTO_working_2-way'!D229)</f>
        <v>3.1847105282765815</v>
      </c>
      <c r="G230" s="48">
        <f>IF(OR($A230="",$B230=""),"",'MPTO_working_2-way'!E229)</f>
        <v>1.4577265441151395</v>
      </c>
      <c r="H230" s="46">
        <f>IF(OR($A230="",$B230=""),"",'OddsRatio_working_2-way'!M229)</f>
        <v>3.1876275473019375</v>
      </c>
      <c r="I230" s="46">
        <f>IF(OR($A230="",$B230=""),"",'OddsRatio_working_2-way'!N229)</f>
        <v>1.4571162039138377</v>
      </c>
      <c r="J230" s="46">
        <f>IF('Log_working_2-way'!$D229="","",A230^('Log_working_2-way'!$D229))</f>
        <v>3.2189793437014198</v>
      </c>
      <c r="K230" s="48">
        <f>IF('Log_working_2-way'!$D229="","",B230^('Log_working_2-way'!$D229))</f>
        <v>1.4506576425948936</v>
      </c>
      <c r="L230" s="65">
        <f t="shared" si="106"/>
        <v>0.32054176072234764</v>
      </c>
      <c r="M230" s="65">
        <f t="shared" si="107"/>
        <v>0.67945823927765225</v>
      </c>
      <c r="N230" s="52">
        <v>141</v>
      </c>
      <c r="O230" s="52">
        <f t="shared" si="108"/>
        <v>94.156146179401986</v>
      </c>
      <c r="P230" s="52">
        <f t="shared" si="109"/>
        <v>41.70422535211268</v>
      </c>
      <c r="Q230" s="52">
        <f t="shared" si="110"/>
        <v>99.295774647887328</v>
      </c>
      <c r="R230" s="52">
        <f t="shared" si="111"/>
        <v>46.843853820598007</v>
      </c>
      <c r="S230" s="67">
        <f t="shared" si="112"/>
        <v>-5.1396284684853413</v>
      </c>
      <c r="T230" s="67">
        <f t="shared" si="113"/>
        <v>-5.1396284684853271</v>
      </c>
    </row>
    <row r="231" spans="1:20" s="28" customFormat="1" ht="15" x14ac:dyDescent="0.25">
      <c r="A231" s="23">
        <v>1.74</v>
      </c>
      <c r="B231" s="23">
        <v>2.19</v>
      </c>
      <c r="C231" s="24">
        <f t="shared" si="105"/>
        <v>3.1333648244370904E-2</v>
      </c>
      <c r="D231" s="25">
        <f>IF(OR($A231="",$B231=""),"",A231*'MPTO_working_2-way'!$G230)</f>
        <v>1.7945205479452053</v>
      </c>
      <c r="E231" s="27">
        <f>IF(OR($A231="",$B231=""),"",B231*'MPTO_working_2-way'!$G230)</f>
        <v>2.2586206896551722</v>
      </c>
      <c r="F231" s="25">
        <f>IF(OR($A231="",$B231=""),"",'MPTO_working_2-way'!D230)</f>
        <v>1.7887621461765948</v>
      </c>
      <c r="G231" s="27">
        <f>IF(OR($A231="",$B231=""),"",'MPTO_working_2-way'!E230)</f>
        <v>2.2678093197643276</v>
      </c>
      <c r="H231" s="25">
        <f>IF(OR($A231="",$B231=""),"",'OddsRatio_working_2-way'!M230)</f>
        <v>1.7885738643245783</v>
      </c>
      <c r="I231" s="25">
        <f>IF(OR($A231="",$B231=""),"",'OddsRatio_working_2-way'!N230)</f>
        <v>2.2681120250624973</v>
      </c>
      <c r="J231" s="25">
        <f>IF('Log_working_2-way'!$D230="","",A231^('Log_working_2-way'!$D230))</f>
        <v>1.7859641468844982</v>
      </c>
      <c r="K231" s="27">
        <f>IF('Log_working_2-way'!$D230="","",B231^('Log_working_2-way'!$D230))</f>
        <v>2.2723226675973618</v>
      </c>
      <c r="L231" s="70">
        <f t="shared" si="106"/>
        <v>0.5572519083969466</v>
      </c>
      <c r="M231" s="70">
        <f t="shared" si="107"/>
        <v>0.44274809160305351</v>
      </c>
      <c r="N231" s="28">
        <v>142</v>
      </c>
      <c r="O231" s="28">
        <f t="shared" si="108"/>
        <v>60.390804597701155</v>
      </c>
      <c r="P231" s="28">
        <f t="shared" si="109"/>
        <v>77.159817351598193</v>
      </c>
      <c r="Q231" s="28">
        <f t="shared" si="110"/>
        <v>64.840182648401836</v>
      </c>
      <c r="R231" s="28">
        <f t="shared" si="111"/>
        <v>81.609195402298852</v>
      </c>
      <c r="S231" s="71">
        <f t="shared" si="112"/>
        <v>-4.4493780507006804</v>
      </c>
      <c r="T231" s="71">
        <f t="shared" si="113"/>
        <v>-4.4493780507006591</v>
      </c>
    </row>
    <row r="232" spans="1:20" ht="15" x14ac:dyDescent="0.25">
      <c r="A232">
        <v>2.4300000000000002</v>
      </c>
      <c r="B232">
        <v>1.61</v>
      </c>
      <c r="C232" s="45">
        <f t="shared" si="105"/>
        <v>3.2640646167216181E-2</v>
      </c>
      <c r="D232" s="46">
        <f>IF(OR($A232="",$B232=""),"",A232*'MPTO_working_2-way'!$G231)</f>
        <v>2.5093167701863357</v>
      </c>
      <c r="E232" s="48">
        <f>IF(OR($A232="",$B232=""),"",B232*'MPTO_working_2-way'!$G231)</f>
        <v>1.6625514403292181</v>
      </c>
      <c r="F232" s="46">
        <f>IF(OR($A232="",$B232=""),"",'MPTO_working_2-way'!D231)</f>
        <v>2.5303495779840248</v>
      </c>
      <c r="G232" s="48">
        <f>IF(OR($A232="",$B232=""),"",'MPTO_working_2-way'!E231)</f>
        <v>1.6534454704900365</v>
      </c>
      <c r="H232" s="46">
        <f>IF(OR($A232="",$B232=""),"",'OddsRatio_working_2-way'!M231)</f>
        <v>2.5310983949707371</v>
      </c>
      <c r="I232" s="46">
        <f>IF(OR($A232="",$B232=""),"",'OddsRatio_working_2-way'!N231)</f>
        <v>1.6531258887637414</v>
      </c>
      <c r="J232" s="46">
        <f>IF('Log_working_2-way'!$D231="","",A232^('Log_working_2-way'!$D231))</f>
        <v>2.5408594420942658</v>
      </c>
      <c r="K232" s="48">
        <f>IF('Log_working_2-way'!$D231="","",B232^('Log_working_2-way'!$D231))</f>
        <v>1.6489884623355247</v>
      </c>
      <c r="L232" s="65">
        <f t="shared" si="106"/>
        <v>0.39851485148514848</v>
      </c>
      <c r="M232" s="65">
        <f t="shared" si="107"/>
        <v>0.60148514851485146</v>
      </c>
      <c r="N232" s="52">
        <v>143</v>
      </c>
      <c r="O232" s="52">
        <f t="shared" si="108"/>
        <v>84.152263374485585</v>
      </c>
      <c r="P232" s="52">
        <f t="shared" si="109"/>
        <v>54.18012422360249</v>
      </c>
      <c r="Q232" s="52">
        <f t="shared" si="110"/>
        <v>88.81987577639751</v>
      </c>
      <c r="R232" s="52">
        <f t="shared" si="111"/>
        <v>58.847736625514401</v>
      </c>
      <c r="S232" s="67">
        <f t="shared" si="112"/>
        <v>-4.6676124019119243</v>
      </c>
      <c r="T232" s="67">
        <f t="shared" si="113"/>
        <v>-4.6676124019119101</v>
      </c>
    </row>
    <row r="233" spans="1:20" ht="15" x14ac:dyDescent="0.25">
      <c r="A233">
        <v>2.4</v>
      </c>
      <c r="B233">
        <v>1.62</v>
      </c>
      <c r="C233" s="45">
        <f t="shared" si="105"/>
        <v>3.3950617283950546E-2</v>
      </c>
      <c r="D233" s="46">
        <f>IF(OR($A233="",$B233=""),"",A233*'MPTO_working_2-way'!$G232)</f>
        <v>2.4814814814814814</v>
      </c>
      <c r="E233" s="48">
        <f>IF(OR($A233="",$B233=""),"",B233*'MPTO_working_2-way'!$G232)</f>
        <v>1.675</v>
      </c>
      <c r="F233" s="46">
        <f>IF(OR($A233="",$B233=""),"",'MPTO_working_2-way'!D232)</f>
        <v>2.5019305019305014</v>
      </c>
      <c r="G233" s="48">
        <f>IF(OR($A233="",$B233=""),"",'MPTO_working_2-way'!E232)</f>
        <v>1.6658097686375322</v>
      </c>
      <c r="H233" s="46">
        <f>IF(OR($A233="",$B233=""),"",'OddsRatio_working_2-way'!M232)</f>
        <v>2.502685767593821</v>
      </c>
      <c r="I233" s="46">
        <f>IF(OR($A233="",$B233=""),"",'OddsRatio_working_2-way'!N232)</f>
        <v>1.6654751256486924</v>
      </c>
      <c r="J233" s="46">
        <f>IF('Log_working_2-way'!$D232="","",A233^('Log_working_2-way'!$D232))</f>
        <v>2.5121786003771214</v>
      </c>
      <c r="K233" s="48">
        <f>IF('Log_working_2-way'!$D232="","",B233^('Log_working_2-way'!$D232))</f>
        <v>1.6612975476246807</v>
      </c>
      <c r="L233" s="65">
        <f t="shared" si="106"/>
        <v>0.40298507462686567</v>
      </c>
      <c r="M233" s="65">
        <f t="shared" si="107"/>
        <v>0.59701492537313428</v>
      </c>
      <c r="N233" s="52">
        <v>144</v>
      </c>
      <c r="O233" s="52">
        <f t="shared" si="108"/>
        <v>83.999999999999986</v>
      </c>
      <c r="P233" s="52">
        <f t="shared" si="109"/>
        <v>55.111111111111128</v>
      </c>
      <c r="Q233" s="52">
        <f t="shared" si="110"/>
        <v>88.888888888888886</v>
      </c>
      <c r="R233" s="52">
        <f t="shared" si="111"/>
        <v>60</v>
      </c>
      <c r="S233" s="67">
        <f t="shared" si="112"/>
        <v>-4.8888888888888999</v>
      </c>
      <c r="T233" s="67">
        <f t="shared" si="113"/>
        <v>-4.8888888888888715</v>
      </c>
    </row>
    <row r="234" spans="1:20" ht="15" x14ac:dyDescent="0.25">
      <c r="A234">
        <v>2.27</v>
      </c>
      <c r="B234">
        <v>1.68</v>
      </c>
      <c r="C234" s="45">
        <f t="shared" si="105"/>
        <v>3.5766729599328695E-2</v>
      </c>
      <c r="D234" s="46">
        <f>IF(OR($A234="",$B234=""),"",A234*'MPTO_working_2-way'!$G233)</f>
        <v>2.3511904761904763</v>
      </c>
      <c r="E234" s="48">
        <f>IF(OR($A234="",$B234=""),"",B234*'MPTO_working_2-way'!$G233)</f>
        <v>1.7400881057268722</v>
      </c>
      <c r="F234" s="46">
        <f>IF(OR($A234="",$B234=""),"",'MPTO_working_2-way'!D233)</f>
        <v>2.3660503784588656</v>
      </c>
      <c r="G234" s="48">
        <f>IF(OR($A234="",$B234=""),"",'MPTO_working_2-way'!E233)</f>
        <v>1.7320374239258789</v>
      </c>
      <c r="H234" s="46">
        <f>IF(OR($A234="",$B234=""),"",'OddsRatio_working_2-way'!M233)</f>
        <v>2.3666188418222287</v>
      </c>
      <c r="I234" s="46">
        <f>IF(OR($A234="",$B234=""),"",'OddsRatio_working_2-way'!N233)</f>
        <v>1.7317329231804059</v>
      </c>
      <c r="J234" s="46">
        <f>IF('Log_working_2-way'!$D233="","",A234^('Log_working_2-way'!$D233))</f>
        <v>2.37348902776783</v>
      </c>
      <c r="K234" s="48">
        <f>IF('Log_working_2-way'!$D233="","",B234^('Log_working_2-way'!$D233))</f>
        <v>1.72807279838637</v>
      </c>
      <c r="L234" s="65">
        <f t="shared" si="106"/>
        <v>0.42531645569620252</v>
      </c>
      <c r="M234" s="65">
        <f t="shared" si="107"/>
        <v>0.57468354430379742</v>
      </c>
      <c r="N234" s="52">
        <v>145</v>
      </c>
      <c r="O234" s="52">
        <f t="shared" si="108"/>
        <v>81.123348017621126</v>
      </c>
      <c r="P234" s="52">
        <f t="shared" si="109"/>
        <v>58.69047619047619</v>
      </c>
      <c r="Q234" s="52">
        <f t="shared" si="110"/>
        <v>86.30952380952381</v>
      </c>
      <c r="R234" s="52">
        <f t="shared" si="111"/>
        <v>63.876651982378853</v>
      </c>
      <c r="S234" s="67">
        <f t="shared" si="112"/>
        <v>-5.1861757919026843</v>
      </c>
      <c r="T234" s="67">
        <f t="shared" si="113"/>
        <v>-5.186175791902663</v>
      </c>
    </row>
    <row r="235" spans="1:20" ht="15" x14ac:dyDescent="0.25">
      <c r="A235">
        <v>2.11</v>
      </c>
      <c r="B235">
        <v>1.79</v>
      </c>
      <c r="C235" s="45">
        <f t="shared" si="105"/>
        <v>3.2592867166194583E-2</v>
      </c>
      <c r="D235" s="46">
        <f>IF(OR($A235="",$B235=""),"",A235*'MPTO_working_2-way'!$G234)</f>
        <v>2.1787709497206706</v>
      </c>
      <c r="E235" s="48">
        <f>IF(OR($A235="",$B235=""),"",B235*'MPTO_working_2-way'!$G234)</f>
        <v>1.8483412322274884</v>
      </c>
      <c r="F235" s="46">
        <f>IF(OR($A235="",$B235=""),"",'MPTO_working_2-way'!D234)</f>
        <v>2.1851369724319478</v>
      </c>
      <c r="G235" s="48">
        <f>IF(OR($A235="",$B235=""),"",'MPTO_working_2-way'!E234)</f>
        <v>1.8437843247333352</v>
      </c>
      <c r="H235" s="46">
        <f>IF(OR($A235="",$B235=""),"",'OddsRatio_working_2-way'!M234)</f>
        <v>2.1853536565680476</v>
      </c>
      <c r="I235" s="46">
        <f>IF(OR($A235="",$B235=""),"",'OddsRatio_working_2-way'!N234)</f>
        <v>1.8436300798997822</v>
      </c>
      <c r="J235" s="46">
        <f>IF('Log_working_2-way'!$D234="","",A235^('Log_working_2-way'!$D234))</f>
        <v>2.1882656756587764</v>
      </c>
      <c r="K235" s="48">
        <f>IF('Log_working_2-way'!$D234="","",B235^('Log_working_2-way'!$D234))</f>
        <v>1.8415626408173078</v>
      </c>
      <c r="L235" s="65">
        <f t="shared" si="106"/>
        <v>0.4589743589743589</v>
      </c>
      <c r="M235" s="65">
        <f t="shared" si="107"/>
        <v>0.54102564102564099</v>
      </c>
      <c r="N235" s="52">
        <v>146</v>
      </c>
      <c r="O235" s="52">
        <f t="shared" si="108"/>
        <v>76.805687203791479</v>
      </c>
      <c r="P235" s="52">
        <f t="shared" si="109"/>
        <v>64.435754189944149</v>
      </c>
      <c r="Q235" s="52">
        <f t="shared" si="110"/>
        <v>81.564245810055866</v>
      </c>
      <c r="R235" s="52">
        <f t="shared" si="111"/>
        <v>69.194312796208536</v>
      </c>
      <c r="S235" s="67">
        <f t="shared" si="112"/>
        <v>-4.758558606264387</v>
      </c>
      <c r="T235" s="67">
        <f t="shared" si="113"/>
        <v>-4.758558606264387</v>
      </c>
    </row>
    <row r="236" spans="1:20" ht="15" x14ac:dyDescent="0.25">
      <c r="A236">
        <v>2.37</v>
      </c>
      <c r="B236">
        <v>1.64</v>
      </c>
      <c r="C236" s="45">
        <f t="shared" si="105"/>
        <v>3.1697025831017633E-2</v>
      </c>
      <c r="D236" s="46">
        <f>IF(OR($A236="",$B236=""),"",A236*'MPTO_working_2-way'!$G235)</f>
        <v>2.4451219512195119</v>
      </c>
      <c r="E236" s="48">
        <f>IF(OR($A236="",$B236=""),"",B236*'MPTO_working_2-way'!$G235)</f>
        <v>1.6919831223628687</v>
      </c>
      <c r="F236" s="46">
        <f>IF(OR($A236="",$B236=""),"",'MPTO_working_2-way'!D235)</f>
        <v>2.4624936644703492</v>
      </c>
      <c r="G236" s="48">
        <f>IF(OR($A236="",$B236=""),"",'MPTO_working_2-way'!E235)</f>
        <v>1.6837636458152829</v>
      </c>
      <c r="H236" s="46">
        <f>IF(OR($A236="",$B236=""),"",'OddsRatio_working_2-way'!M235)</f>
        <v>2.4630874888399528</v>
      </c>
      <c r="I236" s="46">
        <f>IF(OR($A236="",$B236=""),"",'OddsRatio_working_2-way'!N235)</f>
        <v>1.6834861261734084</v>
      </c>
      <c r="J236" s="46">
        <f>IF('Log_working_2-way'!$D235="","",A236^('Log_working_2-way'!$D235))</f>
        <v>2.4711156795001918</v>
      </c>
      <c r="K236" s="48">
        <f>IF('Log_working_2-way'!$D235="","",B236^('Log_working_2-way'!$D235))</f>
        <v>1.6797561972418789</v>
      </c>
      <c r="L236" s="65">
        <f t="shared" si="106"/>
        <v>0.40897755610972575</v>
      </c>
      <c r="M236" s="65">
        <f t="shared" si="107"/>
        <v>0.59102244389027447</v>
      </c>
      <c r="N236" s="52">
        <v>147</v>
      </c>
      <c r="O236" s="52">
        <f t="shared" si="108"/>
        <v>84.974683544303801</v>
      </c>
      <c r="P236" s="52">
        <f t="shared" si="109"/>
        <v>57.365853658536572</v>
      </c>
      <c r="Q236" s="52">
        <f t="shared" si="110"/>
        <v>89.634146341463406</v>
      </c>
      <c r="R236" s="52">
        <f t="shared" si="111"/>
        <v>62.025316455696199</v>
      </c>
      <c r="S236" s="67">
        <f t="shared" si="112"/>
        <v>-4.6594627971596054</v>
      </c>
      <c r="T236" s="67">
        <f t="shared" si="113"/>
        <v>-4.6594627971596267</v>
      </c>
    </row>
    <row r="237" spans="1:20" ht="15" x14ac:dyDescent="0.25">
      <c r="A237">
        <v>2.17</v>
      </c>
      <c r="B237">
        <v>1.76</v>
      </c>
      <c r="C237" s="45">
        <f t="shared" si="105"/>
        <v>2.9011311269375728E-2</v>
      </c>
      <c r="D237" s="46">
        <f>IF(OR($A237="",$B237=""),"",A237*'MPTO_working_2-way'!$G236)</f>
        <v>2.2329545454545454</v>
      </c>
      <c r="E237" s="48">
        <f>IF(OR($A237="",$B237=""),"",B237*'MPTO_working_2-way'!$G236)</f>
        <v>1.8110599078341012</v>
      </c>
      <c r="F237" s="46">
        <f>IF(OR($A237="",$B237=""),"",'MPTO_working_2-way'!D236)</f>
        <v>2.2405256365129644</v>
      </c>
      <c r="G237" s="48">
        <f>IF(OR($A237="",$B237=""),"",'MPTO_working_2-way'!E236)</f>
        <v>1.8061099025820484</v>
      </c>
      <c r="H237" s="46">
        <f>IF(OR($A237="",$B237=""),"",'OddsRatio_working_2-way'!M236)</f>
        <v>2.2407552878027661</v>
      </c>
      <c r="I237" s="46">
        <f>IF(OR($A237="",$B237=""),"",'OddsRatio_working_2-way'!N236)</f>
        <v>1.8059606997693183</v>
      </c>
      <c r="J237" s="46">
        <f>IF('Log_working_2-way'!$D236="","",A237^('Log_working_2-way'!$D236))</f>
        <v>2.2442129030289037</v>
      </c>
      <c r="K237" s="48">
        <f>IF('Log_working_2-way'!$D236="","",B237^('Log_working_2-way'!$D236))</f>
        <v>1.8037209689479914</v>
      </c>
      <c r="L237" s="65">
        <f t="shared" si="106"/>
        <v>0.44783715012722647</v>
      </c>
      <c r="M237" s="65">
        <f t="shared" si="107"/>
        <v>0.55216284987277364</v>
      </c>
      <c r="N237" s="52">
        <v>148</v>
      </c>
      <c r="O237" s="52">
        <f t="shared" si="108"/>
        <v>79.797235023041466</v>
      </c>
      <c r="P237" s="52">
        <f t="shared" si="109"/>
        <v>63.909090909090928</v>
      </c>
      <c r="Q237" s="52">
        <f t="shared" si="110"/>
        <v>84.090909090909093</v>
      </c>
      <c r="R237" s="52">
        <f t="shared" si="111"/>
        <v>68.20276497695852</v>
      </c>
      <c r="S237" s="67">
        <f t="shared" si="112"/>
        <v>-4.2936740678676273</v>
      </c>
      <c r="T237" s="67">
        <f t="shared" si="113"/>
        <v>-4.2936740678675918</v>
      </c>
    </row>
    <row r="238" spans="1:20" ht="15" x14ac:dyDescent="0.25">
      <c r="A238">
        <v>2.15</v>
      </c>
      <c r="B238">
        <v>1.7</v>
      </c>
      <c r="C238" s="45">
        <f t="shared" si="105"/>
        <v>5.3351573187414569E-2</v>
      </c>
      <c r="D238" s="46">
        <f>IF(OR($A238="",$B238=""),"",A238*'MPTO_working_2-way'!$G237)</f>
        <v>2.2647058823529411</v>
      </c>
      <c r="E238" s="48">
        <f>IF(OR($A238="",$B238=""),"",B238*'MPTO_working_2-way'!$G237)</f>
        <v>1.7906976744186047</v>
      </c>
      <c r="F238" s="46">
        <f>IF(OR($A238="",$B238=""),"",'MPTO_working_2-way'!D237)</f>
        <v>2.280811232449298</v>
      </c>
      <c r="G238" s="48">
        <f>IF(OR($A238="",$B238=""),"",'MPTO_working_2-way'!E237)</f>
        <v>1.7807551766138856</v>
      </c>
      <c r="H238" s="46">
        <f>IF(OR($A238="",$B238=""),"",'OddsRatio_working_2-way'!M237)</f>
        <v>2.2817398889233114</v>
      </c>
      <c r="I238" s="46">
        <f>IF(OR($A238="",$B238=""),"",'OddsRatio_working_2-way'!N237)</f>
        <v>1.7801894976054942</v>
      </c>
      <c r="J238" s="46">
        <f>IF('Log_working_2-way'!$D237="","",A238^('Log_working_2-way'!$D237))</f>
        <v>2.2893000559740977</v>
      </c>
      <c r="K238" s="48">
        <f>IF('Log_working_2-way'!$D237="","",B238^('Log_working_2-way'!$D237))</f>
        <v>1.7756146409553155</v>
      </c>
      <c r="L238" s="65">
        <f t="shared" si="106"/>
        <v>0.44155844155844159</v>
      </c>
      <c r="M238" s="65">
        <f t="shared" si="107"/>
        <v>0.55844155844155841</v>
      </c>
      <c r="N238" s="52">
        <v>149</v>
      </c>
      <c r="O238" s="52">
        <f t="shared" si="108"/>
        <v>79.697674418604635</v>
      </c>
      <c r="P238" s="52">
        <f t="shared" si="109"/>
        <v>61.35294117647058</v>
      </c>
      <c r="Q238" s="52">
        <f t="shared" si="110"/>
        <v>87.64705882352942</v>
      </c>
      <c r="R238" s="52">
        <f t="shared" si="111"/>
        <v>69.302325581395351</v>
      </c>
      <c r="S238" s="67">
        <f t="shared" si="112"/>
        <v>-7.9493844049247855</v>
      </c>
      <c r="T238" s="67">
        <f t="shared" si="113"/>
        <v>-7.9493844049247713</v>
      </c>
    </row>
    <row r="239" spans="1:20" ht="15" x14ac:dyDescent="0.25">
      <c r="A239">
        <v>1.79</v>
      </c>
      <c r="B239">
        <v>2.1</v>
      </c>
      <c r="C239" s="45">
        <f t="shared" si="105"/>
        <v>3.4849694067571102E-2</v>
      </c>
      <c r="D239" s="46">
        <f>IF(OR($A239="",$B239=""),"",A239*'MPTO_working_2-way'!$G238)</f>
        <v>1.8523809523809522</v>
      </c>
      <c r="E239" s="48">
        <f>IF(OR($A239="",$B239=""),"",B239*'MPTO_working_2-way'!$G238)</f>
        <v>2.1731843575418992</v>
      </c>
      <c r="F239" s="46">
        <f>IF(OR($A239="",$B239=""),"",'MPTO_working_2-way'!D238)</f>
        <v>1.8476284099287292</v>
      </c>
      <c r="G239" s="48">
        <f>IF(OR($A239="",$B239=""),"",'MPTO_working_2-way'!E238)</f>
        <v>2.1797622499275153</v>
      </c>
      <c r="H239" s="46">
        <f>IF(OR($A239="",$B239=""),"",'OddsRatio_working_2-way'!M238)</f>
        <v>1.8474560862851939</v>
      </c>
      <c r="I239" s="46">
        <f>IF(OR($A239="",$B239=""),"",'OddsRatio_working_2-way'!N238)</f>
        <v>2.1800021454603971</v>
      </c>
      <c r="J239" s="46">
        <f>IF('Log_working_2-way'!$D238="","",A239^('Log_working_2-way'!$D238))</f>
        <v>1.8452962428833544</v>
      </c>
      <c r="K239" s="48">
        <f>IF('Log_working_2-way'!$D238="","",B239^('Log_working_2-way'!$D238))</f>
        <v>2.1830172065936067</v>
      </c>
      <c r="L239" s="65">
        <f t="shared" si="106"/>
        <v>0.53984575835475579</v>
      </c>
      <c r="M239" s="65">
        <f t="shared" si="107"/>
        <v>0.46015424164524427</v>
      </c>
      <c r="N239" s="52">
        <v>150</v>
      </c>
      <c r="O239" s="52">
        <f t="shared" si="108"/>
        <v>66.201117318435749</v>
      </c>
      <c r="P239" s="52">
        <f t="shared" si="109"/>
        <v>78.571428571428569</v>
      </c>
      <c r="Q239" s="52">
        <f t="shared" si="110"/>
        <v>71.428571428571431</v>
      </c>
      <c r="R239" s="52">
        <f t="shared" si="111"/>
        <v>83.798882681564237</v>
      </c>
      <c r="S239" s="67">
        <f t="shared" si="112"/>
        <v>-5.2274541101356817</v>
      </c>
      <c r="T239" s="67">
        <f t="shared" si="113"/>
        <v>-5.2274541101356675</v>
      </c>
    </row>
    <row r="240" spans="1:20" ht="15" x14ac:dyDescent="0.25">
      <c r="A240">
        <v>2.8</v>
      </c>
      <c r="B240">
        <v>1.47</v>
      </c>
      <c r="C240" s="45">
        <f t="shared" si="105"/>
        <v>3.7414965986394488E-2</v>
      </c>
      <c r="D240" s="46">
        <f>IF(OR($A240="",$B240=""),"",A240*'MPTO_working_2-way'!$G239)</f>
        <v>2.9047619047619042</v>
      </c>
      <c r="E240" s="48">
        <f>IF(OR($A240="",$B240=""),"",B240*'MPTO_working_2-way'!$G239)</f>
        <v>1.5249999999999999</v>
      </c>
      <c r="F240" s="46">
        <f>IF(OR($A240="",$B240=""),"",'MPTO_working_2-way'!D239)</f>
        <v>2.9547738693467331</v>
      </c>
      <c r="G240" s="48">
        <f>IF(OR($A240="",$B240=""),"",'MPTO_working_2-way'!E239)</f>
        <v>1.511568123393316</v>
      </c>
      <c r="H240" s="46">
        <f>IF(OR($A240="",$B240=""),"",'OddsRatio_working_2-way'!M239)</f>
        <v>2.9569842191603266</v>
      </c>
      <c r="I240" s="46">
        <f>IF(OR($A240="",$B240=""),"",'OddsRatio_working_2-way'!N239)</f>
        <v>1.5109903238918627</v>
      </c>
      <c r="J240" s="46">
        <f>IF('Log_working_2-way'!$D239="","",A240^('Log_working_2-way'!$D239))</f>
        <v>2.9808517071870684</v>
      </c>
      <c r="K240" s="48">
        <f>IF('Log_working_2-way'!$D239="","",B240^('Log_working_2-way'!$D239))</f>
        <v>1.5048333483880685</v>
      </c>
      <c r="L240" s="65">
        <f t="shared" si="106"/>
        <v>0.34426229508196726</v>
      </c>
      <c r="M240" s="65">
        <f t="shared" si="107"/>
        <v>0.65573770491803285</v>
      </c>
      <c r="N240" s="52">
        <v>151</v>
      </c>
      <c r="O240" s="52">
        <f t="shared" si="108"/>
        <v>97.071428571428555</v>
      </c>
      <c r="P240" s="52">
        <f t="shared" si="109"/>
        <v>48.278911564625851</v>
      </c>
      <c r="Q240" s="52">
        <f t="shared" si="110"/>
        <v>102.72108843537414</v>
      </c>
      <c r="R240" s="52">
        <f t="shared" si="111"/>
        <v>53.928571428571431</v>
      </c>
      <c r="S240" s="67">
        <f t="shared" si="112"/>
        <v>-5.6496598639455868</v>
      </c>
      <c r="T240" s="67">
        <f t="shared" si="113"/>
        <v>-5.6496598639455797</v>
      </c>
    </row>
    <row r="241" spans="1:20" ht="15" x14ac:dyDescent="0.25">
      <c r="A241">
        <v>2.66</v>
      </c>
      <c r="B241">
        <v>1.51</v>
      </c>
      <c r="C241" s="45">
        <f t="shared" si="105"/>
        <v>3.8191505253199143E-2</v>
      </c>
      <c r="D241" s="46">
        <f>IF(OR($A241="",$B241=""),"",A241*'MPTO_working_2-way'!$G240)</f>
        <v>2.76158940397351</v>
      </c>
      <c r="E241" s="48">
        <f>IF(OR($A241="",$B241=""),"",B241*'MPTO_working_2-way'!$G240)</f>
        <v>1.5676691729323307</v>
      </c>
      <c r="F241" s="46">
        <f>IF(OR($A241="",$B241=""),"",'MPTO_working_2-way'!D240)</f>
        <v>2.802344240563734</v>
      </c>
      <c r="G241" s="48">
        <f>IF(OR($A241="",$B241=""),"",'MPTO_working_2-way'!E240)</f>
        <v>1.5548329655866526</v>
      </c>
      <c r="H241" s="46">
        <f>IF(OR($A241="",$B241=""),"",'OddsRatio_working_2-way'!M240)</f>
        <v>2.8041346847683837</v>
      </c>
      <c r="I241" s="46">
        <f>IF(OR($A241="",$B241=""),"",'OddsRatio_working_2-way'!N240)</f>
        <v>1.5542823429107684</v>
      </c>
      <c r="J241" s="46">
        <f>IF('Log_working_2-way'!$D240="","",A241^('Log_working_2-way'!$D240))</f>
        <v>2.8234489092067649</v>
      </c>
      <c r="K241" s="48">
        <f>IF('Log_working_2-way'!$D240="","",B241^('Log_working_2-way'!$D240))</f>
        <v>1.5484113072488479</v>
      </c>
      <c r="L241" s="65">
        <f t="shared" si="106"/>
        <v>0.36211031175059949</v>
      </c>
      <c r="M241" s="65">
        <f t="shared" si="107"/>
        <v>0.63788968824940051</v>
      </c>
      <c r="N241" s="52">
        <v>152</v>
      </c>
      <c r="O241" s="52">
        <f t="shared" si="108"/>
        <v>94.857142857142875</v>
      </c>
      <c r="P241" s="52">
        <f t="shared" si="109"/>
        <v>51.337748344370873</v>
      </c>
      <c r="Q241" s="52">
        <f t="shared" si="110"/>
        <v>100.66225165562915</v>
      </c>
      <c r="R241" s="52">
        <f t="shared" si="111"/>
        <v>57.142857142857139</v>
      </c>
      <c r="S241" s="67">
        <f t="shared" si="112"/>
        <v>-5.8051087984862733</v>
      </c>
      <c r="T241" s="67">
        <f t="shared" si="113"/>
        <v>-5.8051087984862662</v>
      </c>
    </row>
    <row r="242" spans="1:20" ht="15" x14ac:dyDescent="0.25">
      <c r="A242">
        <v>2.5499999999999998</v>
      </c>
      <c r="B242">
        <v>1.55</v>
      </c>
      <c r="C242" s="45">
        <f t="shared" si="105"/>
        <v>3.7318153067678717E-2</v>
      </c>
      <c r="D242" s="46">
        <f>IF(OR($A242="",$B242=""),"",A242*'MPTO_working_2-way'!$G241)</f>
        <v>2.6451612903225805</v>
      </c>
      <c r="E242" s="48">
        <f>IF(OR($A242="",$B242=""),"",B242*'MPTO_working_2-way'!$G241)</f>
        <v>1.607843137254902</v>
      </c>
      <c r="F242" s="46">
        <f>IF(OR($A242="",$B242=""),"",'MPTO_working_2-way'!D241)</f>
        <v>2.6773920406435225</v>
      </c>
      <c r="G242" s="48">
        <f>IF(OR($A242="",$B242=""),"",'MPTO_working_2-way'!E241)</f>
        <v>1.596163553760727</v>
      </c>
      <c r="H242" s="46">
        <f>IF(OR($A242="",$B242=""),"",'OddsRatio_working_2-way'!M241)</f>
        <v>2.6787441193290351</v>
      </c>
      <c r="I242" s="46">
        <f>IF(OR($A242="",$B242=""),"",'OddsRatio_working_2-way'!N241)</f>
        <v>1.5956833971812705</v>
      </c>
      <c r="J242" s="46">
        <f>IF('Log_working_2-way'!$D241="","",A242^('Log_working_2-way'!$D241))</f>
        <v>2.693900720344212</v>
      </c>
      <c r="K242" s="48">
        <f>IF('Log_working_2-way'!$D241="","",B242^('Log_working_2-way'!$D241))</f>
        <v>1.5903533707669273</v>
      </c>
      <c r="L242" s="65">
        <f t="shared" si="106"/>
        <v>0.37804878048780488</v>
      </c>
      <c r="M242" s="65">
        <f t="shared" si="107"/>
        <v>0.62195121951219512</v>
      </c>
      <c r="N242" s="52">
        <v>153</v>
      </c>
      <c r="O242" s="52">
        <f t="shared" si="108"/>
        <v>93</v>
      </c>
      <c r="P242" s="52">
        <f t="shared" si="109"/>
        <v>54.29032258064516</v>
      </c>
      <c r="Q242" s="52">
        <f t="shared" si="110"/>
        <v>98.709677419354833</v>
      </c>
      <c r="R242" s="52">
        <f t="shared" si="111"/>
        <v>60.000000000000007</v>
      </c>
      <c r="S242" s="67">
        <f t="shared" si="112"/>
        <v>-5.7096774193548328</v>
      </c>
      <c r="T242" s="67">
        <f t="shared" si="113"/>
        <v>-5.709677419354847</v>
      </c>
    </row>
    <row r="243" spans="1:20" ht="15" x14ac:dyDescent="0.25">
      <c r="A243">
        <v>2.73</v>
      </c>
      <c r="B243">
        <v>1.49</v>
      </c>
      <c r="C243" s="45">
        <f t="shared" si="105"/>
        <v>3.7441305897681687E-2</v>
      </c>
      <c r="D243" s="46">
        <f>IF(OR($A243="",$B243=""),"",A243*'MPTO_working_2-way'!$G242)</f>
        <v>2.8322147651006708</v>
      </c>
      <c r="E243" s="48">
        <f>IF(OR($A243="",$B243=""),"",B243*'MPTO_working_2-way'!$G242)</f>
        <v>1.5457875457875456</v>
      </c>
      <c r="F243" s="46">
        <f>IF(OR($A243="",$B243=""),"",'MPTO_working_2-way'!D242)</f>
        <v>2.8770378753050179</v>
      </c>
      <c r="G243" s="48">
        <f>IF(OR($A243="",$B243=""),"",'MPTO_working_2-way'!E242)</f>
        <v>1.5327543003560864</v>
      </c>
      <c r="H243" s="46">
        <f>IF(OR($A243="",$B243=""),"",'OddsRatio_working_2-way'!M242)</f>
        <v>2.8789923482808439</v>
      </c>
      <c r="I243" s="46">
        <f>IF(OR($A243="",$B243=""),"",'OddsRatio_working_2-way'!N242)</f>
        <v>1.5322001448887936</v>
      </c>
      <c r="J243" s="46">
        <f>IF('Log_working_2-way'!$D242="","",A243^('Log_working_2-way'!$D242))</f>
        <v>2.9002958559251169</v>
      </c>
      <c r="K243" s="48">
        <f>IF('Log_working_2-way'!$D242="","",B243^('Log_working_2-way'!$D242))</f>
        <v>1.5262338476830128</v>
      </c>
      <c r="L243" s="65">
        <f t="shared" si="106"/>
        <v>0.35308056872037918</v>
      </c>
      <c r="M243" s="65">
        <f t="shared" si="107"/>
        <v>0.64691943127962093</v>
      </c>
      <c r="N243" s="52">
        <v>154</v>
      </c>
      <c r="O243" s="52">
        <f t="shared" si="108"/>
        <v>97.589743589743591</v>
      </c>
      <c r="P243" s="52">
        <f t="shared" si="109"/>
        <v>50.644295302013433</v>
      </c>
      <c r="Q243" s="52">
        <f t="shared" si="110"/>
        <v>103.35570469798658</v>
      </c>
      <c r="R243" s="52">
        <f t="shared" si="111"/>
        <v>56.410256410256409</v>
      </c>
      <c r="S243" s="67">
        <f t="shared" si="112"/>
        <v>-5.7659611082429905</v>
      </c>
      <c r="T243" s="67">
        <f t="shared" si="113"/>
        <v>-5.7659611082429763</v>
      </c>
    </row>
    <row r="244" spans="1:20" ht="15" x14ac:dyDescent="0.25">
      <c r="A244">
        <v>2.8</v>
      </c>
      <c r="B244">
        <v>1.47</v>
      </c>
      <c r="C244" s="45">
        <f t="shared" si="105"/>
        <v>3.7414965986394488E-2</v>
      </c>
      <c r="D244" s="46">
        <f>IF(OR($A244="",$B244=""),"",A244*'MPTO_working_2-way'!$G243)</f>
        <v>2.9047619047619042</v>
      </c>
      <c r="E244" s="48">
        <f>IF(OR($A244="",$B244=""),"",B244*'MPTO_working_2-way'!$G243)</f>
        <v>1.5249999999999999</v>
      </c>
      <c r="F244" s="46">
        <f>IF(OR($A244="",$B244=""),"",'MPTO_working_2-way'!D243)</f>
        <v>2.9547738693467331</v>
      </c>
      <c r="G244" s="48">
        <f>IF(OR($A244="",$B244=""),"",'MPTO_working_2-way'!E243)</f>
        <v>1.511568123393316</v>
      </c>
      <c r="H244" s="46">
        <f>IF(OR($A244="",$B244=""),"",'OddsRatio_working_2-way'!M243)</f>
        <v>2.9569842191603266</v>
      </c>
      <c r="I244" s="46">
        <f>IF(OR($A244="",$B244=""),"",'OddsRatio_working_2-way'!N243)</f>
        <v>1.5109903238918627</v>
      </c>
      <c r="J244" s="46">
        <f>IF('Log_working_2-way'!$D243="","",A244^('Log_working_2-way'!$D243))</f>
        <v>2.9808517071870684</v>
      </c>
      <c r="K244" s="48">
        <f>IF('Log_working_2-way'!$D243="","",B244^('Log_working_2-way'!$D243))</f>
        <v>1.5048333483880685</v>
      </c>
      <c r="L244" s="65">
        <f t="shared" si="106"/>
        <v>0.34426229508196726</v>
      </c>
      <c r="M244" s="65">
        <f t="shared" si="107"/>
        <v>0.65573770491803285</v>
      </c>
      <c r="N244" s="52">
        <v>155</v>
      </c>
      <c r="O244" s="52">
        <f t="shared" si="108"/>
        <v>99.642857142857139</v>
      </c>
      <c r="P244" s="52">
        <f t="shared" si="109"/>
        <v>49.557823129251695</v>
      </c>
      <c r="Q244" s="52">
        <f t="shared" si="110"/>
        <v>105.4421768707483</v>
      </c>
      <c r="R244" s="52">
        <f t="shared" si="111"/>
        <v>55.357142857142861</v>
      </c>
      <c r="S244" s="67">
        <f t="shared" si="112"/>
        <v>-5.7993197278911595</v>
      </c>
      <c r="T244" s="67">
        <f t="shared" si="113"/>
        <v>-5.7993197278911666</v>
      </c>
    </row>
    <row r="245" spans="1:20" ht="15" x14ac:dyDescent="0.25">
      <c r="A245">
        <v>2.93</v>
      </c>
      <c r="B245">
        <v>1.43</v>
      </c>
      <c r="C245" s="45">
        <f t="shared" si="105"/>
        <v>4.0597627628344402E-2</v>
      </c>
      <c r="D245" s="46">
        <f>IF(OR($A245="",$B245=""),"",A245*'MPTO_working_2-way'!$G244)</f>
        <v>3.0489510489510492</v>
      </c>
      <c r="E245" s="48">
        <f>IF(OR($A245="",$B245=""),"",B245*'MPTO_working_2-way'!$G244)</f>
        <v>1.4880546075085324</v>
      </c>
      <c r="F245" s="46">
        <f>IF(OR($A245="",$B245=""),"",'MPTO_working_2-way'!D244)</f>
        <v>3.1152830960258751</v>
      </c>
      <c r="G245" s="48">
        <f>IF(OR($A245="",$B245=""),"",'MPTO_working_2-way'!E244)</f>
        <v>1.4727499604562471</v>
      </c>
      <c r="H245" s="46">
        <f>IF(OR($A245="",$B245=""),"",'OddsRatio_working_2-way'!M244)</f>
        <v>3.1185778468168821</v>
      </c>
      <c r="I245" s="46">
        <f>IF(OR($A245="",$B245=""),"",'OddsRatio_working_2-way'!N244)</f>
        <v>1.4720147534358856</v>
      </c>
      <c r="J245" s="46">
        <f>IF('Log_working_2-way'!$D244="","",A245^('Log_working_2-way'!$D244))</f>
        <v>3.150676271791061</v>
      </c>
      <c r="K245" s="48">
        <f>IF('Log_working_2-way'!$D244="","",B245^('Log_working_2-way'!$D244))</f>
        <v>1.4649700250636637</v>
      </c>
      <c r="L245" s="65">
        <f t="shared" si="106"/>
        <v>0.32798165137614677</v>
      </c>
      <c r="M245" s="65">
        <f t="shared" si="107"/>
        <v>0.67201834862385323</v>
      </c>
      <c r="N245" s="52">
        <v>156</v>
      </c>
      <c r="O245" s="52">
        <f t="shared" si="108"/>
        <v>102.75767918088738</v>
      </c>
      <c r="P245" s="52">
        <f t="shared" si="109"/>
        <v>46.909090909090907</v>
      </c>
      <c r="Q245" s="52">
        <f t="shared" si="110"/>
        <v>109.09090909090911</v>
      </c>
      <c r="R245" s="52">
        <f t="shared" si="111"/>
        <v>53.242320819112621</v>
      </c>
      <c r="S245" s="67">
        <f t="shared" si="112"/>
        <v>-6.3332299100217284</v>
      </c>
      <c r="T245" s="67">
        <f t="shared" si="113"/>
        <v>-6.3332299100217142</v>
      </c>
    </row>
    <row r="246" spans="1:20" ht="15" x14ac:dyDescent="0.25">
      <c r="A246">
        <v>2.7</v>
      </c>
      <c r="B246">
        <v>1.47</v>
      </c>
      <c r="C246" s="45">
        <f t="shared" si="105"/>
        <v>5.0642479213907743E-2</v>
      </c>
      <c r="D246" s="46">
        <f>IF(OR($A246="",$B246=""),"",A246*'MPTO_working_2-way'!$G245)</f>
        <v>2.8367346938775513</v>
      </c>
      <c r="E246" s="48">
        <f>IF(OR($A246="",$B246=""),"",B246*'MPTO_working_2-way'!$G245)</f>
        <v>1.5444444444444443</v>
      </c>
      <c r="F246" s="46">
        <f>IF(OR($A246="",$B246=""),"",'MPTO_working_2-way'!D245)</f>
        <v>2.8981380065717417</v>
      </c>
      <c r="G246" s="48">
        <f>IF(OR($A246="",$B246=""),"",'MPTO_working_2-way'!E245)</f>
        <v>1.5268320830929023</v>
      </c>
      <c r="H246" s="46">
        <f>IF(OR($A246="",$B246=""),"",'OddsRatio_working_2-way'!M245)</f>
        <v>2.9018468068158763</v>
      </c>
      <c r="I246" s="46">
        <f>IF(OR($A246="",$B246=""),"",'OddsRatio_working_2-way'!N245)</f>
        <v>1.5258047054138011</v>
      </c>
      <c r="J246" s="46">
        <f>IF('Log_working_2-way'!$D245="","",A246^('Log_working_2-way'!$D245))</f>
        <v>2.9316520731097335</v>
      </c>
      <c r="K246" s="48">
        <f>IF('Log_working_2-way'!$D245="","",B246^('Log_working_2-way'!$D245))</f>
        <v>1.5176915728851679</v>
      </c>
      <c r="L246" s="65">
        <f t="shared" si="106"/>
        <v>0.35251798561151076</v>
      </c>
      <c r="M246" s="65">
        <f t="shared" si="107"/>
        <v>0.64748201438848929</v>
      </c>
      <c r="N246" s="52">
        <v>157</v>
      </c>
      <c r="O246" s="52">
        <f t="shared" si="108"/>
        <v>98.851851851851862</v>
      </c>
      <c r="P246" s="52">
        <f t="shared" si="109"/>
        <v>50.197278911564617</v>
      </c>
      <c r="Q246" s="52">
        <f t="shared" si="110"/>
        <v>106.80272108843538</v>
      </c>
      <c r="R246" s="52">
        <f t="shared" si="111"/>
        <v>58.148148148148145</v>
      </c>
      <c r="S246" s="67">
        <f t="shared" si="112"/>
        <v>-7.9508692365835145</v>
      </c>
      <c r="T246" s="67">
        <f t="shared" si="113"/>
        <v>-7.9508692365835287</v>
      </c>
    </row>
    <row r="247" spans="1:20" ht="15" x14ac:dyDescent="0.25">
      <c r="A247">
        <v>2.5099999999999998</v>
      </c>
      <c r="B247">
        <v>1.56</v>
      </c>
      <c r="C247" s="45">
        <f t="shared" si="105"/>
        <v>3.9432015527633091E-2</v>
      </c>
      <c r="D247" s="46">
        <f>IF(OR($A247="",$B247=""),"",A247*'MPTO_working_2-way'!$G246)</f>
        <v>2.608974358974359</v>
      </c>
      <c r="E247" s="48">
        <f>IF(OR($A247="",$B247=""),"",B247*'MPTO_working_2-way'!$G246)</f>
        <v>1.6215139442231077</v>
      </c>
      <c r="F247" s="46">
        <f>IF(OR($A247="",$B247=""),"",'MPTO_working_2-way'!D246)</f>
        <v>2.6406797949824656</v>
      </c>
      <c r="G247" s="48">
        <f>IF(OR($A247="",$B247=""),"",'MPTO_working_2-way'!E246)</f>
        <v>1.6095034528115753</v>
      </c>
      <c r="H247" s="46">
        <f>IF(OR($A247="",$B247=""),"",'OddsRatio_working_2-way'!M246)</f>
        <v>2.6420805617960932</v>
      </c>
      <c r="I247" s="46">
        <f>IF(OR($A247="",$B247=""),"",'OddsRatio_working_2-way'!N246)</f>
        <v>1.6089835196064983</v>
      </c>
      <c r="J247" s="46">
        <f>IF('Log_working_2-way'!$D246="","",A247^('Log_working_2-way'!$D246))</f>
        <v>2.6570036663424066</v>
      </c>
      <c r="K247" s="48">
        <f>IF('Log_working_2-way'!$D246="","",B247^('Log_working_2-way'!$D246))</f>
        <v>1.603498966424723</v>
      </c>
      <c r="L247" s="65">
        <f t="shared" si="106"/>
        <v>0.3832923832923833</v>
      </c>
      <c r="M247" s="65">
        <f t="shared" si="107"/>
        <v>0.61670761670761665</v>
      </c>
      <c r="N247" s="52">
        <v>158</v>
      </c>
      <c r="O247" s="52">
        <f t="shared" si="108"/>
        <v>95.051792828685265</v>
      </c>
      <c r="P247" s="52">
        <f t="shared" si="109"/>
        <v>56.717948717948723</v>
      </c>
      <c r="Q247" s="52">
        <f t="shared" si="110"/>
        <v>101.28205128205127</v>
      </c>
      <c r="R247" s="52">
        <f t="shared" si="111"/>
        <v>62.948207171314749</v>
      </c>
      <c r="S247" s="67">
        <f t="shared" si="112"/>
        <v>-6.2302584533660053</v>
      </c>
      <c r="T247" s="67">
        <f t="shared" si="113"/>
        <v>-6.2302584533660266</v>
      </c>
    </row>
    <row r="248" spans="1:20" ht="15" x14ac:dyDescent="0.25">
      <c r="A248"/>
      <c r="B248"/>
      <c r="C248" s="20"/>
      <c r="D248" s="17"/>
      <c r="E248" s="22"/>
      <c r="F248" s="17"/>
      <c r="G248" s="22"/>
      <c r="H248" s="17"/>
      <c r="I248" s="17"/>
      <c r="J248" s="17"/>
      <c r="K248" s="22"/>
      <c r="L248" s="33"/>
      <c r="M248" s="33"/>
      <c r="S248" s="39"/>
      <c r="T248" s="39"/>
    </row>
    <row r="249" spans="1:20" ht="15" x14ac:dyDescent="0.25">
      <c r="A249"/>
      <c r="B249"/>
      <c r="C249" s="20"/>
      <c r="D249" s="17"/>
      <c r="E249" s="22"/>
      <c r="F249" s="17"/>
      <c r="G249" s="22"/>
      <c r="H249" s="17"/>
      <c r="I249" s="17"/>
      <c r="J249" s="17"/>
      <c r="K249" s="22"/>
      <c r="L249" s="33"/>
      <c r="M249" s="33"/>
      <c r="S249" s="39"/>
      <c r="T249" s="39"/>
    </row>
    <row r="250" spans="1:20" ht="15" x14ac:dyDescent="0.25">
      <c r="A250"/>
      <c r="B250"/>
      <c r="C250" s="20"/>
      <c r="D250" s="17"/>
      <c r="E250" s="22"/>
      <c r="F250" s="17"/>
      <c r="G250" s="22"/>
      <c r="H250" s="17"/>
      <c r="I250" s="17"/>
      <c r="J250" s="17"/>
      <c r="K250" s="22"/>
      <c r="L250" s="33"/>
      <c r="M250" s="33"/>
      <c r="S250" s="39"/>
      <c r="T250" s="39"/>
    </row>
    <row r="251" spans="1:20" ht="15" x14ac:dyDescent="0.25">
      <c r="A251"/>
      <c r="B251"/>
      <c r="C251" s="20"/>
      <c r="D251" s="17"/>
      <c r="E251" s="22"/>
      <c r="F251" s="17"/>
      <c r="G251" s="22"/>
      <c r="H251" s="17"/>
      <c r="I251" s="17"/>
      <c r="J251" s="17"/>
      <c r="K251" s="22"/>
      <c r="L251" s="33"/>
      <c r="M251" s="33"/>
      <c r="S251" s="39"/>
      <c r="T251" s="39"/>
    </row>
    <row r="252" spans="1:20" ht="15" x14ac:dyDescent="0.25">
      <c r="A252"/>
      <c r="B252"/>
      <c r="C252" s="20"/>
      <c r="D252" s="17"/>
      <c r="E252" s="22"/>
      <c r="F252" s="17"/>
      <c r="G252" s="22"/>
      <c r="H252" s="17"/>
      <c r="I252" s="17"/>
      <c r="J252" s="17"/>
      <c r="K252" s="22"/>
      <c r="L252" s="33"/>
      <c r="M252" s="33"/>
      <c r="S252" s="39"/>
      <c r="T252" s="39"/>
    </row>
    <row r="253" spans="1:20" ht="15" x14ac:dyDescent="0.25">
      <c r="A253"/>
      <c r="B253"/>
      <c r="C253" s="20"/>
      <c r="D253" s="17"/>
      <c r="E253" s="22"/>
      <c r="F253" s="17"/>
      <c r="G253" s="22"/>
      <c r="H253" s="17"/>
      <c r="I253" s="17"/>
      <c r="J253" s="17"/>
      <c r="K253" s="22"/>
      <c r="L253" s="33"/>
      <c r="M253" s="33"/>
      <c r="S253" s="39"/>
      <c r="T253" s="39"/>
    </row>
    <row r="254" spans="1:20" ht="15" x14ac:dyDescent="0.25">
      <c r="A254"/>
      <c r="B254"/>
      <c r="C254" s="20"/>
      <c r="D254" s="17"/>
      <c r="E254" s="22"/>
      <c r="F254" s="17"/>
      <c r="G254" s="22"/>
      <c r="H254" s="17"/>
      <c r="I254" s="17"/>
      <c r="J254" s="17"/>
      <c r="K254" s="22"/>
      <c r="L254" s="33"/>
      <c r="M254" s="33"/>
      <c r="S254" s="39"/>
      <c r="T254" s="39"/>
    </row>
    <row r="255" spans="1:20" ht="15" x14ac:dyDescent="0.25">
      <c r="A255"/>
      <c r="B255"/>
      <c r="C255" s="20"/>
      <c r="D255" s="17"/>
      <c r="E255" s="22"/>
      <c r="F255" s="17"/>
      <c r="G255" s="22"/>
      <c r="H255" s="17"/>
      <c r="I255" s="17"/>
      <c r="J255" s="17"/>
      <c r="K255" s="22"/>
      <c r="L255" s="33"/>
      <c r="M255" s="33"/>
      <c r="S255" s="39"/>
      <c r="T255" s="39"/>
    </row>
    <row r="256" spans="1:20" ht="15" x14ac:dyDescent="0.25">
      <c r="A256"/>
      <c r="B256"/>
      <c r="C256" s="20"/>
      <c r="D256" s="17"/>
      <c r="E256" s="22"/>
      <c r="F256" s="17"/>
      <c r="G256" s="22"/>
      <c r="H256" s="17"/>
      <c r="I256" s="17"/>
      <c r="J256" s="17"/>
      <c r="K256" s="22"/>
      <c r="L256" s="33"/>
      <c r="M256" s="33"/>
      <c r="S256" s="39"/>
      <c r="T256" s="39"/>
    </row>
    <row r="257" spans="1:20" ht="15" x14ac:dyDescent="0.25">
      <c r="A257"/>
      <c r="B257"/>
      <c r="C257" s="20"/>
      <c r="D257" s="17"/>
      <c r="E257" s="22"/>
      <c r="F257" s="17"/>
      <c r="G257" s="22"/>
      <c r="H257" s="17"/>
      <c r="I257" s="17"/>
      <c r="J257" s="17"/>
      <c r="K257" s="22"/>
      <c r="L257" s="33"/>
      <c r="M257" s="33"/>
      <c r="S257" s="39"/>
      <c r="T257" s="39"/>
    </row>
    <row r="258" spans="1:20" ht="15" x14ac:dyDescent="0.25">
      <c r="A258"/>
      <c r="B258"/>
      <c r="C258" s="20"/>
      <c r="D258" s="17"/>
      <c r="E258" s="22"/>
      <c r="F258" s="17"/>
      <c r="G258" s="22"/>
      <c r="H258" s="17"/>
      <c r="I258" s="17"/>
      <c r="J258" s="17"/>
      <c r="K258" s="22"/>
      <c r="L258" s="33"/>
      <c r="M258" s="33"/>
      <c r="S258" s="39"/>
      <c r="T258" s="39"/>
    </row>
    <row r="259" spans="1:20" ht="15" x14ac:dyDescent="0.25">
      <c r="A259"/>
      <c r="B259"/>
      <c r="C259" s="20"/>
      <c r="D259" s="17"/>
      <c r="E259" s="22"/>
      <c r="F259" s="17"/>
      <c r="G259" s="22"/>
      <c r="H259" s="17"/>
      <c r="I259" s="17"/>
      <c r="J259" s="17"/>
      <c r="K259" s="22"/>
      <c r="L259" s="33"/>
      <c r="M259" s="33"/>
      <c r="S259" s="39"/>
      <c r="T259" s="39"/>
    </row>
    <row r="260" spans="1:20" ht="15" x14ac:dyDescent="0.25">
      <c r="A260"/>
      <c r="B260"/>
      <c r="C260" s="20"/>
      <c r="D260" s="17"/>
      <c r="E260" s="22"/>
      <c r="F260" s="17"/>
      <c r="G260" s="22"/>
      <c r="H260" s="17"/>
      <c r="I260" s="17"/>
      <c r="J260" s="17"/>
      <c r="K260" s="22"/>
      <c r="L260" s="33"/>
      <c r="M260" s="33"/>
      <c r="S260" s="39"/>
      <c r="T260" s="39"/>
    </row>
    <row r="261" spans="1:20" ht="15" x14ac:dyDescent="0.25">
      <c r="A261"/>
      <c r="B261"/>
      <c r="C261" s="20"/>
      <c r="D261" s="17"/>
      <c r="E261" s="22"/>
      <c r="F261" s="17"/>
      <c r="G261" s="22"/>
      <c r="H261" s="17"/>
      <c r="I261" s="17"/>
      <c r="J261" s="17"/>
      <c r="K261" s="22"/>
      <c r="L261" s="33"/>
      <c r="M261" s="33"/>
      <c r="S261" s="39"/>
      <c r="T261" s="39"/>
    </row>
    <row r="262" spans="1:20" ht="15" x14ac:dyDescent="0.25">
      <c r="A262"/>
      <c r="B262"/>
      <c r="C262" s="20"/>
      <c r="D262" s="17"/>
      <c r="E262" s="22"/>
      <c r="F262" s="17"/>
      <c r="G262" s="22"/>
      <c r="H262" s="17"/>
      <c r="I262" s="17"/>
      <c r="J262" s="17"/>
      <c r="K262" s="22"/>
      <c r="L262" s="33"/>
      <c r="M262" s="33"/>
      <c r="S262" s="39"/>
      <c r="T262" s="39"/>
    </row>
    <row r="263" spans="1:20" ht="15" x14ac:dyDescent="0.25">
      <c r="A263"/>
      <c r="B263"/>
      <c r="C263" s="20"/>
      <c r="D263" s="17"/>
      <c r="E263" s="22"/>
      <c r="F263" s="17"/>
      <c r="G263" s="22"/>
      <c r="H263" s="17"/>
      <c r="I263" s="17"/>
      <c r="J263" s="17"/>
      <c r="K263" s="22"/>
      <c r="L263" s="33"/>
      <c r="M263" s="33"/>
      <c r="S263" s="39"/>
      <c r="T263" s="39"/>
    </row>
    <row r="264" spans="1:20" ht="15" x14ac:dyDescent="0.25">
      <c r="A264"/>
      <c r="B264"/>
      <c r="C264" s="20"/>
      <c r="D264" s="17"/>
      <c r="E264" s="22"/>
      <c r="F264" s="17"/>
      <c r="G264" s="22"/>
      <c r="H264" s="17"/>
      <c r="I264" s="17"/>
      <c r="J264" s="17"/>
      <c r="K264" s="22"/>
      <c r="L264" s="33"/>
      <c r="M264" s="33"/>
      <c r="S264" s="39"/>
      <c r="T264" s="39"/>
    </row>
    <row r="265" spans="1:20" ht="15" x14ac:dyDescent="0.25">
      <c r="A265"/>
      <c r="B265"/>
      <c r="C265" s="20"/>
      <c r="D265" s="17"/>
      <c r="E265" s="22"/>
      <c r="F265" s="17"/>
      <c r="G265" s="22"/>
      <c r="H265" s="17"/>
      <c r="I265" s="17"/>
      <c r="J265" s="17"/>
      <c r="K265" s="22"/>
      <c r="L265" s="33"/>
      <c r="M265" s="33"/>
      <c r="S265" s="39"/>
      <c r="T265" s="39"/>
    </row>
    <row r="266" spans="1:20" ht="15" x14ac:dyDescent="0.25">
      <c r="A266"/>
      <c r="B266"/>
      <c r="C266" s="20"/>
      <c r="D266" s="17"/>
      <c r="E266" s="22"/>
      <c r="F266" s="17"/>
      <c r="G266" s="22"/>
      <c r="H266" s="17"/>
      <c r="I266" s="17"/>
      <c r="J266" s="17"/>
      <c r="K266" s="22"/>
      <c r="L266" s="33"/>
      <c r="M266" s="33"/>
      <c r="S266" s="39"/>
      <c r="T266" s="39"/>
    </row>
    <row r="267" spans="1:20" ht="15" x14ac:dyDescent="0.25">
      <c r="A267"/>
      <c r="B267"/>
      <c r="C267" s="20"/>
      <c r="D267" s="17"/>
      <c r="E267" s="22"/>
      <c r="F267" s="17"/>
      <c r="G267" s="22"/>
      <c r="H267" s="17"/>
      <c r="I267" s="17"/>
      <c r="J267" s="17"/>
      <c r="K267" s="22"/>
      <c r="L267" s="33"/>
      <c r="M267" s="33"/>
      <c r="S267" s="39"/>
      <c r="T267" s="39"/>
    </row>
    <row r="268" spans="1:20" ht="15" x14ac:dyDescent="0.25">
      <c r="A268"/>
      <c r="B268"/>
      <c r="C268" s="20"/>
      <c r="D268" s="17"/>
      <c r="E268" s="22"/>
      <c r="F268" s="17"/>
      <c r="G268" s="22"/>
      <c r="H268" s="17"/>
      <c r="I268" s="17"/>
      <c r="J268" s="17"/>
      <c r="K268" s="22"/>
      <c r="L268" s="33"/>
      <c r="M268" s="33"/>
      <c r="S268" s="39"/>
      <c r="T268" s="39"/>
    </row>
    <row r="269" spans="1:20" ht="15" x14ac:dyDescent="0.25">
      <c r="A269"/>
      <c r="B269"/>
      <c r="C269" s="20"/>
      <c r="D269" s="17"/>
      <c r="E269" s="22"/>
      <c r="F269" s="17"/>
      <c r="G269" s="22"/>
      <c r="H269" s="17"/>
      <c r="I269" s="17"/>
      <c r="J269" s="17"/>
      <c r="K269" s="22"/>
      <c r="L269" s="33"/>
      <c r="M269" s="33"/>
      <c r="S269" s="39"/>
      <c r="T269" s="39"/>
    </row>
    <row r="270" spans="1:20" ht="15" x14ac:dyDescent="0.25">
      <c r="A270"/>
      <c r="B270"/>
      <c r="C270" s="20"/>
      <c r="D270" s="17"/>
      <c r="E270" s="22"/>
      <c r="F270" s="17"/>
      <c r="G270" s="22"/>
      <c r="H270" s="17"/>
      <c r="I270" s="17"/>
      <c r="J270" s="17"/>
      <c r="K270" s="22"/>
      <c r="L270" s="33"/>
      <c r="M270" s="33"/>
      <c r="S270" s="39"/>
      <c r="T270" s="39"/>
    </row>
    <row r="271" spans="1:20" ht="15" x14ac:dyDescent="0.25">
      <c r="A271"/>
      <c r="B271"/>
      <c r="C271" s="20"/>
      <c r="D271" s="17"/>
      <c r="E271" s="22"/>
      <c r="F271" s="17"/>
      <c r="G271" s="22"/>
      <c r="H271" s="17"/>
      <c r="I271" s="17"/>
      <c r="J271" s="17"/>
      <c r="K271" s="22"/>
      <c r="L271" s="33"/>
      <c r="M271" s="33"/>
      <c r="S271" s="39"/>
      <c r="T271" s="39"/>
    </row>
    <row r="272" spans="1:20" ht="15" x14ac:dyDescent="0.25">
      <c r="A272"/>
      <c r="B272"/>
      <c r="C272" s="20"/>
      <c r="D272" s="17"/>
      <c r="E272" s="22"/>
      <c r="F272" s="17"/>
      <c r="G272" s="22"/>
      <c r="H272" s="17"/>
      <c r="I272" s="17"/>
      <c r="J272" s="17"/>
      <c r="K272" s="22"/>
      <c r="L272" s="33"/>
      <c r="M272" s="33"/>
      <c r="S272" s="39"/>
      <c r="T272" s="39"/>
    </row>
    <row r="273" spans="1:20" ht="15" x14ac:dyDescent="0.25">
      <c r="A273"/>
      <c r="B273"/>
      <c r="C273" s="20"/>
      <c r="D273" s="17"/>
      <c r="E273" s="22"/>
      <c r="F273" s="17"/>
      <c r="G273" s="22"/>
      <c r="H273" s="17"/>
      <c r="I273" s="17"/>
      <c r="J273" s="17"/>
      <c r="K273" s="22"/>
      <c r="L273" s="33"/>
      <c r="M273" s="33"/>
      <c r="S273" s="39"/>
      <c r="T273" s="39"/>
    </row>
    <row r="274" spans="1:20" ht="15" x14ac:dyDescent="0.25">
      <c r="A274"/>
      <c r="B274"/>
      <c r="C274" s="20"/>
      <c r="D274" s="17"/>
      <c r="E274" s="22"/>
      <c r="F274" s="17"/>
      <c r="G274" s="22"/>
      <c r="H274" s="17"/>
      <c r="I274" s="17"/>
      <c r="J274" s="17"/>
      <c r="K274" s="22"/>
      <c r="L274" s="33"/>
      <c r="M274" s="33"/>
      <c r="S274" s="39"/>
      <c r="T274" s="39"/>
    </row>
    <row r="275" spans="1:20" ht="15" x14ac:dyDescent="0.25">
      <c r="A275"/>
      <c r="B275"/>
      <c r="C275" s="20"/>
      <c r="D275" s="17"/>
      <c r="E275" s="22"/>
      <c r="F275" s="17"/>
      <c r="G275" s="22"/>
      <c r="H275" s="17"/>
      <c r="I275" s="17"/>
      <c r="J275" s="17"/>
      <c r="K275" s="22"/>
      <c r="L275" s="33"/>
      <c r="M275" s="33"/>
      <c r="S275" s="39"/>
      <c r="T275" s="39"/>
    </row>
    <row r="276" spans="1:20" ht="15" x14ac:dyDescent="0.25">
      <c r="A276"/>
      <c r="B276"/>
      <c r="C276" s="20"/>
      <c r="D276" s="17"/>
      <c r="E276" s="22"/>
      <c r="F276" s="17"/>
      <c r="G276" s="22"/>
      <c r="H276" s="17"/>
      <c r="I276" s="17"/>
      <c r="J276" s="17"/>
      <c r="K276" s="22"/>
      <c r="L276" s="33"/>
      <c r="M276" s="33"/>
      <c r="S276" s="39"/>
      <c r="T276" s="39"/>
    </row>
    <row r="277" spans="1:20" ht="15" x14ac:dyDescent="0.25">
      <c r="A277"/>
      <c r="B277"/>
      <c r="C277" s="20"/>
      <c r="D277" s="17"/>
      <c r="E277" s="22"/>
      <c r="F277" s="17"/>
      <c r="G277" s="22"/>
      <c r="H277" s="17"/>
      <c r="I277" s="17"/>
      <c r="J277" s="17"/>
      <c r="K277" s="22"/>
      <c r="L277" s="33"/>
      <c r="M277" s="33"/>
      <c r="S277" s="39"/>
      <c r="T277" s="39"/>
    </row>
    <row r="278" spans="1:20" ht="15" x14ac:dyDescent="0.25">
      <c r="A278"/>
      <c r="B278"/>
      <c r="C278" s="20"/>
      <c r="D278" s="17"/>
      <c r="E278" s="22"/>
      <c r="F278" s="17"/>
      <c r="G278" s="22"/>
      <c r="H278" s="17"/>
      <c r="I278" s="17"/>
      <c r="J278" s="17"/>
      <c r="K278" s="22"/>
      <c r="L278" s="33"/>
      <c r="M278" s="33"/>
      <c r="S278" s="39"/>
      <c r="T278" s="39"/>
    </row>
    <row r="279" spans="1:20" ht="15" x14ac:dyDescent="0.25">
      <c r="A279"/>
      <c r="B279"/>
      <c r="C279" s="20"/>
      <c r="D279" s="17"/>
      <c r="E279" s="22"/>
      <c r="F279" s="17"/>
      <c r="G279" s="22"/>
      <c r="H279" s="17"/>
      <c r="I279" s="17"/>
      <c r="J279" s="17"/>
      <c r="K279" s="22"/>
      <c r="L279" s="33"/>
      <c r="M279" s="33"/>
      <c r="S279" s="39"/>
      <c r="T279" s="39"/>
    </row>
    <row r="280" spans="1:20" ht="15" x14ac:dyDescent="0.25">
      <c r="A280"/>
      <c r="B280"/>
      <c r="C280" s="20"/>
      <c r="D280" s="17"/>
      <c r="E280" s="22"/>
      <c r="F280" s="17"/>
      <c r="G280" s="22"/>
      <c r="H280" s="17"/>
      <c r="I280" s="17"/>
      <c r="J280" s="17"/>
      <c r="K280" s="22"/>
      <c r="L280" s="33"/>
      <c r="M280" s="33"/>
      <c r="S280" s="39"/>
      <c r="T280" s="39"/>
    </row>
    <row r="281" spans="1:20" ht="15" x14ac:dyDescent="0.25">
      <c r="A281"/>
      <c r="B281"/>
      <c r="C281" s="20"/>
      <c r="D281" s="17"/>
      <c r="E281" s="22"/>
      <c r="F281" s="17"/>
      <c r="G281" s="22"/>
      <c r="H281" s="17"/>
      <c r="I281" s="17"/>
      <c r="J281" s="17"/>
      <c r="K281" s="22"/>
      <c r="L281" s="33"/>
      <c r="M281" s="33"/>
      <c r="S281" s="39"/>
      <c r="T281" s="39"/>
    </row>
    <row r="282" spans="1:20" ht="15" x14ac:dyDescent="0.25">
      <c r="A282"/>
      <c r="B282"/>
      <c r="C282" s="20"/>
      <c r="D282" s="17"/>
      <c r="E282" s="22"/>
      <c r="F282" s="17"/>
      <c r="G282" s="22"/>
      <c r="H282" s="17"/>
      <c r="I282" s="17"/>
      <c r="J282" s="17"/>
      <c r="K282" s="22"/>
      <c r="L282" s="33"/>
      <c r="M282" s="33"/>
      <c r="S282" s="39"/>
      <c r="T282" s="39"/>
    </row>
    <row r="283" spans="1:20" ht="15" x14ac:dyDescent="0.25">
      <c r="A283"/>
      <c r="B283"/>
      <c r="C283" s="20"/>
      <c r="D283" s="17"/>
      <c r="E283" s="22"/>
      <c r="F283" s="17"/>
      <c r="G283" s="22"/>
      <c r="H283" s="17"/>
      <c r="I283" s="17"/>
      <c r="J283" s="17"/>
      <c r="K283" s="22"/>
      <c r="L283" s="33"/>
      <c r="M283" s="33"/>
      <c r="S283" s="39"/>
      <c r="T283" s="39"/>
    </row>
    <row r="284" spans="1:20" ht="15" x14ac:dyDescent="0.25">
      <c r="A284"/>
      <c r="B284"/>
      <c r="C284" s="20"/>
      <c r="D284" s="17"/>
      <c r="E284" s="22"/>
      <c r="F284" s="17"/>
      <c r="G284" s="22"/>
      <c r="H284" s="17"/>
      <c r="I284" s="17"/>
      <c r="J284" s="17"/>
      <c r="K284" s="22"/>
      <c r="L284" s="33"/>
      <c r="M284" s="33"/>
      <c r="S284" s="39"/>
      <c r="T284" s="39"/>
    </row>
    <row r="285" spans="1:20" ht="15" x14ac:dyDescent="0.25">
      <c r="A285"/>
      <c r="B285"/>
      <c r="C285" s="20"/>
      <c r="D285" s="17"/>
      <c r="E285" s="22"/>
      <c r="F285" s="17"/>
      <c r="G285" s="22"/>
      <c r="H285" s="17"/>
      <c r="I285" s="17"/>
      <c r="J285" s="17"/>
      <c r="K285" s="22"/>
      <c r="L285" s="33"/>
      <c r="M285" s="33"/>
      <c r="S285" s="39"/>
      <c r="T285" s="39"/>
    </row>
    <row r="286" spans="1:20" ht="15" x14ac:dyDescent="0.25">
      <c r="A286"/>
      <c r="B286"/>
      <c r="C286" s="20"/>
      <c r="D286" s="17"/>
      <c r="E286" s="22"/>
      <c r="F286" s="17"/>
      <c r="G286" s="22"/>
      <c r="H286" s="17"/>
      <c r="I286" s="17"/>
      <c r="J286" s="17"/>
      <c r="K286" s="22"/>
      <c r="L286" s="33"/>
      <c r="M286" s="33"/>
      <c r="S286" s="39"/>
      <c r="T286" s="39"/>
    </row>
    <row r="287" spans="1:20" ht="15" x14ac:dyDescent="0.25">
      <c r="A287"/>
      <c r="B287"/>
      <c r="C287" s="20"/>
      <c r="D287" s="17"/>
      <c r="E287" s="22"/>
      <c r="F287" s="17"/>
      <c r="G287" s="22"/>
      <c r="H287" s="17"/>
      <c r="I287" s="17"/>
      <c r="J287" s="17"/>
      <c r="K287" s="22"/>
      <c r="L287" s="33"/>
      <c r="M287" s="33"/>
      <c r="S287" s="39"/>
      <c r="T287" s="39"/>
    </row>
    <row r="288" spans="1:20" ht="15" x14ac:dyDescent="0.25">
      <c r="A288"/>
      <c r="B288"/>
      <c r="C288" s="20"/>
      <c r="D288" s="17"/>
      <c r="E288" s="22"/>
      <c r="F288" s="17"/>
      <c r="G288" s="22"/>
      <c r="H288" s="17"/>
      <c r="I288" s="17"/>
      <c r="J288" s="17"/>
      <c r="K288" s="22"/>
      <c r="L288" s="33"/>
      <c r="M288" s="33"/>
      <c r="S288" s="39"/>
      <c r="T288" s="39"/>
    </row>
    <row r="289" spans="1:20" ht="15" x14ac:dyDescent="0.25">
      <c r="A289"/>
      <c r="B289"/>
      <c r="C289" s="20"/>
      <c r="D289" s="17"/>
      <c r="E289" s="22"/>
      <c r="F289" s="17"/>
      <c r="G289" s="22"/>
      <c r="H289" s="17"/>
      <c r="I289" s="17"/>
      <c r="J289" s="17"/>
      <c r="K289" s="22"/>
      <c r="L289" s="33"/>
      <c r="M289" s="33"/>
      <c r="S289" s="39"/>
      <c r="T289" s="39"/>
    </row>
    <row r="290" spans="1:20" ht="15" x14ac:dyDescent="0.25">
      <c r="A290"/>
      <c r="B290"/>
      <c r="C290" s="20"/>
      <c r="D290" s="17"/>
      <c r="E290" s="22"/>
      <c r="F290" s="17"/>
      <c r="G290" s="22"/>
      <c r="H290" s="17"/>
      <c r="I290" s="17"/>
      <c r="J290" s="17"/>
      <c r="K290" s="22"/>
      <c r="L290" s="33"/>
      <c r="M290" s="33"/>
      <c r="S290" s="39"/>
      <c r="T290" s="39"/>
    </row>
    <row r="291" spans="1:20" ht="15" x14ac:dyDescent="0.25">
      <c r="A291"/>
      <c r="B291"/>
      <c r="C291" s="20"/>
      <c r="D291" s="17"/>
      <c r="E291" s="22"/>
      <c r="F291" s="17"/>
      <c r="G291" s="22"/>
      <c r="H291" s="17"/>
      <c r="I291" s="17"/>
      <c r="J291" s="17"/>
      <c r="K291" s="22"/>
      <c r="L291" s="33"/>
      <c r="M291" s="33"/>
      <c r="S291" s="39"/>
      <c r="T291" s="39"/>
    </row>
    <row r="292" spans="1:20" ht="15" x14ac:dyDescent="0.25">
      <c r="A292"/>
      <c r="B292"/>
      <c r="C292" s="20"/>
      <c r="D292" s="17"/>
      <c r="E292" s="22"/>
      <c r="F292" s="17"/>
      <c r="G292" s="22"/>
      <c r="H292" s="17"/>
      <c r="I292" s="17"/>
      <c r="J292" s="17"/>
      <c r="K292" s="22"/>
      <c r="L292" s="33"/>
      <c r="M292" s="33"/>
      <c r="S292" s="39"/>
      <c r="T292" s="39"/>
    </row>
    <row r="293" spans="1:20" ht="15" x14ac:dyDescent="0.25">
      <c r="A293"/>
      <c r="B293"/>
      <c r="C293" s="20"/>
      <c r="D293" s="17"/>
      <c r="E293" s="22"/>
      <c r="F293" s="17"/>
      <c r="G293" s="22"/>
      <c r="H293" s="17"/>
      <c r="I293" s="17"/>
      <c r="J293" s="17"/>
      <c r="K293" s="22"/>
      <c r="L293" s="33"/>
      <c r="M293" s="33"/>
      <c r="S293" s="39"/>
      <c r="T293" s="39"/>
    </row>
    <row r="294" spans="1:20" ht="15" x14ac:dyDescent="0.25">
      <c r="A294"/>
      <c r="B294"/>
      <c r="C294" s="20"/>
      <c r="D294" s="17"/>
      <c r="E294" s="22"/>
      <c r="F294" s="17"/>
      <c r="G294" s="22"/>
      <c r="H294" s="17"/>
      <c r="I294" s="17"/>
      <c r="J294" s="17"/>
      <c r="K294" s="22"/>
      <c r="L294" s="33"/>
      <c r="M294" s="33"/>
      <c r="S294" s="39"/>
      <c r="T294" s="39"/>
    </row>
    <row r="295" spans="1:20" ht="15" x14ac:dyDescent="0.25">
      <c r="A295"/>
      <c r="B295"/>
      <c r="C295" s="20"/>
      <c r="D295" s="17"/>
      <c r="E295" s="22"/>
      <c r="F295" s="17"/>
      <c r="G295" s="22"/>
      <c r="H295" s="17"/>
      <c r="I295" s="17"/>
      <c r="J295" s="17"/>
      <c r="K295" s="22"/>
      <c r="L295" s="33"/>
      <c r="M295" s="33"/>
      <c r="S295" s="39"/>
      <c r="T295" s="39"/>
    </row>
    <row r="296" spans="1:20" ht="15" x14ac:dyDescent="0.25">
      <c r="A296"/>
      <c r="B296"/>
      <c r="C296" s="20"/>
      <c r="D296" s="17"/>
      <c r="E296" s="22"/>
      <c r="F296" s="17"/>
      <c r="G296" s="22"/>
      <c r="H296" s="17"/>
      <c r="I296" s="17"/>
      <c r="J296" s="17"/>
      <c r="K296" s="22"/>
      <c r="L296" s="33"/>
      <c r="M296" s="33"/>
      <c r="S296" s="39"/>
      <c r="T296" s="39"/>
    </row>
    <row r="297" spans="1:20" ht="15" x14ac:dyDescent="0.25">
      <c r="A297"/>
      <c r="B297"/>
      <c r="C297" s="20"/>
      <c r="D297" s="17"/>
      <c r="E297" s="22"/>
      <c r="F297" s="17"/>
      <c r="G297" s="22"/>
      <c r="H297" s="17"/>
      <c r="I297" s="17"/>
      <c r="J297" s="17"/>
      <c r="K297" s="22"/>
      <c r="L297" s="33"/>
      <c r="M297" s="33"/>
      <c r="S297" s="39"/>
      <c r="T297" s="39"/>
    </row>
    <row r="298" spans="1:20" ht="15" x14ac:dyDescent="0.25">
      <c r="A298"/>
      <c r="B298"/>
      <c r="C298" s="20"/>
      <c r="D298" s="17"/>
      <c r="E298" s="22"/>
      <c r="F298" s="17"/>
      <c r="G298" s="22"/>
      <c r="H298" s="17"/>
      <c r="I298" s="17"/>
      <c r="J298" s="17"/>
      <c r="K298" s="22"/>
      <c r="L298" s="33"/>
      <c r="M298" s="33"/>
      <c r="S298" s="39"/>
      <c r="T298" s="39"/>
    </row>
    <row r="299" spans="1:20" ht="15" x14ac:dyDescent="0.25">
      <c r="A299"/>
      <c r="B299"/>
      <c r="C299" s="20"/>
      <c r="D299" s="17"/>
      <c r="E299" s="22"/>
      <c r="F299" s="17"/>
      <c r="G299" s="22"/>
      <c r="H299" s="17"/>
      <c r="I299" s="17"/>
      <c r="J299" s="17"/>
      <c r="K299" s="22"/>
      <c r="L299" s="33"/>
      <c r="M299" s="33"/>
      <c r="S299" s="39"/>
      <c r="T299" s="39"/>
    </row>
    <row r="300" spans="1:20" ht="15" x14ac:dyDescent="0.25">
      <c r="A300"/>
      <c r="B300"/>
      <c r="C300" s="20"/>
      <c r="D300" s="17"/>
      <c r="E300" s="22"/>
      <c r="F300" s="17"/>
      <c r="G300" s="22"/>
      <c r="H300" s="17"/>
      <c r="I300" s="17"/>
      <c r="J300" s="17"/>
      <c r="K300" s="22"/>
      <c r="L300" s="33"/>
      <c r="M300" s="33"/>
      <c r="S300" s="39"/>
      <c r="T300" s="39"/>
    </row>
    <row r="301" spans="1:20" ht="15" x14ac:dyDescent="0.25">
      <c r="A301"/>
      <c r="B301"/>
      <c r="C301" s="20"/>
      <c r="D301" s="17"/>
      <c r="E301" s="22"/>
      <c r="F301" s="17"/>
      <c r="G301" s="22"/>
      <c r="H301" s="17"/>
      <c r="I301" s="17"/>
      <c r="J301" s="17"/>
      <c r="K301" s="22"/>
      <c r="L301" s="33"/>
      <c r="M301" s="33"/>
      <c r="S301" s="39"/>
      <c r="T301" s="39"/>
    </row>
    <row r="302" spans="1:20" ht="15" x14ac:dyDescent="0.25">
      <c r="A302"/>
      <c r="B302"/>
      <c r="C302" s="20"/>
      <c r="D302" s="17"/>
      <c r="E302" s="22"/>
      <c r="F302" s="17"/>
      <c r="G302" s="22"/>
      <c r="H302" s="17"/>
      <c r="I302" s="17"/>
      <c r="J302" s="17"/>
      <c r="K302" s="22"/>
      <c r="L302" s="33"/>
      <c r="M302" s="33"/>
      <c r="S302" s="39"/>
      <c r="T302" s="39"/>
    </row>
    <row r="303" spans="1:20" ht="15" x14ac:dyDescent="0.25">
      <c r="A303"/>
      <c r="B303"/>
      <c r="C303" s="20"/>
      <c r="D303" s="17"/>
      <c r="E303" s="22"/>
      <c r="F303" s="17"/>
      <c r="G303" s="22"/>
      <c r="H303" s="17"/>
      <c r="I303" s="17"/>
      <c r="J303" s="17"/>
      <c r="K303" s="22"/>
      <c r="L303" s="33"/>
      <c r="M303" s="33"/>
      <c r="S303" s="39"/>
      <c r="T303" s="39"/>
    </row>
    <row r="304" spans="1:20" ht="15" x14ac:dyDescent="0.25">
      <c r="A304"/>
      <c r="B304"/>
      <c r="C304" s="20"/>
      <c r="D304" s="17"/>
      <c r="E304" s="22"/>
      <c r="F304" s="17"/>
      <c r="G304" s="22"/>
      <c r="H304" s="17"/>
      <c r="I304" s="17"/>
      <c r="J304" s="17"/>
      <c r="K304" s="22"/>
      <c r="L304" s="33"/>
      <c r="M304" s="33"/>
      <c r="S304" s="39"/>
      <c r="T304" s="39"/>
    </row>
    <row r="305" spans="1:20" ht="15" x14ac:dyDescent="0.25">
      <c r="A305"/>
      <c r="B305"/>
      <c r="C305" s="20"/>
      <c r="D305" s="17"/>
      <c r="E305" s="22"/>
      <c r="F305" s="17"/>
      <c r="G305" s="22"/>
      <c r="H305" s="17"/>
      <c r="I305" s="17"/>
      <c r="J305" s="17"/>
      <c r="K305" s="22"/>
      <c r="L305" s="33"/>
      <c r="M305" s="33"/>
      <c r="S305" s="39"/>
      <c r="T305" s="39"/>
    </row>
    <row r="306" spans="1:20" ht="15" x14ac:dyDescent="0.25">
      <c r="A306"/>
      <c r="B306"/>
      <c r="C306" s="20"/>
      <c r="D306" s="17"/>
      <c r="E306" s="22"/>
      <c r="F306" s="17"/>
      <c r="G306" s="22"/>
      <c r="H306" s="17"/>
      <c r="I306" s="17"/>
      <c r="J306" s="17"/>
      <c r="K306" s="22"/>
      <c r="L306" s="33"/>
      <c r="M306" s="33"/>
      <c r="S306" s="39"/>
      <c r="T306" s="39"/>
    </row>
    <row r="307" spans="1:20" ht="15" x14ac:dyDescent="0.25">
      <c r="A307"/>
      <c r="B307"/>
      <c r="C307" s="20"/>
      <c r="D307" s="17"/>
      <c r="E307" s="22"/>
      <c r="F307" s="17"/>
      <c r="G307" s="22"/>
      <c r="H307" s="17"/>
      <c r="I307" s="17"/>
      <c r="J307" s="17"/>
      <c r="K307" s="22"/>
      <c r="L307" s="33"/>
      <c r="M307" s="33"/>
      <c r="S307" s="39"/>
      <c r="T307" s="39"/>
    </row>
    <row r="308" spans="1:20" ht="15" x14ac:dyDescent="0.25">
      <c r="A308"/>
      <c r="B308"/>
      <c r="C308" s="20"/>
      <c r="D308" s="17"/>
      <c r="E308" s="22"/>
      <c r="F308" s="17"/>
      <c r="G308" s="22"/>
      <c r="H308" s="17"/>
      <c r="I308" s="17"/>
      <c r="J308" s="17"/>
      <c r="K308" s="22"/>
      <c r="L308" s="33"/>
      <c r="M308" s="33"/>
      <c r="S308" s="39"/>
      <c r="T308" s="39"/>
    </row>
    <row r="309" spans="1:20" ht="15" x14ac:dyDescent="0.25">
      <c r="A309"/>
      <c r="B309"/>
      <c r="C309" s="20"/>
      <c r="D309" s="17"/>
      <c r="E309" s="22"/>
      <c r="F309" s="17"/>
      <c r="G309" s="22"/>
      <c r="H309" s="17"/>
      <c r="I309" s="17"/>
      <c r="J309" s="17"/>
      <c r="K309" s="22"/>
      <c r="L309" s="33"/>
      <c r="M309" s="33"/>
      <c r="S309" s="39"/>
      <c r="T309" s="39"/>
    </row>
    <row r="310" spans="1:20" ht="15" x14ac:dyDescent="0.25">
      <c r="A310"/>
      <c r="B310"/>
      <c r="C310" s="20"/>
      <c r="D310" s="17"/>
      <c r="E310" s="22"/>
      <c r="F310" s="17"/>
      <c r="G310" s="22"/>
      <c r="H310" s="17"/>
      <c r="I310" s="17"/>
      <c r="J310" s="17"/>
      <c r="K310" s="22"/>
      <c r="L310" s="33"/>
      <c r="M310" s="33"/>
      <c r="S310" s="39"/>
      <c r="T310" s="39"/>
    </row>
    <row r="311" spans="1:20" ht="15" x14ac:dyDescent="0.25">
      <c r="A311"/>
      <c r="B311"/>
      <c r="C311" s="20"/>
      <c r="D311" s="17"/>
      <c r="E311" s="22"/>
      <c r="F311" s="17"/>
      <c r="G311" s="22"/>
      <c r="H311" s="17"/>
      <c r="I311" s="17"/>
      <c r="J311" s="17"/>
      <c r="K311" s="22"/>
      <c r="L311" s="33"/>
      <c r="M311" s="33"/>
      <c r="S311" s="39"/>
      <c r="T311" s="39"/>
    </row>
    <row r="312" spans="1:20" ht="15" x14ac:dyDescent="0.25">
      <c r="A312"/>
      <c r="B312"/>
      <c r="C312" s="20"/>
      <c r="D312" s="17"/>
      <c r="E312" s="22"/>
      <c r="F312" s="17"/>
      <c r="G312" s="22"/>
      <c r="H312" s="17"/>
      <c r="I312" s="17"/>
      <c r="J312" s="17"/>
      <c r="K312" s="22"/>
      <c r="L312" s="33"/>
      <c r="M312" s="33"/>
      <c r="S312" s="39"/>
      <c r="T312" s="39"/>
    </row>
    <row r="313" spans="1:20" ht="15" x14ac:dyDescent="0.25">
      <c r="A313"/>
      <c r="B313"/>
      <c r="C313" s="20"/>
      <c r="D313" s="17"/>
      <c r="E313" s="22"/>
      <c r="F313" s="17"/>
      <c r="G313" s="22"/>
      <c r="H313" s="17"/>
      <c r="I313" s="17"/>
      <c r="J313" s="17"/>
      <c r="K313" s="22"/>
      <c r="L313" s="33"/>
      <c r="M313" s="33"/>
      <c r="S313" s="39"/>
      <c r="T313" s="39"/>
    </row>
    <row r="314" spans="1:20" ht="15" x14ac:dyDescent="0.25">
      <c r="A314"/>
      <c r="B314"/>
      <c r="C314" s="20"/>
      <c r="D314" s="17"/>
      <c r="E314" s="22"/>
      <c r="F314" s="17"/>
      <c r="G314" s="22"/>
      <c r="H314" s="17"/>
      <c r="I314" s="17"/>
      <c r="J314" s="17"/>
      <c r="K314" s="22"/>
      <c r="L314" s="33"/>
      <c r="M314" s="33"/>
      <c r="S314" s="39"/>
      <c r="T314" s="39"/>
    </row>
    <row r="315" spans="1:20" s="52" customFormat="1" ht="15" x14ac:dyDescent="0.25">
      <c r="A315" s="44"/>
      <c r="B315" s="44"/>
      <c r="C315" s="45"/>
      <c r="D315" s="46"/>
      <c r="E315" s="48"/>
      <c r="F315" s="46"/>
      <c r="G315" s="48"/>
      <c r="H315" s="46"/>
      <c r="I315" s="46"/>
      <c r="J315" s="46"/>
      <c r="K315" s="48"/>
      <c r="L315" s="65"/>
      <c r="M315" s="65"/>
      <c r="S315" s="67"/>
      <c r="T315" s="67"/>
    </row>
    <row r="316" spans="1:20" ht="15" x14ac:dyDescent="0.25">
      <c r="A316"/>
      <c r="B316"/>
      <c r="C316" s="20"/>
      <c r="D316" s="17"/>
      <c r="E316" s="22"/>
      <c r="F316" s="17"/>
      <c r="G316" s="22"/>
      <c r="H316" s="17"/>
      <c r="I316" s="17"/>
      <c r="J316" s="17"/>
      <c r="K316" s="22"/>
      <c r="L316" s="33"/>
      <c r="M316" s="33"/>
      <c r="S316" s="39"/>
      <c r="T316" s="39"/>
    </row>
    <row r="317" spans="1:20" ht="15" x14ac:dyDescent="0.25">
      <c r="A317"/>
      <c r="B317"/>
      <c r="C317" s="20"/>
      <c r="D317" s="17"/>
      <c r="E317" s="22"/>
      <c r="F317" s="17"/>
      <c r="G317" s="22"/>
      <c r="H317" s="17"/>
      <c r="I317" s="17"/>
      <c r="J317" s="17"/>
      <c r="K317" s="22"/>
      <c r="L317" s="33"/>
      <c r="M317" s="33"/>
      <c r="S317" s="39"/>
      <c r="T317" s="39"/>
    </row>
    <row r="318" spans="1:20" ht="15" x14ac:dyDescent="0.25">
      <c r="A318"/>
      <c r="B318"/>
      <c r="C318" s="20"/>
      <c r="D318" s="17"/>
      <c r="E318" s="22"/>
      <c r="F318" s="17"/>
      <c r="G318" s="22"/>
      <c r="H318" s="17"/>
      <c r="I318" s="17"/>
      <c r="J318" s="17"/>
      <c r="K318" s="22"/>
      <c r="L318" s="33"/>
      <c r="M318" s="33"/>
      <c r="S318" s="39"/>
      <c r="T318" s="39"/>
    </row>
    <row r="319" spans="1:20" ht="15" x14ac:dyDescent="0.25">
      <c r="A319"/>
      <c r="B319"/>
      <c r="C319" s="20"/>
      <c r="D319" s="17"/>
      <c r="E319" s="22"/>
      <c r="F319" s="17"/>
      <c r="G319" s="22"/>
      <c r="H319" s="17"/>
      <c r="I319" s="17"/>
      <c r="J319" s="17"/>
      <c r="K319" s="22"/>
      <c r="L319" s="33"/>
      <c r="M319" s="33"/>
      <c r="S319" s="39"/>
      <c r="T319" s="39"/>
    </row>
    <row r="320" spans="1:20" ht="15" x14ac:dyDescent="0.25">
      <c r="A320"/>
      <c r="B320"/>
      <c r="C320" s="20"/>
      <c r="D320" s="17"/>
      <c r="E320" s="22"/>
      <c r="F320" s="17"/>
      <c r="G320" s="22"/>
      <c r="H320" s="17"/>
      <c r="I320" s="17"/>
      <c r="J320" s="17"/>
      <c r="K320" s="22"/>
      <c r="L320" s="33"/>
      <c r="M320" s="33"/>
      <c r="S320" s="39"/>
      <c r="T320" s="39"/>
    </row>
    <row r="321" spans="1:20" ht="15" x14ac:dyDescent="0.25">
      <c r="A321"/>
      <c r="B321"/>
      <c r="C321" s="20"/>
      <c r="D321" s="17"/>
      <c r="E321" s="22"/>
      <c r="F321" s="17"/>
      <c r="G321" s="22"/>
      <c r="H321" s="17"/>
      <c r="I321" s="17"/>
      <c r="J321" s="17"/>
      <c r="K321" s="22"/>
      <c r="L321" s="33"/>
      <c r="M321" s="33"/>
      <c r="S321" s="39"/>
      <c r="T321" s="39"/>
    </row>
    <row r="322" spans="1:20" ht="15" x14ac:dyDescent="0.25">
      <c r="A322"/>
      <c r="B322"/>
      <c r="C322" s="20"/>
      <c r="D322" s="17"/>
      <c r="E322" s="22"/>
      <c r="F322" s="17"/>
      <c r="G322" s="22"/>
      <c r="H322" s="17"/>
      <c r="I322" s="17"/>
      <c r="J322" s="17"/>
      <c r="K322" s="22"/>
      <c r="L322" s="33"/>
      <c r="M322" s="33"/>
      <c r="S322" s="39"/>
      <c r="T322" s="39"/>
    </row>
    <row r="323" spans="1:20" ht="15" x14ac:dyDescent="0.25">
      <c r="A323"/>
      <c r="B323"/>
      <c r="C323" s="20"/>
      <c r="D323" s="17"/>
      <c r="E323" s="22"/>
      <c r="F323" s="17"/>
      <c r="G323" s="22"/>
      <c r="H323" s="17"/>
      <c r="I323" s="17"/>
      <c r="J323" s="17"/>
      <c r="K323" s="22"/>
      <c r="L323" s="33"/>
      <c r="M323" s="33"/>
      <c r="S323" s="39"/>
      <c r="T323" s="39"/>
    </row>
    <row r="324" spans="1:20" ht="15" x14ac:dyDescent="0.25">
      <c r="A324"/>
      <c r="B324"/>
      <c r="C324" s="20"/>
      <c r="D324" s="17"/>
      <c r="E324" s="22"/>
      <c r="F324" s="17"/>
      <c r="G324" s="22"/>
      <c r="H324" s="17"/>
      <c r="I324" s="17"/>
      <c r="J324" s="17"/>
      <c r="K324" s="22"/>
      <c r="L324" s="33"/>
      <c r="M324" s="33"/>
      <c r="S324" s="39"/>
      <c r="T324" s="39"/>
    </row>
    <row r="325" spans="1:20" ht="15" x14ac:dyDescent="0.25">
      <c r="A325"/>
      <c r="B325"/>
      <c r="C325" s="20"/>
      <c r="D325" s="17"/>
      <c r="E325" s="22"/>
      <c r="F325" s="17"/>
      <c r="G325" s="22"/>
      <c r="H325" s="17"/>
      <c r="I325" s="17"/>
      <c r="J325" s="17"/>
      <c r="K325" s="22"/>
      <c r="L325" s="33"/>
      <c r="M325" s="33"/>
      <c r="S325" s="39"/>
      <c r="T325" s="39"/>
    </row>
    <row r="326" spans="1:20" ht="15" x14ac:dyDescent="0.25">
      <c r="A326"/>
      <c r="B326"/>
      <c r="C326" s="20"/>
      <c r="D326" s="17"/>
      <c r="E326" s="22"/>
      <c r="F326" s="17"/>
      <c r="G326" s="22"/>
      <c r="H326" s="17"/>
      <c r="I326" s="17"/>
      <c r="J326" s="17"/>
      <c r="K326" s="22"/>
      <c r="L326" s="33"/>
      <c r="M326" s="33"/>
      <c r="S326" s="39"/>
      <c r="T326" s="39"/>
    </row>
    <row r="327" spans="1:20" ht="15" x14ac:dyDescent="0.25">
      <c r="A327"/>
      <c r="B327"/>
      <c r="C327" s="20"/>
      <c r="D327" s="17"/>
      <c r="E327" s="22"/>
      <c r="F327" s="17"/>
      <c r="G327" s="22"/>
      <c r="H327" s="17"/>
      <c r="I327" s="17"/>
      <c r="J327" s="17"/>
      <c r="K327" s="22"/>
      <c r="L327" s="33"/>
      <c r="M327" s="33"/>
      <c r="S327" s="39"/>
      <c r="T327" s="39"/>
    </row>
    <row r="328" spans="1:20" ht="15" x14ac:dyDescent="0.25">
      <c r="A328"/>
      <c r="B328"/>
      <c r="C328" s="20"/>
      <c r="D328" s="17"/>
      <c r="E328" s="22"/>
      <c r="F328" s="17"/>
      <c r="G328" s="22"/>
      <c r="H328" s="17"/>
      <c r="I328" s="17"/>
      <c r="J328" s="17"/>
      <c r="K328" s="22"/>
      <c r="L328" s="33"/>
      <c r="M328" s="33"/>
      <c r="S328" s="39"/>
      <c r="T328" s="39"/>
    </row>
    <row r="329" spans="1:20" ht="15" x14ac:dyDescent="0.25">
      <c r="A329"/>
      <c r="B329"/>
      <c r="C329" s="20"/>
      <c r="D329" s="17"/>
      <c r="E329" s="22"/>
      <c r="F329" s="17"/>
      <c r="G329" s="22"/>
      <c r="H329" s="17"/>
      <c r="I329" s="17"/>
      <c r="J329" s="17"/>
      <c r="K329" s="22"/>
      <c r="L329" s="33"/>
      <c r="M329" s="33"/>
      <c r="S329" s="39"/>
      <c r="T329" s="39"/>
    </row>
    <row r="330" spans="1:20" ht="15" x14ac:dyDescent="0.25">
      <c r="A330"/>
      <c r="B330"/>
      <c r="C330" s="20"/>
      <c r="D330" s="17"/>
      <c r="E330" s="22"/>
      <c r="F330" s="17"/>
      <c r="G330" s="22"/>
      <c r="H330" s="17"/>
      <c r="I330" s="17"/>
      <c r="J330" s="17"/>
      <c r="K330" s="22"/>
      <c r="L330" s="33"/>
      <c r="M330" s="33"/>
      <c r="S330" s="39"/>
      <c r="T330" s="39"/>
    </row>
    <row r="331" spans="1:20" ht="15" x14ac:dyDescent="0.25">
      <c r="A331"/>
      <c r="B331"/>
      <c r="C331" s="20"/>
      <c r="D331" s="17"/>
      <c r="E331" s="22"/>
      <c r="F331" s="17"/>
      <c r="G331" s="22"/>
      <c r="H331" s="17"/>
      <c r="I331" s="17"/>
      <c r="J331" s="17"/>
      <c r="K331" s="22"/>
      <c r="L331" s="33"/>
      <c r="M331" s="33"/>
      <c r="S331" s="39"/>
      <c r="T331" s="39"/>
    </row>
    <row r="332" spans="1:20" ht="15" x14ac:dyDescent="0.25">
      <c r="A332"/>
      <c r="B332"/>
      <c r="C332" s="20"/>
      <c r="D332" s="17"/>
      <c r="E332" s="22"/>
      <c r="F332" s="17"/>
      <c r="G332" s="22"/>
      <c r="H332" s="17"/>
      <c r="I332" s="17"/>
      <c r="J332" s="17"/>
      <c r="K332" s="22"/>
      <c r="L332" s="33"/>
      <c r="M332" s="33"/>
      <c r="S332" s="39"/>
      <c r="T332" s="39"/>
    </row>
    <row r="333" spans="1:20" ht="15" x14ac:dyDescent="0.25">
      <c r="A333"/>
      <c r="B333"/>
      <c r="C333" s="20"/>
      <c r="D333" s="17"/>
      <c r="E333" s="22"/>
      <c r="F333" s="17"/>
      <c r="G333" s="22"/>
      <c r="H333" s="17"/>
      <c r="I333" s="17"/>
      <c r="J333" s="17"/>
      <c r="K333" s="22"/>
      <c r="L333" s="33"/>
      <c r="M333" s="33"/>
      <c r="S333" s="39"/>
      <c r="T333" s="39"/>
    </row>
    <row r="334" spans="1:20" ht="15" x14ac:dyDescent="0.25">
      <c r="A334"/>
      <c r="B334"/>
      <c r="C334" s="20"/>
      <c r="D334" s="17"/>
      <c r="E334" s="22"/>
      <c r="F334" s="17"/>
      <c r="G334" s="22"/>
      <c r="H334" s="17"/>
      <c r="I334" s="17"/>
      <c r="J334" s="17"/>
      <c r="K334" s="22"/>
      <c r="L334" s="33"/>
      <c r="M334" s="33"/>
      <c r="S334" s="39"/>
      <c r="T334" s="39"/>
    </row>
    <row r="335" spans="1:20" ht="15" x14ac:dyDescent="0.25">
      <c r="A335"/>
      <c r="B335"/>
      <c r="C335" s="20"/>
      <c r="D335" s="17"/>
      <c r="E335" s="22"/>
      <c r="F335" s="17"/>
      <c r="G335" s="22"/>
      <c r="H335" s="17"/>
      <c r="I335" s="17"/>
      <c r="J335" s="17"/>
      <c r="K335" s="22"/>
      <c r="L335" s="33"/>
      <c r="M335" s="33"/>
      <c r="S335" s="39"/>
      <c r="T335" s="39"/>
    </row>
    <row r="336" spans="1:20" ht="15" x14ac:dyDescent="0.25">
      <c r="A336"/>
      <c r="B336"/>
      <c r="C336" s="20"/>
      <c r="D336" s="17"/>
      <c r="E336" s="22"/>
      <c r="F336" s="17"/>
      <c r="G336" s="22"/>
      <c r="H336" s="17"/>
      <c r="I336" s="17"/>
      <c r="J336" s="17"/>
      <c r="K336" s="22"/>
      <c r="L336" s="33"/>
      <c r="M336" s="33"/>
      <c r="S336" s="39"/>
      <c r="T336" s="39"/>
    </row>
    <row r="337" spans="1:20" ht="15" x14ac:dyDescent="0.25">
      <c r="A337"/>
      <c r="B337"/>
      <c r="C337" s="20"/>
      <c r="D337" s="17"/>
      <c r="E337" s="22"/>
      <c r="F337" s="17"/>
      <c r="G337" s="22"/>
      <c r="H337" s="17"/>
      <c r="I337" s="17"/>
      <c r="J337" s="17"/>
      <c r="K337" s="22"/>
      <c r="L337" s="33"/>
      <c r="M337" s="33"/>
      <c r="S337" s="39"/>
      <c r="T337" s="39"/>
    </row>
    <row r="338" spans="1:20" ht="15" x14ac:dyDescent="0.25">
      <c r="A338"/>
      <c r="B338"/>
      <c r="C338" s="20"/>
      <c r="D338" s="17"/>
      <c r="E338" s="22"/>
      <c r="F338" s="17"/>
      <c r="G338" s="22"/>
      <c r="H338" s="17"/>
      <c r="I338" s="17"/>
      <c r="J338" s="17"/>
      <c r="K338" s="22"/>
      <c r="L338" s="33"/>
      <c r="M338" s="33"/>
      <c r="S338" s="39"/>
      <c r="T338" s="39"/>
    </row>
    <row r="339" spans="1:20" ht="15" x14ac:dyDescent="0.25">
      <c r="A339"/>
      <c r="B339"/>
      <c r="C339" s="20"/>
      <c r="D339" s="17"/>
      <c r="E339" s="22"/>
      <c r="F339" s="17"/>
      <c r="G339" s="22"/>
      <c r="H339" s="17"/>
      <c r="I339" s="17"/>
      <c r="J339" s="17"/>
      <c r="K339" s="22"/>
      <c r="L339" s="33"/>
      <c r="M339" s="33"/>
      <c r="S339" s="39"/>
      <c r="T339" s="39"/>
    </row>
    <row r="340" spans="1:20" ht="15" x14ac:dyDescent="0.25">
      <c r="A340"/>
      <c r="B340"/>
      <c r="C340" s="20"/>
      <c r="D340" s="17"/>
      <c r="E340" s="22"/>
      <c r="F340" s="17"/>
      <c r="G340" s="22"/>
      <c r="H340" s="17"/>
      <c r="I340" s="17"/>
      <c r="J340" s="17"/>
      <c r="K340" s="22"/>
      <c r="L340" s="33"/>
      <c r="M340" s="33"/>
      <c r="S340" s="39"/>
      <c r="T340" s="39"/>
    </row>
    <row r="341" spans="1:20" ht="15" x14ac:dyDescent="0.25">
      <c r="A341"/>
      <c r="B341"/>
      <c r="C341" s="20"/>
      <c r="D341" s="17"/>
      <c r="E341" s="22"/>
      <c r="F341" s="17"/>
      <c r="G341" s="22"/>
      <c r="H341" s="17"/>
      <c r="I341" s="17"/>
      <c r="J341" s="17"/>
      <c r="K341" s="22"/>
      <c r="L341" s="33"/>
      <c r="M341" s="33"/>
      <c r="S341" s="39"/>
      <c r="T341" s="39"/>
    </row>
    <row r="342" spans="1:20" ht="15" x14ac:dyDescent="0.25">
      <c r="A342"/>
      <c r="B342"/>
      <c r="C342" s="20"/>
      <c r="D342" s="17"/>
      <c r="E342" s="22"/>
      <c r="F342" s="17"/>
      <c r="G342" s="22"/>
      <c r="H342" s="17"/>
      <c r="I342" s="17"/>
      <c r="J342" s="17"/>
      <c r="K342" s="22"/>
      <c r="L342" s="33"/>
      <c r="M342" s="33"/>
      <c r="S342" s="39"/>
      <c r="T342" s="39"/>
    </row>
    <row r="343" spans="1:20" ht="15" x14ac:dyDescent="0.25">
      <c r="A343"/>
      <c r="B343"/>
      <c r="C343" s="20"/>
      <c r="D343" s="17"/>
      <c r="E343" s="22"/>
      <c r="F343" s="17"/>
      <c r="G343" s="22"/>
      <c r="H343" s="17"/>
      <c r="I343" s="17"/>
      <c r="J343" s="17"/>
      <c r="K343" s="22"/>
      <c r="L343" s="33"/>
      <c r="M343" s="33"/>
      <c r="S343" s="39"/>
      <c r="T343" s="39"/>
    </row>
    <row r="344" spans="1:20" ht="15" x14ac:dyDescent="0.25">
      <c r="A344"/>
      <c r="B344"/>
      <c r="C344" s="20"/>
      <c r="D344" s="17"/>
      <c r="E344" s="22"/>
      <c r="F344" s="17"/>
      <c r="G344" s="22"/>
      <c r="H344" s="17"/>
      <c r="I344" s="17"/>
      <c r="J344" s="17"/>
      <c r="K344" s="22"/>
      <c r="L344" s="33"/>
      <c r="M344" s="33"/>
      <c r="S344" s="39"/>
      <c r="T344" s="39"/>
    </row>
    <row r="345" spans="1:20" ht="15" x14ac:dyDescent="0.25">
      <c r="A345"/>
      <c r="B345"/>
      <c r="C345" s="20"/>
      <c r="D345" s="17"/>
      <c r="E345" s="22"/>
      <c r="F345" s="17"/>
      <c r="G345" s="22"/>
      <c r="H345" s="17"/>
      <c r="I345" s="17"/>
      <c r="J345" s="17"/>
      <c r="K345" s="22"/>
      <c r="L345" s="33"/>
      <c r="M345" s="33"/>
      <c r="S345" s="39"/>
      <c r="T345" s="39"/>
    </row>
    <row r="346" spans="1:20" ht="15" x14ac:dyDescent="0.25">
      <c r="A346"/>
      <c r="B346"/>
      <c r="C346" s="20"/>
      <c r="D346" s="17"/>
      <c r="E346" s="22"/>
      <c r="F346" s="17"/>
      <c r="G346" s="22"/>
      <c r="H346" s="17"/>
      <c r="I346" s="17"/>
      <c r="J346" s="17"/>
      <c r="K346" s="22"/>
      <c r="L346" s="33"/>
      <c r="M346" s="33"/>
      <c r="S346" s="39"/>
      <c r="T346" s="39"/>
    </row>
    <row r="347" spans="1:20" ht="15" x14ac:dyDescent="0.25">
      <c r="A347"/>
      <c r="B347"/>
      <c r="C347" s="20"/>
      <c r="D347" s="17"/>
      <c r="E347" s="22"/>
      <c r="F347" s="17"/>
      <c r="G347" s="22"/>
      <c r="H347" s="17"/>
      <c r="I347" s="17"/>
      <c r="J347" s="17"/>
      <c r="K347" s="22"/>
      <c r="L347" s="33"/>
      <c r="M347" s="33"/>
      <c r="S347" s="39"/>
      <c r="T347" s="39"/>
    </row>
    <row r="348" spans="1:20" ht="15" x14ac:dyDescent="0.25">
      <c r="A348"/>
      <c r="B348"/>
      <c r="C348" s="20"/>
      <c r="D348" s="17"/>
      <c r="E348" s="22"/>
      <c r="F348" s="17"/>
      <c r="G348" s="22"/>
      <c r="H348" s="17"/>
      <c r="I348" s="17"/>
      <c r="J348" s="17"/>
      <c r="K348" s="22"/>
      <c r="L348" s="33"/>
      <c r="M348" s="33"/>
      <c r="S348" s="39"/>
      <c r="T348" s="39"/>
    </row>
    <row r="349" spans="1:20" ht="15" x14ac:dyDescent="0.25">
      <c r="A349"/>
      <c r="B349"/>
      <c r="C349" s="20"/>
      <c r="D349" s="17"/>
      <c r="E349" s="22"/>
      <c r="F349" s="17"/>
      <c r="G349" s="22"/>
      <c r="H349" s="17"/>
      <c r="I349" s="17"/>
      <c r="J349" s="17"/>
      <c r="K349" s="22"/>
      <c r="L349" s="33"/>
      <c r="M349" s="33"/>
      <c r="S349" s="39"/>
      <c r="T349" s="39"/>
    </row>
    <row r="350" spans="1:20" ht="15" x14ac:dyDescent="0.25">
      <c r="A350"/>
      <c r="B350"/>
      <c r="C350" s="20"/>
      <c r="D350" s="17"/>
      <c r="E350" s="22"/>
      <c r="F350" s="17"/>
      <c r="G350" s="22"/>
      <c r="H350" s="17"/>
      <c r="I350" s="17"/>
      <c r="J350" s="17"/>
      <c r="K350" s="22"/>
      <c r="L350" s="33"/>
      <c r="M350" s="33"/>
      <c r="S350" s="39"/>
      <c r="T350" s="39"/>
    </row>
    <row r="351" spans="1:20" ht="15" x14ac:dyDescent="0.25">
      <c r="A351"/>
      <c r="B351"/>
      <c r="C351" s="20"/>
      <c r="D351" s="17"/>
      <c r="E351" s="22"/>
      <c r="F351" s="17"/>
      <c r="G351" s="22"/>
      <c r="H351" s="17"/>
      <c r="I351" s="17"/>
      <c r="J351" s="17"/>
      <c r="K351" s="22"/>
      <c r="L351" s="33"/>
      <c r="M351" s="33"/>
      <c r="S351" s="39"/>
      <c r="T351" s="39"/>
    </row>
    <row r="352" spans="1:20" x14ac:dyDescent="0.2">
      <c r="C352" s="20" t="str">
        <f t="shared" ref="C352:C386" si="114">IF(OR($A352="",$B352=""),"",(1/A352)+(1/B352)-1)</f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114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114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114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114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114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114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114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114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114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114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114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114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114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114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114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114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114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114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114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114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114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114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114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114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114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114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114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114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114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114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114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114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114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114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115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115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115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115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115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115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115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115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115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115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115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115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115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115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115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115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115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115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115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115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115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115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115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115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115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115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115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115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115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115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115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115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115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115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115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115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115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115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115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115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115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115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115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115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115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115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115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115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115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115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115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115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115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115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115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115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115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115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115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115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115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115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115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115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116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116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116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116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116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116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116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116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116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116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116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116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116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116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116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116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116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116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116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116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116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116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116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116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116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116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116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116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116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116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116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116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116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116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116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116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116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116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116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116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116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116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116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116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116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116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116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116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116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116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116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116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116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116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116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116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116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116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116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116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116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116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116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116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117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117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117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117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117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117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117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117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117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117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117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117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117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117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117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117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117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117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117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117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117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117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117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117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117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117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117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117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117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117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117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117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117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117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117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117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117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117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117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117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117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117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117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117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117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117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117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117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117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117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117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117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117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117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117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117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117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117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117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117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117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117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117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117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118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118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118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118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118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118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118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118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118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118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118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118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118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118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118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118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118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118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118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118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118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118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118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118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118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118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118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118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118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118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118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118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118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118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118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118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118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118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118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118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118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118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118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118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118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118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118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118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118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118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118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118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118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118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118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118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118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118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118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118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118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118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118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118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119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119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119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119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119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119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119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119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119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119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119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119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119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119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119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119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119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119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119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119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119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119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119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119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119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119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119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119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119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119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119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119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119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119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119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119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119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119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119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119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119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119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119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119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119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119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119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119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119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119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119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119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119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119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119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119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119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119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119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119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119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119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119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119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120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120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120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120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120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120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120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120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120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120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120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120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120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120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120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120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120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120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120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120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120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120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120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120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120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120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120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120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120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120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120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120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120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120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120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120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120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120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120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120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120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120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120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120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120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120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120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120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120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120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120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120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120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120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120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120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120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120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120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120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120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120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120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120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121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121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121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121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121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121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121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121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121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121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121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121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121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121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121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121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121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121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121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121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121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121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121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121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121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121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121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121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121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121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121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121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121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121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121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121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121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121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121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121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121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121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121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121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121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121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121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121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121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121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121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121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121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121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121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121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121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121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121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121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121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121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121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121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122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122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122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122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122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122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122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122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122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122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122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122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122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122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122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122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122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122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122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122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122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122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122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122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122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122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122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122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122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122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122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122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122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122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122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122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122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122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122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122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122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122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122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122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122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122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122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122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122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122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122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122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122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122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122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122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122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122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122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122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122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122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122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122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123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123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123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123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123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123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123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123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123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123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123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123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123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123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123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123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123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123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123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123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123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123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123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123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123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123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123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123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123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123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123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123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123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123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123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123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123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123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123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123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123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123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123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123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123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123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123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123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123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123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123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123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123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123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123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123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123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123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123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123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123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123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123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123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124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124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124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124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124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124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124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124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124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124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124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124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124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124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124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124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124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124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124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124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124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124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124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124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124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124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124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124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124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124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124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124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124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124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124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124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124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124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124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124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1002"/>
  <sheetViews>
    <sheetView tabSelected="1" topLeftCell="D1" zoomScale="80" zoomScaleNormal="80" workbookViewId="0">
      <pane ySplit="2" topLeftCell="A405" activePane="bottomLeft" state="frozen"/>
      <selection pane="bottomLeft" activeCell="AI424" sqref="AI424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5" customWidth="1"/>
    <col min="20" max="20" width="7.28515625" style="4" customWidth="1"/>
    <col min="21" max="21" width="5.140625" style="4" customWidth="1"/>
    <col min="22" max="22" width="5.42578125" style="4" customWidth="1"/>
    <col min="23" max="23" width="6" style="4" customWidth="1"/>
    <col min="24" max="24" width="4.85546875" style="4" customWidth="1"/>
    <col min="25" max="25" width="4.42578125" style="4" customWidth="1"/>
    <col min="26" max="26" width="5.85546875" style="4" customWidth="1"/>
    <col min="27" max="28" width="5.42578125" style="4" customWidth="1"/>
    <col min="29" max="29" width="5.28515625" style="4" customWidth="1"/>
    <col min="30" max="31" width="10" style="42"/>
    <col min="32" max="33" width="10" style="4"/>
    <col min="34" max="35" width="10" style="42"/>
    <col min="36" max="16384" width="10" style="4"/>
  </cols>
  <sheetData>
    <row r="1" spans="1:35" s="13" customFormat="1" x14ac:dyDescent="0.2">
      <c r="A1" s="85" t="s">
        <v>9</v>
      </c>
      <c r="B1" s="85"/>
      <c r="C1" s="86"/>
      <c r="D1" s="18"/>
      <c r="E1" s="87" t="s">
        <v>25</v>
      </c>
      <c r="F1" s="85"/>
      <c r="G1" s="86"/>
      <c r="H1" s="87" t="s">
        <v>23</v>
      </c>
      <c r="I1" s="85"/>
      <c r="J1" s="86"/>
      <c r="K1" s="87" t="s">
        <v>11</v>
      </c>
      <c r="L1" s="85"/>
      <c r="M1" s="86"/>
      <c r="N1" s="87" t="s">
        <v>181</v>
      </c>
      <c r="O1" s="85"/>
      <c r="P1" s="85"/>
      <c r="Q1" s="13" t="s">
        <v>32</v>
      </c>
      <c r="R1" s="13" t="s">
        <v>33</v>
      </c>
      <c r="S1" s="34" t="s">
        <v>180</v>
      </c>
      <c r="T1" s="13" t="s">
        <v>214</v>
      </c>
      <c r="U1" s="13" t="s">
        <v>205</v>
      </c>
      <c r="V1" s="13" t="s">
        <v>206</v>
      </c>
      <c r="W1" s="13" t="s">
        <v>207</v>
      </c>
      <c r="X1" s="13" t="s">
        <v>208</v>
      </c>
      <c r="Y1" s="13" t="s">
        <v>209</v>
      </c>
      <c r="Z1" s="13" t="s">
        <v>210</v>
      </c>
      <c r="AA1" s="13" t="s">
        <v>211</v>
      </c>
      <c r="AB1" s="13" t="s">
        <v>212</v>
      </c>
      <c r="AC1" s="13" t="s">
        <v>213</v>
      </c>
      <c r="AD1" s="41" t="s">
        <v>429</v>
      </c>
      <c r="AE1" s="41" t="s">
        <v>430</v>
      </c>
      <c r="AF1" s="13" t="s">
        <v>427</v>
      </c>
      <c r="AG1" s="13" t="s">
        <v>428</v>
      </c>
      <c r="AH1" s="41" t="s">
        <v>391</v>
      </c>
      <c r="AI1" s="41" t="s">
        <v>431</v>
      </c>
    </row>
    <row r="2" spans="1:35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5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5"/>
      <c r="AD3" s="42"/>
      <c r="AE3" s="42"/>
      <c r="AH3" s="42"/>
      <c r="AI3" s="42"/>
    </row>
    <row r="4" spans="1:35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5"/>
      <c r="AD4" s="42"/>
      <c r="AE4" s="42"/>
      <c r="AH4" s="42"/>
      <c r="AI4" s="42"/>
    </row>
    <row r="5" spans="1:35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5"/>
      <c r="AD5" s="42"/>
      <c r="AE5" s="42"/>
      <c r="AH5" s="42"/>
      <c r="AI5" s="42"/>
    </row>
    <row r="6" spans="1:35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5"/>
      <c r="AD6" s="42"/>
      <c r="AE6" s="42"/>
      <c r="AH6" s="42"/>
      <c r="AI6" s="42"/>
    </row>
    <row r="7" spans="1:35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5"/>
      <c r="AD7" s="42"/>
      <c r="AE7" s="42"/>
      <c r="AH7" s="42"/>
      <c r="AI7" s="42"/>
    </row>
    <row r="8" spans="1:35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5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5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5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5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5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5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5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5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6">
        <v>44019</v>
      </c>
      <c r="AD35" s="43"/>
      <c r="AE35" s="43"/>
      <c r="AH35" s="43"/>
      <c r="AI35" s="43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6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6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6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6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6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6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6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6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6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6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6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6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6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6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6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6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6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6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6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6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6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6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6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6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6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6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6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6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6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6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6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6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6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6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6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6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6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6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6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6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6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6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6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6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6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6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6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6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6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6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6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6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6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6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6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6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6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6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6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6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6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6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6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6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6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6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6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6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6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6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6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6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7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8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8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8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8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8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8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8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8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8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8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8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8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8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8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8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8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8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8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8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8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8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8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8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8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8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8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8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8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8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5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8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5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8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5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8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5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8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5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8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5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8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5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8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5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8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5" s="52" customFormat="1" ht="15" x14ac:dyDescent="0.25">
      <c r="A185" s="44">
        <v>2.4300000000000002</v>
      </c>
      <c r="B185" s="44">
        <v>3.04</v>
      </c>
      <c r="C185" s="44">
        <v>3.46</v>
      </c>
      <c r="D185" s="45">
        <f t="shared" si="17"/>
        <v>2.948734320637092E-2</v>
      </c>
      <c r="E185" s="46">
        <f>IF(OR($A185="",$B185="",$C185=""),"",A185*'MPTO_working_3-way'!$I184)</f>
        <v>2.5016542439914815</v>
      </c>
      <c r="F185" s="47">
        <f>IF(OR($A185="",$B185="",$C185=""),"",B185*'MPTO_working_3-way'!$I184)</f>
        <v>3.1296415233473676</v>
      </c>
      <c r="G185" s="48">
        <f>IF(OR($A185="",$B185="",$C185=""),"",C185*'MPTO_working_3-way'!$I184)</f>
        <v>3.5620262074940432</v>
      </c>
      <c r="H185" s="46">
        <f>IF(OR($A185="",$B185="",$C185=""),"",'MPTO_working_3-way'!E184)</f>
        <v>2.4894601278015185</v>
      </c>
      <c r="I185" s="47">
        <f>IF(OR($A185="",$B185="",$C185=""),"",'MPTO_working_3-way'!F184)</f>
        <v>3.1336345928386895</v>
      </c>
      <c r="J185" s="48">
        <f>IF(OR($A185="",$B185="",$C185=""),"",'MPTO_working_3-way'!G184)</f>
        <v>3.5818129297242991</v>
      </c>
      <c r="K185" s="46">
        <f>IF(OR($A185="",$B185="",$C185=""),"",'OddsRatio_working_3-way'!H184)</f>
        <v>2.4949585804921517</v>
      </c>
      <c r="L185" s="47">
        <f>IF(OR($A185="",$B185="",$C185=""),"",'OddsRatio_working_3-way'!I184)</f>
        <v>3.132668184758034</v>
      </c>
      <c r="M185" s="48">
        <f>IF(OR($A185="",$B185="",$C185=""),"",'OddsRatio_working_3-way'!J184)</f>
        <v>3.5717469286788055</v>
      </c>
      <c r="N185" s="49">
        <f t="shared" si="18"/>
        <v>39.973549598303528</v>
      </c>
      <c r="O185" s="50">
        <f t="shared" si="19"/>
        <v>31.952541290749203</v>
      </c>
      <c r="P185" s="50">
        <f t="shared" si="20"/>
        <v>28.073909110947277</v>
      </c>
      <c r="Q185" s="44" t="s">
        <v>72</v>
      </c>
      <c r="R185" s="44" t="s">
        <v>36</v>
      </c>
      <c r="S185" s="51" t="s">
        <v>190</v>
      </c>
      <c r="T185" s="52">
        <v>22</v>
      </c>
      <c r="U185" s="52">
        <f t="shared" si="30"/>
        <v>12.946502057613168</v>
      </c>
      <c r="V185" s="52">
        <f t="shared" si="31"/>
        <v>14.763157894736842</v>
      </c>
      <c r="W185" s="52">
        <f t="shared" si="32"/>
        <v>15.64161849710983</v>
      </c>
      <c r="X185" s="52">
        <f t="shared" si="33"/>
        <v>13.595223608153331</v>
      </c>
      <c r="Y185" s="52">
        <f t="shared" si="34"/>
        <v>15.411879445277004</v>
      </c>
      <c r="Z185" s="52">
        <f t="shared" si="35"/>
        <v>16.290340047649988</v>
      </c>
      <c r="AA185" s="52">
        <f t="shared" si="36"/>
        <v>-0.64872155054016289</v>
      </c>
      <c r="AB185" s="52">
        <f t="shared" si="37"/>
        <v>-0.64872155054016112</v>
      </c>
      <c r="AC185" s="52">
        <f t="shared" si="38"/>
        <v>-0.64872155054015757</v>
      </c>
      <c r="AD185" s="53"/>
      <c r="AE185" s="53"/>
      <c r="AH185" s="53"/>
      <c r="AI185" s="53"/>
    </row>
    <row r="186" spans="1:35" s="63" customFormat="1" ht="15" x14ac:dyDescent="0.25">
      <c r="A186" s="56">
        <v>3.01</v>
      </c>
      <c r="B186" s="56">
        <v>3.23</v>
      </c>
      <c r="C186" s="56">
        <v>2.59</v>
      </c>
      <c r="D186" s="57">
        <f t="shared" si="17"/>
        <v>2.7923822941462895E-2</v>
      </c>
      <c r="E186" s="58">
        <f>IF(OR($A186="",$B186="",$C186=""),"",A186*'MPTO_working_3-way'!$I185)</f>
        <v>3.0940507070538033</v>
      </c>
      <c r="F186" s="59">
        <f>IF(OR($A186="",$B186="",$C186=""),"",B186*'MPTO_working_3-way'!$I185)</f>
        <v>3.3201939481009251</v>
      </c>
      <c r="G186" s="60">
        <f>IF(OR($A186="",$B186="",$C186=""),"",C186*'MPTO_working_3-way'!$I185)</f>
        <v>2.6623227014183888</v>
      </c>
      <c r="H186" s="58">
        <f>IF(OR($A186="",$B186="",$C186=""),"",'MPTO_working_3-way'!E185)</f>
        <v>3.0967616692937519</v>
      </c>
      <c r="I186" s="59">
        <f>IF(OR($A186="",$B186="",$C186=""),"",'MPTO_working_3-way'!F185)</f>
        <v>3.3301188557484283</v>
      </c>
      <c r="J186" s="60">
        <f>IF(OR($A186="",$B186="",$C186=""),"",'MPTO_working_3-way'!G185)</f>
        <v>2.6539810257655025</v>
      </c>
      <c r="K186" s="58">
        <f>IF(OR($A186="",$B186="",$C186=""),"",'OddsRatio_working_3-way'!H185)</f>
        <v>3.0957803455834147</v>
      </c>
      <c r="L186" s="59">
        <f>IF(OR($A186="",$B186="",$C186=""),"",'OddsRatio_working_3-way'!I185)</f>
        <v>3.3251692391298584</v>
      </c>
      <c r="M186" s="60">
        <f>IF(OR($A186="",$B186="",$C186=""),"",'OddsRatio_working_3-way'!J185)</f>
        <v>2.657856094267478</v>
      </c>
      <c r="N186" s="61">
        <f t="shared" ref="N186:N196" si="39">(1/E186)* 100</f>
        <v>32.320090867295889</v>
      </c>
      <c r="O186" s="62">
        <f t="shared" ref="O186:O196" si="40">(1/F186)* 100</f>
        <v>30.118722449089972</v>
      </c>
      <c r="P186" s="62">
        <f t="shared" ref="P186:P196" si="41">(1/G186)* 100</f>
        <v>37.561186683614132</v>
      </c>
      <c r="Q186" s="56" t="s">
        <v>285</v>
      </c>
      <c r="R186" s="56" t="s">
        <v>80</v>
      </c>
      <c r="S186" s="56" t="s">
        <v>463</v>
      </c>
      <c r="T186" s="63">
        <v>100</v>
      </c>
      <c r="U186" s="63">
        <f t="shared" si="30"/>
        <v>66.777408637873762</v>
      </c>
      <c r="V186" s="63">
        <f t="shared" si="31"/>
        <v>69.040247678018574</v>
      </c>
      <c r="W186" s="63">
        <f t="shared" si="32"/>
        <v>61.389961389961393</v>
      </c>
      <c r="X186" s="63">
        <f t="shared" si="33"/>
        <v>69.569790932020041</v>
      </c>
      <c r="Y186" s="63">
        <f t="shared" si="34"/>
        <v>71.832629972164867</v>
      </c>
      <c r="Z186" s="63">
        <f t="shared" si="35"/>
        <v>64.182343684107664</v>
      </c>
      <c r="AA186" s="63">
        <f t="shared" si="36"/>
        <v>-2.7923822941462788</v>
      </c>
      <c r="AB186" s="63">
        <f t="shared" si="37"/>
        <v>-2.792382294146293</v>
      </c>
      <c r="AC186" s="63">
        <f t="shared" si="38"/>
        <v>-2.7923822941462717</v>
      </c>
      <c r="AD186" s="64"/>
      <c r="AE186" s="64"/>
      <c r="AF186" s="56">
        <v>2.21</v>
      </c>
      <c r="AG186" s="56">
        <v>1.72</v>
      </c>
      <c r="AH186" s="64"/>
      <c r="AI186" s="64"/>
    </row>
    <row r="187" spans="1:35" ht="15" x14ac:dyDescent="0.25">
      <c r="A187">
        <v>2.44</v>
      </c>
      <c r="B187">
        <v>3.48</v>
      </c>
      <c r="C187">
        <v>3.03</v>
      </c>
      <c r="D187" s="45">
        <f t="shared" si="17"/>
        <v>2.7225390713180975E-2</v>
      </c>
      <c r="E187" s="46">
        <f>IF(OR($A187="",$B187="",$C187=""),"",A187*'MPTO_working_3-way'!$I186)</f>
        <v>2.5064299533401617</v>
      </c>
      <c r="F187" s="47">
        <f>IF(OR($A187="",$B187="",$C187=""),"",B187*'MPTO_working_3-way'!$I186)</f>
        <v>3.57474435968187</v>
      </c>
      <c r="G187" s="48">
        <f>IF(OR($A187="",$B187="",$C187=""),"",C187*'MPTO_working_3-way'!$I186)</f>
        <v>3.1124929338609379</v>
      </c>
      <c r="H187" s="46">
        <f>IF(OR($A187="",$B187="",$C187=""),"",'MPTO_working_3-way'!E186)</f>
        <v>2.4952531841994192</v>
      </c>
      <c r="I187" s="47">
        <f>IF(OR($A187="",$B187="",$C187=""),"",'MPTO_working_3-way'!F186)</f>
        <v>3.5934875592761273</v>
      </c>
      <c r="J187" s="48">
        <f>IF(OR($A187="",$B187="",$C187=""),"",'MPTO_working_3-way'!G186)</f>
        <v>3.1156736878205487</v>
      </c>
      <c r="K187" s="46">
        <f>IF(OR($A187="",$B187="",$C187=""),"",'OddsRatio_working_3-way'!H186)</f>
        <v>2.5003186289484622</v>
      </c>
      <c r="L187" s="47">
        <f>IF(OR($A187="",$B187="",$C187=""),"",'OddsRatio_working_3-way'!I186)</f>
        <v>3.5838820831890188</v>
      </c>
      <c r="M187" s="48">
        <f>IF(OR($A187="",$B187="",$C187=""),"",'OddsRatio_working_3-way'!J186)</f>
        <v>3.1150325116426245</v>
      </c>
      <c r="N187" s="49">
        <f t="shared" si="39"/>
        <v>39.897384671267702</v>
      </c>
      <c r="O187" s="50">
        <f t="shared" si="40"/>
        <v>27.974028332727929</v>
      </c>
      <c r="P187" s="50">
        <f t="shared" si="41"/>
        <v>32.128586996004366</v>
      </c>
      <c r="Q187" t="s">
        <v>314</v>
      </c>
      <c r="R187" t="s">
        <v>309</v>
      </c>
      <c r="S187" t="s">
        <v>463</v>
      </c>
      <c r="T187" s="52">
        <v>100</v>
      </c>
      <c r="U187" s="52">
        <f t="shared" ref="U187:U196" si="42">(1/A187)*((T187*A187)-T187)</f>
        <v>59.016393442622956</v>
      </c>
      <c r="V187" s="52">
        <f t="shared" ref="V187:V196" si="43">(1/B187)*((T187*B187)-T187)</f>
        <v>71.264367816091948</v>
      </c>
      <c r="W187" s="52">
        <f t="shared" ref="W187:W196" si="44">(1/C187)*((T187*C187)-T187)</f>
        <v>66.996699669967001</v>
      </c>
      <c r="X187" s="52">
        <f t="shared" ref="X187:X196" si="45">((1/B187)+(1/C187))*T187</f>
        <v>61.738932513941045</v>
      </c>
      <c r="Y187" s="52">
        <f t="shared" ref="Y187:Y196" si="46">((1/A187)+(1/C187))*T187</f>
        <v>73.986906887410058</v>
      </c>
      <c r="Z187" s="52">
        <f t="shared" ref="Z187:Z196" si="47">((1/A187)+(1/B187))*T187</f>
        <v>69.719238741285096</v>
      </c>
      <c r="AA187" s="52">
        <f t="shared" ref="AA187:AA196" si="48">U187-X187</f>
        <v>-2.7225390713180886</v>
      </c>
      <c r="AB187" s="52">
        <f t="shared" ref="AB187:AB196" si="49">V187-Y187</f>
        <v>-2.7225390713181099</v>
      </c>
      <c r="AC187" s="52">
        <f t="shared" ref="AC187:AC196" si="50">W187-Z187</f>
        <v>-2.7225390713180957</v>
      </c>
      <c r="AF187">
        <v>1.95</v>
      </c>
      <c r="AG187">
        <v>1.93</v>
      </c>
    </row>
    <row r="188" spans="1:35" ht="15" x14ac:dyDescent="0.25">
      <c r="A188">
        <v>5.42</v>
      </c>
      <c r="B188">
        <v>5.2</v>
      </c>
      <c r="C188">
        <v>1.54</v>
      </c>
      <c r="D188" s="45">
        <f t="shared" si="17"/>
        <v>2.6160186676791763E-2</v>
      </c>
      <c r="E188" s="46">
        <f>IF(OR($A188="",$B188="",$C188=""),"",A188*'MPTO_working_3-way'!$I187)</f>
        <v>5.5617882117882109</v>
      </c>
      <c r="F188" s="47">
        <f>IF(OR($A188="",$B188="",$C188=""),"",B188*'MPTO_working_3-way'!$I187)</f>
        <v>5.3360329707193177</v>
      </c>
      <c r="G188" s="48">
        <f>IF(OR($A188="",$B188="",$C188=""),"",C188*'MPTO_working_3-way'!$I187)</f>
        <v>1.5802866874822594</v>
      </c>
      <c r="H188" s="46">
        <f>IF(OR($A188="",$B188="",$C188=""),"",'MPTO_working_3-way'!E187)</f>
        <v>5.6888716459226778</v>
      </c>
      <c r="I188" s="47">
        <f>IF(OR($A188="",$B188="",$C188=""),"",'MPTO_working_3-way'!F187)</f>
        <v>5.4469900807196492</v>
      </c>
      <c r="J188" s="48">
        <f>IF(OR($A188="",$B188="",$C188=""),"",'MPTO_working_3-way'!G187)</f>
        <v>1.5609619960353196</v>
      </c>
      <c r="K188" s="46">
        <f>IF(OR($A188="",$B188="",$C188=""),"",'OddsRatio_working_3-way'!H187)</f>
        <v>5.6434514617255047</v>
      </c>
      <c r="L188" s="47">
        <f>IF(OR($A188="",$B188="",$C188=""),"",'OddsRatio_working_3-way'!I187)</f>
        <v>5.4123294432685798</v>
      </c>
      <c r="M188" s="48">
        <f>IF(OR($A188="",$B188="",$C188=""),"",'OddsRatio_working_3-way'!J187)</f>
        <v>1.567299499848817</v>
      </c>
      <c r="N188" s="49">
        <f t="shared" si="39"/>
        <v>17.97982882340791</v>
      </c>
      <c r="O188" s="50">
        <f t="shared" si="40"/>
        <v>18.740513889013624</v>
      </c>
      <c r="P188" s="50">
        <f t="shared" si="41"/>
        <v>63.279657287578473</v>
      </c>
      <c r="Q188" t="s">
        <v>269</v>
      </c>
      <c r="R188" t="s">
        <v>281</v>
      </c>
      <c r="S188" t="s">
        <v>463</v>
      </c>
      <c r="T188" s="52">
        <v>100</v>
      </c>
      <c r="U188" s="52">
        <f t="shared" si="42"/>
        <v>81.549815498154985</v>
      </c>
      <c r="V188" s="52">
        <f t="shared" si="43"/>
        <v>80.769230769230759</v>
      </c>
      <c r="W188" s="52">
        <f t="shared" si="44"/>
        <v>35.064935064935064</v>
      </c>
      <c r="X188" s="52">
        <f t="shared" si="45"/>
        <v>84.16583416583417</v>
      </c>
      <c r="Y188" s="52">
        <f t="shared" si="46"/>
        <v>83.385249436909945</v>
      </c>
      <c r="Z188" s="52">
        <f t="shared" si="47"/>
        <v>37.680953732614249</v>
      </c>
      <c r="AA188" s="52">
        <f t="shared" si="48"/>
        <v>-2.6160186676791852</v>
      </c>
      <c r="AB188" s="52">
        <f t="shared" si="49"/>
        <v>-2.6160186676791852</v>
      </c>
      <c r="AC188" s="52">
        <f t="shared" si="50"/>
        <v>-2.6160186676791852</v>
      </c>
      <c r="AF188">
        <v>1.38</v>
      </c>
      <c r="AG188">
        <v>3.23</v>
      </c>
    </row>
    <row r="189" spans="1:35" ht="15" x14ac:dyDescent="0.25">
      <c r="A189">
        <v>1.83</v>
      </c>
      <c r="B189">
        <v>3.55</v>
      </c>
      <c r="C189">
        <v>5.0599999999999996</v>
      </c>
      <c r="D189" s="45">
        <f t="shared" si="17"/>
        <v>2.5766686774788106E-2</v>
      </c>
      <c r="E189" s="46">
        <f>IF(OR($A189="",$B189="",$C189=""),"",A189*'MPTO_working_3-way'!$I188)</f>
        <v>1.8771530367978624</v>
      </c>
      <c r="F189" s="47">
        <f>IF(OR($A189="",$B189="",$C189=""),"",B189*'MPTO_working_3-way'!$I188)</f>
        <v>3.6414717380504977</v>
      </c>
      <c r="G189" s="48">
        <f>IF(OR($A189="",$B189="",$C189=""),"",C189*'MPTO_working_3-way'!$I188)</f>
        <v>5.1903794350804278</v>
      </c>
      <c r="H189" s="46">
        <f>IF(OR($A189="",$B189="",$C189=""),"",'MPTO_working_3-way'!E188)</f>
        <v>1.8592226649113279</v>
      </c>
      <c r="I189" s="47">
        <f>IF(OR($A189="",$B189="",$C189=""),"",'MPTO_working_3-way'!F188)</f>
        <v>3.6616456987292993</v>
      </c>
      <c r="J189" s="48">
        <f>IF(OR($A189="",$B189="",$C189=""),"",'MPTO_working_3-way'!G188)</f>
        <v>5.2898979696381758</v>
      </c>
      <c r="K189" s="46">
        <f>IF(OR($A189="",$B189="",$C189=""),"",'OddsRatio_working_3-way'!H188)</f>
        <v>1.8660960376813722</v>
      </c>
      <c r="L189" s="47">
        <f>IF(OR($A189="",$B189="",$C189=""),"",'OddsRatio_working_3-way'!I188)</f>
        <v>3.6608974651656605</v>
      </c>
      <c r="M189" s="48">
        <f>IF(OR($A189="",$B189="",$C189=""),"",'OddsRatio_working_3-way'!J188)</f>
        <v>5.236566160224541</v>
      </c>
      <c r="N189" s="49">
        <f t="shared" si="39"/>
        <v>53.2721616403662</v>
      </c>
      <c r="O189" s="50">
        <f t="shared" si="40"/>
        <v>27.461424169540887</v>
      </c>
      <c r="P189" s="50">
        <f t="shared" si="41"/>
        <v>19.266414190092913</v>
      </c>
      <c r="Q189" t="s">
        <v>251</v>
      </c>
      <c r="R189" t="s">
        <v>246</v>
      </c>
      <c r="S189" t="s">
        <v>463</v>
      </c>
      <c r="T189" s="52">
        <v>100</v>
      </c>
      <c r="U189" s="52">
        <f t="shared" si="42"/>
        <v>45.355191256830594</v>
      </c>
      <c r="V189" s="52">
        <f t="shared" si="43"/>
        <v>71.83098591549296</v>
      </c>
      <c r="W189" s="52">
        <f t="shared" si="44"/>
        <v>80.237154150197625</v>
      </c>
      <c r="X189" s="52">
        <f t="shared" si="45"/>
        <v>47.931859934309415</v>
      </c>
      <c r="Y189" s="52">
        <f t="shared" si="46"/>
        <v>74.407654592971767</v>
      </c>
      <c r="Z189" s="52">
        <f t="shared" si="47"/>
        <v>82.813822827676447</v>
      </c>
      <c r="AA189" s="52">
        <f t="shared" si="48"/>
        <v>-2.5766686774788212</v>
      </c>
      <c r="AB189" s="52">
        <f t="shared" si="49"/>
        <v>-2.576668677478807</v>
      </c>
      <c r="AC189" s="52">
        <f t="shared" si="50"/>
        <v>-2.5766686774788212</v>
      </c>
      <c r="AF189">
        <v>2.2799999999999998</v>
      </c>
      <c r="AG189">
        <v>1.69</v>
      </c>
    </row>
    <row r="190" spans="1:35" ht="15" x14ac:dyDescent="0.25">
      <c r="A190">
        <v>1.63</v>
      </c>
      <c r="B190">
        <v>3.71</v>
      </c>
      <c r="C190">
        <v>6.66</v>
      </c>
      <c r="D190" s="45">
        <f t="shared" si="17"/>
        <v>3.3188861641228806E-2</v>
      </c>
      <c r="E190" s="46">
        <f>IF(OR($A190="",$B190="",$C190=""),"",A190*'MPTO_working_3-way'!$I189)</f>
        <v>1.6840978444752028</v>
      </c>
      <c r="F190" s="47">
        <f>IF(OR($A190="",$B190="",$C190=""),"",B190*'MPTO_working_3-way'!$I189)</f>
        <v>3.8331306766889588</v>
      </c>
      <c r="G190" s="48">
        <f>IF(OR($A190="",$B190="",$C190=""),"",C190*'MPTO_working_3-way'!$I189)</f>
        <v>6.8810378185305838</v>
      </c>
      <c r="H190" s="46">
        <f>IF(OR($A190="",$B190="",$C190=""),"",'MPTO_working_3-way'!E189)</f>
        <v>1.6599329311834772</v>
      </c>
      <c r="I190" s="47">
        <f>IF(OR($A190="",$B190="",$C190=""),"",'MPTO_working_3-way'!F189)</f>
        <v>3.8687888635797609</v>
      </c>
      <c r="J190" s="48">
        <f>IF(OR($A190="",$B190="",$C190=""),"",'MPTO_working_3-way'!G189)</f>
        <v>7.1897344027313421</v>
      </c>
      <c r="K190" s="46">
        <f>IF(OR($A190="",$B190="",$C190=""),"",'OddsRatio_working_3-way'!H189)</f>
        <v>1.6686226396252932</v>
      </c>
      <c r="L190" s="47">
        <f>IF(OR($A190="",$B190="",$C190=""),"",'OddsRatio_working_3-way'!I189)</f>
        <v>3.8761386561659439</v>
      </c>
      <c r="M190" s="48">
        <f>IF(OR($A190="",$B190="",$C190=""),"",'OddsRatio_working_3-way'!J189)</f>
        <v>7.0069906988558071</v>
      </c>
      <c r="N190" s="49">
        <f t="shared" si="39"/>
        <v>59.378972740839721</v>
      </c>
      <c r="O190" s="50">
        <f t="shared" si="40"/>
        <v>26.088335732498315</v>
      </c>
      <c r="P190" s="50">
        <f t="shared" si="41"/>
        <v>14.532691526661973</v>
      </c>
      <c r="Q190" t="s">
        <v>197</v>
      </c>
      <c r="R190" t="s">
        <v>193</v>
      </c>
      <c r="S190" t="s">
        <v>463</v>
      </c>
      <c r="T190" s="52">
        <v>100</v>
      </c>
      <c r="U190" s="52">
        <f t="shared" si="42"/>
        <v>38.650306748466257</v>
      </c>
      <c r="V190" s="52">
        <f t="shared" si="43"/>
        <v>73.045822102425873</v>
      </c>
      <c r="W190" s="52">
        <f t="shared" si="44"/>
        <v>84.98498498498499</v>
      </c>
      <c r="X190" s="52">
        <f t="shared" si="45"/>
        <v>41.969192912589136</v>
      </c>
      <c r="Y190" s="52">
        <f t="shared" si="46"/>
        <v>76.364708266548746</v>
      </c>
      <c r="Z190" s="52">
        <f t="shared" si="47"/>
        <v>88.303871149107877</v>
      </c>
      <c r="AA190" s="52">
        <f t="shared" si="48"/>
        <v>-3.3188861641228797</v>
      </c>
      <c r="AB190" s="52">
        <f t="shared" si="49"/>
        <v>-3.3188861641228726</v>
      </c>
      <c r="AC190" s="52">
        <f t="shared" si="50"/>
        <v>-3.3188861641228868</v>
      </c>
      <c r="AF190">
        <v>2</v>
      </c>
      <c r="AG190">
        <v>1.88</v>
      </c>
    </row>
    <row r="191" spans="1:35" ht="15" x14ac:dyDescent="0.25">
      <c r="A191">
        <v>5.37</v>
      </c>
      <c r="B191">
        <v>3.67</v>
      </c>
      <c r="C191">
        <v>1.73</v>
      </c>
      <c r="D191" s="45">
        <f t="shared" si="17"/>
        <v>3.6733985405987379E-2</v>
      </c>
      <c r="E191" s="46">
        <f>IF(OR($A191="",$B191="",$C191=""),"",A191*'MPTO_working_3-way'!$I190)</f>
        <v>5.5672615016301528</v>
      </c>
      <c r="F191" s="47">
        <f>IF(OR($A191="",$B191="",$C191=""),"",B191*'MPTO_working_3-way'!$I190)</f>
        <v>3.8048137264399737</v>
      </c>
      <c r="G191" s="48">
        <f>IF(OR($A191="",$B191="",$C191=""),"",C191*'MPTO_working_3-way'!$I190)</f>
        <v>1.7935497947523582</v>
      </c>
      <c r="H191" s="46">
        <f>IF(OR($A191="",$B191="",$C191=""),"",'MPTO_working_3-way'!E190)</f>
        <v>5.7479497317962531</v>
      </c>
      <c r="I191" s="47">
        <f>IF(OR($A191="",$B191="",$C191=""),"",'MPTO_working_3-way'!F190)</f>
        <v>3.8426820977052745</v>
      </c>
      <c r="J191" s="48">
        <f>IF(OR($A191="",$B191="",$C191=""),"",'MPTO_working_3-way'!G190)</f>
        <v>1.7674401529864552</v>
      </c>
      <c r="K191" s="46">
        <f>IF(OR($A191="",$B191="",$C191=""),"",'OddsRatio_working_3-way'!H190)</f>
        <v>5.6512166757593807</v>
      </c>
      <c r="L191" s="47">
        <f>IF(OR($A191="",$B191="",$C191=""),"",'OddsRatio_working_3-way'!I190)</f>
        <v>3.8418188842740384</v>
      </c>
      <c r="M191" s="48">
        <f>IF(OR($A191="",$B191="",$C191=""),"",'OddsRatio_working_3-way'!J190)</f>
        <v>1.7769766986966473</v>
      </c>
      <c r="N191" s="49">
        <f t="shared" si="39"/>
        <v>17.962152482098954</v>
      </c>
      <c r="O191" s="50">
        <f t="shared" si="40"/>
        <v>26.282495593697931</v>
      </c>
      <c r="P191" s="50">
        <f t="shared" si="41"/>
        <v>55.755351924203111</v>
      </c>
      <c r="Q191" t="s">
        <v>400</v>
      </c>
      <c r="R191" t="s">
        <v>398</v>
      </c>
      <c r="S191" t="s">
        <v>463</v>
      </c>
      <c r="T191" s="52">
        <v>100</v>
      </c>
      <c r="U191" s="52">
        <f t="shared" si="42"/>
        <v>81.378026070763497</v>
      </c>
      <c r="V191" s="52">
        <f t="shared" si="43"/>
        <v>72.752043596730246</v>
      </c>
      <c r="W191" s="52">
        <f t="shared" si="44"/>
        <v>42.196531791907518</v>
      </c>
      <c r="X191" s="52">
        <f t="shared" si="45"/>
        <v>85.051424611362251</v>
      </c>
      <c r="Y191" s="52">
        <f t="shared" si="46"/>
        <v>76.425442137328986</v>
      </c>
      <c r="Z191" s="52">
        <f t="shared" si="47"/>
        <v>45.869930332506257</v>
      </c>
      <c r="AA191" s="52">
        <f t="shared" si="48"/>
        <v>-3.6733985405987539</v>
      </c>
      <c r="AB191" s="52">
        <f t="shared" si="49"/>
        <v>-3.6733985405987397</v>
      </c>
      <c r="AC191" s="52">
        <f t="shared" si="50"/>
        <v>-3.6733985405987397</v>
      </c>
      <c r="AF191">
        <v>1.78</v>
      </c>
      <c r="AG191">
        <v>2.09</v>
      </c>
    </row>
    <row r="192" spans="1:35" ht="15" x14ac:dyDescent="0.25">
      <c r="A192">
        <v>2.4300000000000002</v>
      </c>
      <c r="B192">
        <v>3.11</v>
      </c>
      <c r="C192">
        <v>3.45</v>
      </c>
      <c r="D192" s="45">
        <f t="shared" si="17"/>
        <v>2.2921114568752676E-2</v>
      </c>
      <c r="E192" s="46">
        <f>IF(OR($A192="",$B192="",$C192=""),"",A192*'MPTO_working_3-way'!$I191)</f>
        <v>2.485698308402069</v>
      </c>
      <c r="F192" s="47">
        <f>IF(OR($A192="",$B192="",$C192=""),"",B192*'MPTO_working_3-way'!$I191)</f>
        <v>3.1812846663088208</v>
      </c>
      <c r="G192" s="48">
        <f>IF(OR($A192="",$B192="",$C192=""),"",C192*'MPTO_working_3-way'!$I191)</f>
        <v>3.5290778452621967</v>
      </c>
      <c r="H192" s="46">
        <f>IF(OR($A192="",$B192="",$C192=""),"",'MPTO_working_3-way'!E191)</f>
        <v>2.475969096782189</v>
      </c>
      <c r="I192" s="47">
        <f>IF(OR($A192="",$B192="",$C192=""),"",'MPTO_working_3-way'!F191)</f>
        <v>3.1856971186889038</v>
      </c>
      <c r="J192" s="48">
        <f>IF(OR($A192="",$B192="",$C192=""),"",'MPTO_working_3-way'!G191)</f>
        <v>3.5434015190072974</v>
      </c>
      <c r="K192" s="46">
        <f>IF(OR($A192="",$B192="",$C192=""),"",'OddsRatio_working_3-way'!H191)</f>
        <v>2.4803381196549896</v>
      </c>
      <c r="L192" s="47">
        <f>IF(OR($A192="",$B192="",$C192=""),"",'OddsRatio_working_3-way'!I191)</f>
        <v>3.1842751276028172</v>
      </c>
      <c r="M192" s="48">
        <f>IF(OR($A192="",$B192="",$C192=""),"",'OddsRatio_working_3-way'!J191)</f>
        <v>3.5362436315767303</v>
      </c>
      <c r="N192" s="49">
        <f t="shared" si="39"/>
        <v>40.230143642928653</v>
      </c>
      <c r="O192" s="50">
        <f t="shared" si="40"/>
        <v>31.433842139008561</v>
      </c>
      <c r="P192" s="50">
        <f t="shared" si="41"/>
        <v>28.33601421806279</v>
      </c>
      <c r="Q192" t="s">
        <v>111</v>
      </c>
      <c r="R192" t="s">
        <v>120</v>
      </c>
      <c r="S192" t="s">
        <v>463</v>
      </c>
      <c r="T192" s="52">
        <v>100</v>
      </c>
      <c r="U192" s="52">
        <f t="shared" si="42"/>
        <v>58.847736625514408</v>
      </c>
      <c r="V192" s="52">
        <f t="shared" si="43"/>
        <v>67.845659163987136</v>
      </c>
      <c r="W192" s="52">
        <f t="shared" si="44"/>
        <v>71.014492753623188</v>
      </c>
      <c r="X192" s="52">
        <f t="shared" si="45"/>
        <v>61.139848082389683</v>
      </c>
      <c r="Y192" s="52">
        <f t="shared" si="46"/>
        <v>70.137770620862412</v>
      </c>
      <c r="Z192" s="52">
        <f t="shared" si="47"/>
        <v>73.306604210498463</v>
      </c>
      <c r="AA192" s="52">
        <f t="shared" si="48"/>
        <v>-2.2921114568752756</v>
      </c>
      <c r="AB192" s="52">
        <f t="shared" si="49"/>
        <v>-2.2921114568752756</v>
      </c>
      <c r="AC192" s="52">
        <f t="shared" si="50"/>
        <v>-2.2921114568752756</v>
      </c>
      <c r="AF192">
        <v>2.4500000000000002</v>
      </c>
      <c r="AG192">
        <v>1.61</v>
      </c>
    </row>
    <row r="193" spans="1:33" ht="15" x14ac:dyDescent="0.25">
      <c r="A193">
        <v>2.83</v>
      </c>
      <c r="B193">
        <v>2.79</v>
      </c>
      <c r="C193">
        <v>3.17</v>
      </c>
      <c r="D193" s="45">
        <f t="shared" si="17"/>
        <v>2.7237242776675608E-2</v>
      </c>
      <c r="E193" s="46">
        <f>IF(OR($A193="",$B193="",$C193=""),"",A193*'MPTO_working_3-way'!$I192)</f>
        <v>2.9070813970579921</v>
      </c>
      <c r="F193" s="47">
        <f>IF(OR($A193="",$B193="",$C193=""),"",B193*'MPTO_working_3-way'!$I192)</f>
        <v>2.8659919073469249</v>
      </c>
      <c r="G193" s="48">
        <f>IF(OR($A193="",$B193="",$C193=""),"",C193*'MPTO_working_3-way'!$I192)</f>
        <v>3.2563420596020616</v>
      </c>
      <c r="H193" s="46">
        <f>IF(OR($A193="",$B193="",$C193=""),"",'MPTO_working_3-way'!E192)</f>
        <v>2.9046310052748483</v>
      </c>
      <c r="I193" s="47">
        <f>IF(OR($A193="",$B193="",$C193=""),"",'MPTO_working_3-way'!F192)</f>
        <v>2.8625091773961366</v>
      </c>
      <c r="J193" s="48">
        <f>IF(OR($A193="",$B193="",$C193=""),"",'MPTO_working_3-way'!G192)</f>
        <v>3.2639383875998682</v>
      </c>
      <c r="K193" s="46">
        <f>IF(OR($A193="",$B193="",$C193=""),"",'OddsRatio_working_3-way'!H192)</f>
        <v>2.9059240851079875</v>
      </c>
      <c r="L193" s="47">
        <f>IF(OR($A193="",$B193="",$C193=""),"",'OddsRatio_working_3-way'!I192)</f>
        <v>2.8642645422640971</v>
      </c>
      <c r="M193" s="48">
        <f>IF(OR($A193="",$B193="",$C193=""),"",'OddsRatio_working_3-way'!J192)</f>
        <v>3.2600301992810561</v>
      </c>
      <c r="N193" s="49">
        <f t="shared" si="39"/>
        <v>34.398761624356794</v>
      </c>
      <c r="O193" s="50">
        <f t="shared" si="40"/>
        <v>34.891933834024996</v>
      </c>
      <c r="P193" s="50">
        <f t="shared" si="41"/>
        <v>30.709304541618216</v>
      </c>
      <c r="Q193" t="s">
        <v>121</v>
      </c>
      <c r="R193" t="s">
        <v>123</v>
      </c>
      <c r="S193" t="s">
        <v>463</v>
      </c>
      <c r="T193" s="52">
        <v>100</v>
      </c>
      <c r="U193" s="52">
        <f t="shared" si="42"/>
        <v>64.664310954063609</v>
      </c>
      <c r="V193" s="52">
        <f t="shared" si="43"/>
        <v>64.157706093189958</v>
      </c>
      <c r="W193" s="52">
        <f t="shared" si="44"/>
        <v>68.454258675078862</v>
      </c>
      <c r="X193" s="52">
        <f t="shared" si="45"/>
        <v>67.388035231731166</v>
      </c>
      <c r="Y193" s="52">
        <f t="shared" si="46"/>
        <v>66.88143037085753</v>
      </c>
      <c r="Z193" s="52">
        <f t="shared" si="47"/>
        <v>71.177982952746433</v>
      </c>
      <c r="AA193" s="52">
        <f t="shared" si="48"/>
        <v>-2.7237242776675572</v>
      </c>
      <c r="AB193" s="52">
        <f t="shared" si="49"/>
        <v>-2.7237242776675714</v>
      </c>
      <c r="AC193" s="52">
        <f t="shared" si="50"/>
        <v>-2.7237242776675714</v>
      </c>
      <c r="AF193">
        <v>3.19</v>
      </c>
      <c r="AG193">
        <v>1.38</v>
      </c>
    </row>
    <row r="194" spans="1:33" ht="15" x14ac:dyDescent="0.25">
      <c r="A194">
        <v>1.58</v>
      </c>
      <c r="B194">
        <v>3.65</v>
      </c>
      <c r="C194">
        <v>8.0399999999999991</v>
      </c>
      <c r="D194" s="45">
        <f t="shared" si="17"/>
        <v>3.1262104597525653E-2</v>
      </c>
      <c r="E194" s="46">
        <f>IF(OR($A194="",$B194="",$C194=""),"",A194*'MPTO_working_3-way'!$I193)</f>
        <v>1.6293941252640907</v>
      </c>
      <c r="F194" s="47">
        <f>IF(OR($A194="",$B194="",$C194=""),"",B194*'MPTO_working_3-way'!$I193)</f>
        <v>3.7641066817809685</v>
      </c>
      <c r="G194" s="48">
        <f>IF(OR($A194="",$B194="",$C194=""),"",C194*'MPTO_working_3-way'!$I193)</f>
        <v>8.2913473209641051</v>
      </c>
      <c r="H194" s="46">
        <f>IF(OR($A194="",$B194="",$C194=""),"",'MPTO_working_3-way'!E193)</f>
        <v>1.60644972633773</v>
      </c>
      <c r="I194" s="47">
        <f>IF(OR($A194="",$B194="",$C194=""),"",'MPTO_working_3-way'!F193)</f>
        <v>3.7943190522224719</v>
      </c>
      <c r="J194" s="48">
        <f>IF(OR($A194="",$B194="",$C194=""),"",'MPTO_working_3-way'!G193)</f>
        <v>8.7752083717104021</v>
      </c>
      <c r="K194" s="46">
        <f>IF(OR($A194="",$B194="",$C194=""),"",'OddsRatio_working_3-way'!H193)</f>
        <v>1.6147742162914174</v>
      </c>
      <c r="L194" s="47">
        <f>IF(OR($A194="",$B194="",$C194=""),"",'OddsRatio_working_3-way'!I193)</f>
        <v>3.8088821951245775</v>
      </c>
      <c r="M194" s="48">
        <f>IF(OR($A194="",$B194="",$C194=""),"",'OddsRatio_working_3-way'!J193)</f>
        <v>8.4620870391234053</v>
      </c>
      <c r="N194" s="49">
        <f t="shared" si="39"/>
        <v>61.372505552511484</v>
      </c>
      <c r="O194" s="50">
        <f t="shared" si="40"/>
        <v>26.566728430950182</v>
      </c>
      <c r="P194" s="50">
        <f t="shared" si="41"/>
        <v>12.060766016538329</v>
      </c>
      <c r="Q194" t="s">
        <v>115</v>
      </c>
      <c r="R194" t="s">
        <v>160</v>
      </c>
      <c r="S194" t="s">
        <v>463</v>
      </c>
      <c r="T194" s="52">
        <v>100</v>
      </c>
      <c r="U194" s="52">
        <f t="shared" si="42"/>
        <v>36.708860759493668</v>
      </c>
      <c r="V194" s="52">
        <f t="shared" si="43"/>
        <v>72.602739726027394</v>
      </c>
      <c r="W194" s="52">
        <f t="shared" si="44"/>
        <v>87.56218905472636</v>
      </c>
      <c r="X194" s="52">
        <f t="shared" si="45"/>
        <v>39.835071219246231</v>
      </c>
      <c r="Y194" s="52">
        <f t="shared" si="46"/>
        <v>75.728950185779951</v>
      </c>
      <c r="Z194" s="52">
        <f t="shared" si="47"/>
        <v>90.688399514478917</v>
      </c>
      <c r="AA194" s="52">
        <f t="shared" si="48"/>
        <v>-3.1262104597525635</v>
      </c>
      <c r="AB194" s="52">
        <f t="shared" si="49"/>
        <v>-3.1262104597525564</v>
      </c>
      <c r="AC194" s="52">
        <f t="shared" si="50"/>
        <v>-3.1262104597525564</v>
      </c>
      <c r="AF194">
        <v>2.4</v>
      </c>
      <c r="AG194">
        <v>1.62</v>
      </c>
    </row>
    <row r="195" spans="1:33" ht="15" x14ac:dyDescent="0.25">
      <c r="A195">
        <v>1.3</v>
      </c>
      <c r="B195">
        <v>5.93</v>
      </c>
      <c r="C195">
        <v>10.4</v>
      </c>
      <c r="D195" s="45">
        <f t="shared" si="17"/>
        <v>3.4018679465559698E-2</v>
      </c>
      <c r="E195" s="46">
        <f>IF(OR($A195="",$B195="",$C195=""),"",A195*'MPTO_working_3-way'!$I194)</f>
        <v>1.3442242833052276</v>
      </c>
      <c r="F195" s="47">
        <f>IF(OR($A195="",$B195="",$C195=""),"",B195*'MPTO_working_3-way'!$I194)</f>
        <v>6.131730769230769</v>
      </c>
      <c r="G195" s="48">
        <f>IF(OR($A195="",$B195="",$C195=""),"",C195*'MPTO_working_3-way'!$I194)</f>
        <v>10.753794266441821</v>
      </c>
      <c r="H195" s="46">
        <f>IF(OR($A195="",$B195="",$C195=""),"",'MPTO_working_3-way'!E194)</f>
        <v>1.3194505855001355</v>
      </c>
      <c r="I195" s="47">
        <f>IF(OR($A195="",$B195="",$C195=""),"",'MPTO_working_3-way'!F194)</f>
        <v>6.3575012026664819</v>
      </c>
      <c r="J195" s="48">
        <f>IF(OR($A195="",$B195="",$C195=""),"",'MPTO_working_3-way'!G194)</f>
        <v>11.790466479734896</v>
      </c>
      <c r="K195" s="46">
        <f>IF(OR($A195="",$B195="",$C195=""),"",'OddsRatio_working_3-way'!H194)</f>
        <v>1.3265043885733059</v>
      </c>
      <c r="L195" s="47">
        <f>IF(OR($A195="",$B195="",$C195=""),"",'OddsRatio_working_3-way'!I194)</f>
        <v>6.3655554522213258</v>
      </c>
      <c r="M195" s="48">
        <f>IF(OR($A195="",$B195="",$C195=""),"",'OddsRatio_working_3-way'!J194)</f>
        <v>11.230470841963584</v>
      </c>
      <c r="N195" s="49">
        <f t="shared" si="39"/>
        <v>74.392347498823909</v>
      </c>
      <c r="O195" s="50">
        <f t="shared" si="40"/>
        <v>16.308609063823116</v>
      </c>
      <c r="P195" s="50">
        <f t="shared" si="41"/>
        <v>9.2990434373529887</v>
      </c>
      <c r="Q195" t="s">
        <v>242</v>
      </c>
      <c r="R195" t="s">
        <v>237</v>
      </c>
      <c r="S195" t="s">
        <v>464</v>
      </c>
      <c r="T195" s="52">
        <v>100</v>
      </c>
      <c r="U195" s="52">
        <f t="shared" si="42"/>
        <v>23.076923076923073</v>
      </c>
      <c r="V195" s="52">
        <f t="shared" si="43"/>
        <v>83.136593591905566</v>
      </c>
      <c r="W195" s="52">
        <f t="shared" si="44"/>
        <v>90.384615384615373</v>
      </c>
      <c r="X195" s="52">
        <f t="shared" si="45"/>
        <v>26.478791023479054</v>
      </c>
      <c r="Y195" s="52">
        <f t="shared" si="46"/>
        <v>86.538461538461533</v>
      </c>
      <c r="Z195" s="52">
        <f t="shared" si="47"/>
        <v>93.786483331171354</v>
      </c>
      <c r="AA195" s="52">
        <f t="shared" si="48"/>
        <v>-3.4018679465559813</v>
      </c>
      <c r="AB195" s="52">
        <f t="shared" si="49"/>
        <v>-3.4018679465559671</v>
      </c>
      <c r="AC195" s="52">
        <f t="shared" si="50"/>
        <v>-3.4018679465559813</v>
      </c>
      <c r="AD195" s="42" t="s">
        <v>467</v>
      </c>
      <c r="AF195">
        <v>1.49</v>
      </c>
      <c r="AG195">
        <v>2.74</v>
      </c>
    </row>
    <row r="196" spans="1:33" ht="15" x14ac:dyDescent="0.25">
      <c r="A196">
        <v>3.04</v>
      </c>
      <c r="B196">
        <v>3.82</v>
      </c>
      <c r="C196">
        <v>2.29</v>
      </c>
      <c r="D196" s="45">
        <f t="shared" si="17"/>
        <v>2.7408695840517971E-2</v>
      </c>
      <c r="E196" s="46">
        <f>IF(OR($A196="",$B196="",$C196=""),"",A196*'MPTO_working_3-way'!$I195)</f>
        <v>3.1233224353551745</v>
      </c>
      <c r="F196" s="47">
        <f>IF(OR($A196="",$B196="",$C196=""),"",B196*'MPTO_working_3-way'!$I195)</f>
        <v>3.9247012181107785</v>
      </c>
      <c r="G196" s="48">
        <f>IF(OR($A196="",$B196="",$C196=""),"",C196*'MPTO_working_3-way'!$I195)</f>
        <v>2.3527659134747863</v>
      </c>
      <c r="H196" s="46">
        <f>IF(OR($A196="",$B196="",$C196=""),"",'MPTO_working_3-way'!E195)</f>
        <v>3.1268454595565061</v>
      </c>
      <c r="I196" s="47">
        <f>IF(OR($A196="",$B196="",$C196=""),"",'MPTO_working_3-way'!F195)</f>
        <v>3.958140718217066</v>
      </c>
      <c r="J196" s="48">
        <f>IF(OR($A196="",$B196="",$C196=""),"",'MPTO_working_3-way'!G195)</f>
        <v>2.3389351334020843</v>
      </c>
      <c r="K196" s="46">
        <f>IF(OR($A196="",$B196="",$C196=""),"",'OddsRatio_working_3-way'!H195)</f>
        <v>3.12707164772758</v>
      </c>
      <c r="L196" s="47">
        <f>IF(OR($A196="",$B196="",$C196=""),"",'OddsRatio_working_3-way'!I195)</f>
        <v>3.9403637483293017</v>
      </c>
      <c r="M196" s="48">
        <f>IF(OR($A196="",$B196="",$C196=""),"",'OddsRatio_working_3-way'!J195)</f>
        <v>2.345060012533617</v>
      </c>
      <c r="N196" s="49">
        <f t="shared" si="39"/>
        <v>32.017187488562421</v>
      </c>
      <c r="O196" s="50">
        <f t="shared" si="40"/>
        <v>25.479646587756484</v>
      </c>
      <c r="P196" s="50">
        <f t="shared" si="41"/>
        <v>42.503165923681117</v>
      </c>
      <c r="Q196" t="s">
        <v>235</v>
      </c>
      <c r="R196" t="s">
        <v>238</v>
      </c>
      <c r="S196" t="s">
        <v>464</v>
      </c>
      <c r="T196" s="52">
        <v>100</v>
      </c>
      <c r="U196" s="52">
        <f t="shared" si="42"/>
        <v>67.10526315789474</v>
      </c>
      <c r="V196" s="52">
        <f t="shared" si="43"/>
        <v>73.821989528795811</v>
      </c>
      <c r="W196" s="52">
        <f t="shared" si="44"/>
        <v>56.331877729257641</v>
      </c>
      <c r="X196" s="52">
        <f t="shared" si="45"/>
        <v>69.846132741946548</v>
      </c>
      <c r="Y196" s="52">
        <f t="shared" si="46"/>
        <v>76.562859112847619</v>
      </c>
      <c r="Z196" s="52">
        <f t="shared" si="47"/>
        <v>59.072747313309449</v>
      </c>
      <c r="AA196" s="52">
        <f t="shared" si="48"/>
        <v>-2.7408695840518078</v>
      </c>
      <c r="AB196" s="52">
        <f t="shared" si="49"/>
        <v>-2.7408695840518078</v>
      </c>
      <c r="AC196" s="52">
        <f t="shared" si="50"/>
        <v>-2.7408695840518078</v>
      </c>
      <c r="AD196" s="42" t="s">
        <v>468</v>
      </c>
      <c r="AF196">
        <v>1.7</v>
      </c>
      <c r="AG196">
        <v>2.2400000000000002</v>
      </c>
    </row>
    <row r="197" spans="1:33" ht="15" x14ac:dyDescent="0.25">
      <c r="A197">
        <v>1.68</v>
      </c>
      <c r="B197">
        <v>3.9</v>
      </c>
      <c r="C197">
        <v>5.59</v>
      </c>
      <c r="D197" s="45">
        <f t="shared" ref="D197:D260" si="51">IF(OR($A197="",$B197="",$C197=""),"",(1/A197)+(1/B197)+(1/C197)-1)</f>
        <v>3.0539228213646963E-2</v>
      </c>
      <c r="E197" s="46">
        <f>IF(OR($A197="",$B197="",$C197=""),"",A197*'MPTO_working_3-way'!$I196)</f>
        <v>1.7313059033989269</v>
      </c>
      <c r="F197" s="47">
        <f>IF(OR($A197="",$B197="",$C197=""),"",B197*'MPTO_working_3-way'!$I196)</f>
        <v>4.0191029900332227</v>
      </c>
      <c r="G197" s="48">
        <f>IF(OR($A197="",$B197="",$C197=""),"",C197*'MPTO_working_3-way'!$I196)</f>
        <v>5.7607142857142861</v>
      </c>
      <c r="H197" s="46">
        <f>IF(OR($A197="",$B197="",$C197=""),"",'MPTO_working_3-way'!E196)</f>
        <v>1.7092312172393711</v>
      </c>
      <c r="I197" s="47">
        <f>IF(OR($A197="",$B197="",$C197=""),"",'MPTO_working_3-way'!F196)</f>
        <v>4.0612350804359112</v>
      </c>
      <c r="J197" s="48">
        <f>IF(OR($A197="",$B197="",$C197=""),"",'MPTO_working_3-way'!G196)</f>
        <v>5.9272910881090652</v>
      </c>
      <c r="K197" s="46">
        <f>IF(OR($A197="",$B197="",$C197=""),"",'OddsRatio_working_3-way'!H196)</f>
        <v>1.7171139408685345</v>
      </c>
      <c r="L197" s="47">
        <f>IF(OR($A197="",$B197="",$C197=""),"",'OddsRatio_working_3-way'!I196)</f>
        <v>4.0582800419393363</v>
      </c>
      <c r="M197" s="48">
        <f>IF(OR($A197="",$B197="",$C197=""),"",'OddsRatio_working_3-way'!J196)</f>
        <v>5.8405191008626058</v>
      </c>
      <c r="N197" s="49">
        <f t="shared" ref="N197:N260" si="52">(1/E197)* 100</f>
        <v>57.759867741268856</v>
      </c>
      <c r="O197" s="50">
        <f t="shared" ref="O197:O260" si="53">(1/F197)* 100</f>
        <v>24.881173796238894</v>
      </c>
      <c r="P197" s="50">
        <f t="shared" ref="P197:P260" si="54">(1/G197)* 100</f>
        <v>17.35895846249225</v>
      </c>
      <c r="Q197" t="s">
        <v>245</v>
      </c>
      <c r="R197" t="s">
        <v>241</v>
      </c>
      <c r="S197" t="s">
        <v>464</v>
      </c>
      <c r="T197" s="52">
        <v>100</v>
      </c>
      <c r="U197" s="52">
        <f t="shared" ref="U197:U205" si="55">(1/A197)*((T197*A197)-T197)</f>
        <v>40.476190476190474</v>
      </c>
      <c r="V197" s="52">
        <f t="shared" ref="V197:V205" si="56">(1/B197)*((T197*B197)-T197)</f>
        <v>74.358974358974365</v>
      </c>
      <c r="W197" s="52">
        <f t="shared" ref="W197:W205" si="57">(1/C197)*((T197*C197)-T197)</f>
        <v>82.110912343470488</v>
      </c>
      <c r="X197" s="52">
        <f t="shared" ref="X197:X205" si="58">((1/B197)+(1/C197))*T197</f>
        <v>43.530113297555161</v>
      </c>
      <c r="Y197" s="52">
        <f t="shared" ref="Y197:Y205" si="59">((1/A197)+(1/C197))*T197</f>
        <v>77.41289718033903</v>
      </c>
      <c r="Z197" s="52">
        <f t="shared" ref="Z197:Z205" si="60">((1/A197)+(1/B197))*T197</f>
        <v>85.164835164835168</v>
      </c>
      <c r="AA197" s="52">
        <f t="shared" ref="AA197:AA205" si="61">U197-X197</f>
        <v>-3.0539228213646865</v>
      </c>
      <c r="AB197" s="52">
        <f t="shared" ref="AB197:AB205" si="62">V197-Y197</f>
        <v>-3.0539228213646652</v>
      </c>
      <c r="AC197" s="52">
        <f t="shared" ref="AC197:AC205" si="63">W197-Z197</f>
        <v>-3.0539228213646794</v>
      </c>
      <c r="AD197" s="42" t="s">
        <v>469</v>
      </c>
      <c r="AF197">
        <v>1.89</v>
      </c>
      <c r="AG197">
        <v>2</v>
      </c>
    </row>
    <row r="198" spans="1:33" ht="15" x14ac:dyDescent="0.25">
      <c r="A198">
        <v>3.32</v>
      </c>
      <c r="B198">
        <v>4.08</v>
      </c>
      <c r="C198">
        <v>2.0699999999999998</v>
      </c>
      <c r="D198" s="45">
        <f t="shared" si="51"/>
        <v>2.939464593240837E-2</v>
      </c>
      <c r="E198" s="46">
        <f>IF(OR($A198="",$B198="",$C198=""),"",A198*'MPTO_working_3-way'!$I197)</f>
        <v>3.4175902244955956</v>
      </c>
      <c r="F198" s="47">
        <f>IF(OR($A198="",$B198="",$C198=""),"",B198*'MPTO_working_3-way'!$I197)</f>
        <v>4.1999301554042265</v>
      </c>
      <c r="G198" s="48">
        <f>IF(OR($A198="",$B198="",$C198=""),"",C198*'MPTO_working_3-way'!$I197)</f>
        <v>2.1308469170800852</v>
      </c>
      <c r="H198" s="46">
        <f>IF(OR($A198="",$B198="",$C198=""),"",'MPTO_working_3-way'!E197)</f>
        <v>3.4316312203948081</v>
      </c>
      <c r="I198" s="47">
        <f>IF(OR($A198="",$B198="",$C198=""),"",'MPTO_working_3-way'!F197)</f>
        <v>4.2498969332175758</v>
      </c>
      <c r="J198" s="48">
        <f>IF(OR($A198="",$B198="",$C198=""),"",'MPTO_working_3-way'!G197)</f>
        <v>2.1128535414122247</v>
      </c>
      <c r="K198" s="46">
        <f>IF(OR($A198="",$B198="",$C198=""),"",'OddsRatio_working_3-way'!H197)</f>
        <v>3.4288882772897553</v>
      </c>
      <c r="L198" s="47">
        <f>IF(OR($A198="",$B198="",$C198=""),"",'OddsRatio_working_3-way'!I197)</f>
        <v>4.2245585750226073</v>
      </c>
      <c r="M198" s="48">
        <f>IF(OR($A198="",$B198="",$C198=""),"",'OddsRatio_working_3-way'!J197)</f>
        <v>2.1202200244396718</v>
      </c>
      <c r="N198" s="49">
        <f t="shared" si="52"/>
        <v>29.260383320167961</v>
      </c>
      <c r="O198" s="50">
        <f t="shared" si="53"/>
        <v>23.809919760528828</v>
      </c>
      <c r="P198" s="50">
        <f t="shared" si="54"/>
        <v>46.929696919303197</v>
      </c>
      <c r="Q198" t="s">
        <v>454</v>
      </c>
      <c r="R198" t="s">
        <v>450</v>
      </c>
      <c r="S198" t="s">
        <v>464</v>
      </c>
      <c r="T198" s="52">
        <v>100</v>
      </c>
      <c r="U198" s="52">
        <f t="shared" si="55"/>
        <v>69.879518072289159</v>
      </c>
      <c r="V198" s="52">
        <f t="shared" si="56"/>
        <v>75.490196078431367</v>
      </c>
      <c r="W198" s="52">
        <f t="shared" si="57"/>
        <v>51.690821256038639</v>
      </c>
      <c r="X198" s="52">
        <f t="shared" si="58"/>
        <v>72.818982665529987</v>
      </c>
      <c r="Y198" s="52">
        <f t="shared" si="59"/>
        <v>78.42966067167221</v>
      </c>
      <c r="Z198" s="52">
        <f t="shared" si="60"/>
        <v>54.630285849279467</v>
      </c>
      <c r="AA198" s="52">
        <f t="shared" si="61"/>
        <v>-2.9394645932408281</v>
      </c>
      <c r="AB198" s="52">
        <f t="shared" si="62"/>
        <v>-2.9394645932408423</v>
      </c>
      <c r="AC198" s="52">
        <f t="shared" si="63"/>
        <v>-2.9394645932408281</v>
      </c>
      <c r="AD198" s="42" t="s">
        <v>467</v>
      </c>
      <c r="AF198">
        <v>1.56</v>
      </c>
      <c r="AG198">
        <v>2.5499999999999998</v>
      </c>
    </row>
    <row r="199" spans="1:33" ht="15" x14ac:dyDescent="0.25">
      <c r="A199">
        <v>2.65</v>
      </c>
      <c r="B199">
        <v>3.26</v>
      </c>
      <c r="C199">
        <v>2.92</v>
      </c>
      <c r="D199" s="45">
        <f t="shared" si="51"/>
        <v>2.657271024836394E-2</v>
      </c>
      <c r="E199" s="46">
        <f>IF(OR($A199="",$B199="",$C199=""),"",A199*'MPTO_working_3-way'!$I198)</f>
        <v>2.7204176821581645</v>
      </c>
      <c r="F199" s="47">
        <f>IF(OR($A199="",$B199="",$C199=""),"",B199*'MPTO_working_3-way'!$I198)</f>
        <v>3.3466270354096661</v>
      </c>
      <c r="G199" s="48">
        <f>IF(OR($A199="",$B199="",$C199=""),"",C199*'MPTO_working_3-way'!$I198)</f>
        <v>2.9975923139252227</v>
      </c>
      <c r="H199" s="46">
        <f>IF(OR($A199="",$B199="",$C199=""),"",'MPTO_working_3-way'!E198)</f>
        <v>2.7136974276444312</v>
      </c>
      <c r="I199" s="47">
        <f>IF(OR($A199="",$B199="",$C199=""),"",'MPTO_working_3-way'!F198)</f>
        <v>3.3569337393007701</v>
      </c>
      <c r="J199" s="48">
        <f>IF(OR($A199="",$B199="",$C199=""),"",'MPTO_working_3-way'!G198)</f>
        <v>2.997528387891002</v>
      </c>
      <c r="K199" s="46">
        <f>IF(OR($A199="",$B199="",$C199=""),"",'OddsRatio_working_3-way'!H198)</f>
        <v>2.716903334503058</v>
      </c>
      <c r="L199" s="47">
        <f>IF(OR($A199="",$B199="",$C199=""),"",'OddsRatio_working_3-way'!I198)</f>
        <v>3.3516372945314608</v>
      </c>
      <c r="M199" s="48">
        <f>IF(OR($A199="",$B199="",$C199=""),"",'OddsRatio_working_3-way'!J198)</f>
        <v>2.9978511528762857</v>
      </c>
      <c r="N199" s="49">
        <f t="shared" si="52"/>
        <v>36.759061174998649</v>
      </c>
      <c r="O199" s="50">
        <f t="shared" si="53"/>
        <v>29.880831936732033</v>
      </c>
      <c r="P199" s="50">
        <f t="shared" si="54"/>
        <v>33.360106888269321</v>
      </c>
      <c r="Q199" t="s">
        <v>45</v>
      </c>
      <c r="R199" t="s">
        <v>40</v>
      </c>
      <c r="S199" t="s">
        <v>464</v>
      </c>
      <c r="T199" s="52">
        <v>100</v>
      </c>
      <c r="U199" s="52">
        <f t="shared" si="55"/>
        <v>62.264150943396231</v>
      </c>
      <c r="V199" s="52">
        <f t="shared" si="56"/>
        <v>69.325153374233125</v>
      </c>
      <c r="W199" s="52">
        <f t="shared" si="57"/>
        <v>65.753424657534239</v>
      </c>
      <c r="X199" s="52">
        <f t="shared" si="58"/>
        <v>64.921421968232636</v>
      </c>
      <c r="Y199" s="52">
        <f t="shared" si="59"/>
        <v>71.982424399069515</v>
      </c>
      <c r="Z199" s="52">
        <f t="shared" si="60"/>
        <v>68.410695682370644</v>
      </c>
      <c r="AA199" s="52">
        <f t="shared" si="61"/>
        <v>-2.6572710248364046</v>
      </c>
      <c r="AB199" s="52">
        <f t="shared" si="62"/>
        <v>-2.6572710248363904</v>
      </c>
      <c r="AC199" s="52">
        <f t="shared" si="63"/>
        <v>-2.6572710248364046</v>
      </c>
      <c r="AD199" s="42" t="s">
        <v>470</v>
      </c>
      <c r="AF199">
        <v>2.27</v>
      </c>
      <c r="AG199">
        <v>1.68</v>
      </c>
    </row>
    <row r="200" spans="1:33" ht="15" x14ac:dyDescent="0.25">
      <c r="A200">
        <v>1.73</v>
      </c>
      <c r="B200">
        <v>3.86</v>
      </c>
      <c r="C200">
        <v>5.17</v>
      </c>
      <c r="D200" s="45">
        <f t="shared" si="51"/>
        <v>3.0525637272795114E-2</v>
      </c>
      <c r="E200" s="46">
        <f>IF(OR($A200="",$B200="",$C200=""),"",A200*'MPTO_working_3-way'!$I199)</f>
        <v>1.7828093524819355</v>
      </c>
      <c r="F200" s="47">
        <f>IF(OR($A200="",$B200="",$C200=""),"",B200*'MPTO_working_3-way'!$I199)</f>
        <v>3.9778289598729892</v>
      </c>
      <c r="G200" s="48">
        <f>IF(OR($A200="",$B200="",$C200=""),"",C200*'MPTO_working_3-way'!$I199)</f>
        <v>5.3278175447003511</v>
      </c>
      <c r="H200" s="46">
        <f>IF(OR($A200="",$B200="",$C200=""),"",'MPTO_working_3-way'!E199)</f>
        <v>1.7609990735993566</v>
      </c>
      <c r="I200" s="47">
        <f>IF(OR($A200="",$B200="",$C200=""),"",'MPTO_working_3-way'!F199)</f>
        <v>4.0178045781383247</v>
      </c>
      <c r="J200" s="48">
        <f>IF(OR($A200="",$B200="",$C200=""),"",'MPTO_working_3-way'!G199)</f>
        <v>5.4570740070115562</v>
      </c>
      <c r="K200" s="46">
        <f>IF(OR($A200="",$B200="",$C200=""),"",'OddsRatio_working_3-way'!H199)</f>
        <v>1.7689040019357489</v>
      </c>
      <c r="L200" s="47">
        <f>IF(OR($A200="",$B200="",$C200=""),"",'OddsRatio_working_3-way'!I199)</f>
        <v>4.0124184185427971</v>
      </c>
      <c r="M200" s="48">
        <f>IF(OR($A200="",$B200="",$C200=""),"",'OddsRatio_working_3-way'!J199)</f>
        <v>5.3922324494137994</v>
      </c>
      <c r="N200" s="49">
        <f t="shared" si="52"/>
        <v>56.091247143608001</v>
      </c>
      <c r="O200" s="50">
        <f t="shared" si="53"/>
        <v>25.139341336383897</v>
      </c>
      <c r="P200" s="50">
        <f t="shared" si="54"/>
        <v>18.769411520008092</v>
      </c>
      <c r="Q200" t="s">
        <v>132</v>
      </c>
      <c r="R200" t="s">
        <v>46</v>
      </c>
      <c r="S200" t="s">
        <v>464</v>
      </c>
      <c r="T200" s="52">
        <v>100</v>
      </c>
      <c r="U200" s="52">
        <f t="shared" si="55"/>
        <v>42.196531791907518</v>
      </c>
      <c r="V200" s="52">
        <f t="shared" si="56"/>
        <v>74.093264248704671</v>
      </c>
      <c r="W200" s="52">
        <f t="shared" si="57"/>
        <v>80.657640232108321</v>
      </c>
      <c r="X200" s="52">
        <f t="shared" si="58"/>
        <v>45.249095519187023</v>
      </c>
      <c r="Y200" s="52">
        <f t="shared" si="59"/>
        <v>77.145827975984176</v>
      </c>
      <c r="Z200" s="52">
        <f t="shared" si="60"/>
        <v>83.710203959387826</v>
      </c>
      <c r="AA200" s="52">
        <f t="shared" si="61"/>
        <v>-3.0525637272795052</v>
      </c>
      <c r="AB200" s="52">
        <f t="shared" si="62"/>
        <v>-3.0525637272795052</v>
      </c>
      <c r="AC200" s="52">
        <f t="shared" si="63"/>
        <v>-3.0525637272795052</v>
      </c>
      <c r="AF200">
        <v>2.0499999999999998</v>
      </c>
      <c r="AG200">
        <v>1.85</v>
      </c>
    </row>
    <row r="201" spans="1:33" ht="15" x14ac:dyDescent="0.25">
      <c r="A201">
        <v>2.3199999999999998</v>
      </c>
      <c r="B201">
        <v>3.38</v>
      </c>
      <c r="C201">
        <v>3.32</v>
      </c>
      <c r="D201" s="45">
        <f t="shared" si="51"/>
        <v>2.8097290201409608E-2</v>
      </c>
      <c r="E201" s="46">
        <f>IF(OR($A201="",$B201="",$C201=""),"",A201*'MPTO_working_3-way'!$I200)</f>
        <v>2.38518571326727</v>
      </c>
      <c r="F201" s="47">
        <f>IF(OR($A201="",$B201="",$C201=""),"",B201*'MPTO_working_3-way'!$I200)</f>
        <v>3.4749688408807642</v>
      </c>
      <c r="G201" s="48">
        <f>IF(OR($A201="",$B201="",$C201=""),"",C201*'MPTO_working_3-way'!$I200)</f>
        <v>3.4132830034686799</v>
      </c>
      <c r="H201" s="46">
        <f>IF(OR($A201="",$B201="",$C201=""),"",'MPTO_working_3-way'!E200)</f>
        <v>2.3715299572663686</v>
      </c>
      <c r="I201" s="47">
        <f>IF(OR($A201="",$B201="",$C201=""),"",'MPTO_working_3-way'!F200)</f>
        <v>3.4904961236540766</v>
      </c>
      <c r="J201" s="48">
        <f>IF(OR($A201="",$B201="",$C201=""),"",'MPTO_working_3-way'!G200)</f>
        <v>3.4265461728422792</v>
      </c>
      <c r="K201" s="46">
        <f>IF(OR($A201="",$B201="",$C201=""),"",'OddsRatio_working_3-way'!H200)</f>
        <v>2.3774372283755372</v>
      </c>
      <c r="L201" s="47">
        <f>IF(OR($A201="",$B201="",$C201=""),"",'OddsRatio_working_3-way'!I200)</f>
        <v>3.4835610632831644</v>
      </c>
      <c r="M201" s="48">
        <f>IF(OR($A201="",$B201="",$C201=""),"",'OddsRatio_working_3-way'!J200)</f>
        <v>3.4209502801751857</v>
      </c>
      <c r="N201" s="49">
        <f t="shared" si="52"/>
        <v>41.925456556176584</v>
      </c>
      <c r="O201" s="50">
        <f t="shared" si="53"/>
        <v>28.777236452760263</v>
      </c>
      <c r="P201" s="50">
        <f t="shared" si="54"/>
        <v>29.297306991063156</v>
      </c>
      <c r="Q201" t="s">
        <v>82</v>
      </c>
      <c r="R201" t="s">
        <v>79</v>
      </c>
      <c r="S201" t="s">
        <v>464</v>
      </c>
      <c r="T201" s="52">
        <v>100</v>
      </c>
      <c r="U201" s="52">
        <f t="shared" si="55"/>
        <v>56.896551724137922</v>
      </c>
      <c r="V201" s="52">
        <f t="shared" si="56"/>
        <v>70.414201183431956</v>
      </c>
      <c r="W201" s="52">
        <f t="shared" si="57"/>
        <v>69.879518072289159</v>
      </c>
      <c r="X201" s="52">
        <f t="shared" si="58"/>
        <v>59.706280744278892</v>
      </c>
      <c r="Y201" s="52">
        <f t="shared" si="59"/>
        <v>73.22393020357292</v>
      </c>
      <c r="Z201" s="52">
        <f t="shared" si="60"/>
        <v>72.689247092430122</v>
      </c>
      <c r="AA201" s="52">
        <f t="shared" si="61"/>
        <v>-2.8097290201409706</v>
      </c>
      <c r="AB201" s="52">
        <f t="shared" si="62"/>
        <v>-2.8097290201409635</v>
      </c>
      <c r="AC201" s="52">
        <f t="shared" si="63"/>
        <v>-2.8097290201409635</v>
      </c>
      <c r="AF201">
        <v>2.0699999999999998</v>
      </c>
      <c r="AG201">
        <v>1.83</v>
      </c>
    </row>
    <row r="202" spans="1:33" ht="15" x14ac:dyDescent="0.25">
      <c r="A202">
        <v>3.54</v>
      </c>
      <c r="B202">
        <v>3.58</v>
      </c>
      <c r="C202">
        <v>2.14</v>
      </c>
      <c r="D202" s="45">
        <f t="shared" si="51"/>
        <v>2.9105204270930329E-2</v>
      </c>
      <c r="E202" s="46">
        <f>IF(OR($A202="",$B202="",$C202=""),"",A202*'MPTO_working_3-way'!$I201)</f>
        <v>3.6430324231190934</v>
      </c>
      <c r="F202" s="47">
        <f>IF(OR($A202="",$B202="",$C202=""),"",B202*'MPTO_working_3-way'!$I201)</f>
        <v>3.6841966312899306</v>
      </c>
      <c r="G202" s="48">
        <f>IF(OR($A202="",$B202="",$C202=""),"",C202*'MPTO_working_3-way'!$I201)</f>
        <v>2.2022851371397909</v>
      </c>
      <c r="H202" s="46">
        <f>IF(OR($A202="",$B202="",$C202=""),"",'MPTO_working_3-way'!E201)</f>
        <v>3.6659022644065256</v>
      </c>
      <c r="I202" s="47">
        <f>IF(OR($A202="",$B202="",$C202=""),"",'MPTO_working_3-way'!F201)</f>
        <v>3.7088153553685914</v>
      </c>
      <c r="J202" s="48">
        <f>IF(OR($A202="",$B202="",$C202=""),"",'MPTO_working_3-way'!G201)</f>
        <v>2.1853720662833078</v>
      </c>
      <c r="K202" s="46">
        <f>IF(OR($A202="",$B202="",$C202=""),"",'OddsRatio_working_3-way'!H201)</f>
        <v>3.6565912356113985</v>
      </c>
      <c r="L202" s="47">
        <f>IF(OR($A202="",$B202="",$C202=""),"",'OddsRatio_working_3-way'!I201)</f>
        <v>3.6984273180619716</v>
      </c>
      <c r="M202" s="48">
        <f>IF(OR($A202="",$B202="",$C202=""),"",'OddsRatio_working_3-way'!J201)</f>
        <v>2.1923283498413366</v>
      </c>
      <c r="N202" s="49">
        <f t="shared" si="52"/>
        <v>27.449659620207811</v>
      </c>
      <c r="O202" s="50">
        <f t="shared" si="53"/>
        <v>27.142959512719457</v>
      </c>
      <c r="P202" s="50">
        <f t="shared" si="54"/>
        <v>45.407380867072739</v>
      </c>
      <c r="Q202" t="s">
        <v>44</v>
      </c>
      <c r="R202" t="s">
        <v>49</v>
      </c>
      <c r="S202" t="s">
        <v>464</v>
      </c>
      <c r="T202" s="52">
        <v>100</v>
      </c>
      <c r="U202" s="52">
        <f t="shared" si="55"/>
        <v>71.751412429378533</v>
      </c>
      <c r="V202" s="52">
        <f t="shared" si="56"/>
        <v>72.067039106145245</v>
      </c>
      <c r="W202" s="52">
        <f t="shared" si="57"/>
        <v>53.271028037383175</v>
      </c>
      <c r="X202" s="52">
        <f t="shared" si="58"/>
        <v>74.661932856471566</v>
      </c>
      <c r="Y202" s="52">
        <f t="shared" si="59"/>
        <v>74.977559533238292</v>
      </c>
      <c r="Z202" s="52">
        <f t="shared" si="60"/>
        <v>56.181548464476215</v>
      </c>
      <c r="AA202" s="52">
        <f t="shared" si="61"/>
        <v>-2.9105204270930329</v>
      </c>
      <c r="AB202" s="52">
        <f t="shared" si="62"/>
        <v>-2.9105204270930471</v>
      </c>
      <c r="AC202" s="52">
        <f t="shared" si="63"/>
        <v>-2.91052042709304</v>
      </c>
      <c r="AF202">
        <v>1.85</v>
      </c>
      <c r="AG202">
        <v>2.0499999999999998</v>
      </c>
    </row>
    <row r="203" spans="1:33" ht="15" x14ac:dyDescent="0.25">
      <c r="A203">
        <v>2.9</v>
      </c>
      <c r="B203">
        <v>3.27</v>
      </c>
      <c r="C203">
        <v>2.65</v>
      </c>
      <c r="D203" s="45">
        <f t="shared" si="51"/>
        <v>2.7996474326451137E-2</v>
      </c>
      <c r="E203" s="46">
        <f>IF(OR($A203="",$B203="",$C203=""),"",A203*'MPTO_working_3-way'!$I202)</f>
        <v>2.9811897755467083</v>
      </c>
      <c r="F203" s="47">
        <f>IF(OR($A203="",$B203="",$C203=""),"",B203*'MPTO_working_3-way'!$I202)</f>
        <v>3.3615484710474952</v>
      </c>
      <c r="G203" s="48">
        <f>IF(OR($A203="",$B203="",$C203=""),"",C203*'MPTO_working_3-way'!$I202)</f>
        <v>2.7241906569650953</v>
      </c>
      <c r="H203" s="46">
        <f>IF(OR($A203="",$B203="",$C203=""),"",'MPTO_working_3-way'!E202)</f>
        <v>2.9806665493744302</v>
      </c>
      <c r="I203" s="47">
        <f>IF(OR($A203="",$B203="",$C203=""),"",'MPTO_working_3-way'!F202)</f>
        <v>3.3729288256466585</v>
      </c>
      <c r="J203" s="48">
        <f>IF(OR($A203="",$B203="",$C203=""),"",'MPTO_working_3-way'!G202)</f>
        <v>2.7171968737216368</v>
      </c>
      <c r="K203" s="46">
        <f>IF(OR($A203="",$B203="",$C203=""),"",'OddsRatio_working_3-way'!H202)</f>
        <v>2.9812355978686269</v>
      </c>
      <c r="L203" s="47">
        <f>IF(OR($A203="",$B203="",$C203=""),"",'OddsRatio_working_3-way'!I202)</f>
        <v>3.3670551616640974</v>
      </c>
      <c r="M203" s="48">
        <f>IF(OR($A203="",$B203="",$C203=""),"",'OddsRatio_working_3-way'!J202)</f>
        <v>2.7205467034122286</v>
      </c>
      <c r="N203" s="49">
        <f t="shared" si="52"/>
        <v>33.54365455706737</v>
      </c>
      <c r="O203" s="50">
        <f t="shared" si="53"/>
        <v>29.748195172934366</v>
      </c>
      <c r="P203" s="50">
        <f t="shared" si="54"/>
        <v>36.708150269998256</v>
      </c>
      <c r="Q203" t="s">
        <v>77</v>
      </c>
      <c r="R203" t="s">
        <v>37</v>
      </c>
      <c r="S203" t="s">
        <v>464</v>
      </c>
      <c r="T203" s="52">
        <v>100</v>
      </c>
      <c r="U203" s="52">
        <f t="shared" si="55"/>
        <v>65.517241379310349</v>
      </c>
      <c r="V203" s="52">
        <f t="shared" si="56"/>
        <v>69.418960244648318</v>
      </c>
      <c r="W203" s="52">
        <f t="shared" si="57"/>
        <v>62.264150943396231</v>
      </c>
      <c r="X203" s="52">
        <f t="shared" si="58"/>
        <v>68.316888811955451</v>
      </c>
      <c r="Y203" s="52">
        <f t="shared" si="59"/>
        <v>72.218607677293434</v>
      </c>
      <c r="Z203" s="52">
        <f t="shared" si="60"/>
        <v>65.063798376041333</v>
      </c>
      <c r="AA203" s="52">
        <f t="shared" si="61"/>
        <v>-2.7996474326451022</v>
      </c>
      <c r="AB203" s="52">
        <f t="shared" si="62"/>
        <v>-2.7996474326451164</v>
      </c>
      <c r="AC203" s="52">
        <f t="shared" si="63"/>
        <v>-2.7996474326451022</v>
      </c>
      <c r="AF203">
        <v>2.4</v>
      </c>
      <c r="AG203">
        <v>1.62</v>
      </c>
    </row>
    <row r="204" spans="1:33" ht="15" x14ac:dyDescent="0.25">
      <c r="A204">
        <v>2.61</v>
      </c>
      <c r="B204">
        <v>3.12</v>
      </c>
      <c r="C204">
        <v>3.09</v>
      </c>
      <c r="D204" s="45">
        <f t="shared" si="51"/>
        <v>2.7279178434183482E-2</v>
      </c>
      <c r="E204" s="46">
        <f>IF(OR($A204="",$B204="",$C204=""),"",A204*'MPTO_working_3-way'!$I203)</f>
        <v>2.6811986557132186</v>
      </c>
      <c r="F204" s="47">
        <f>IF(OR($A204="",$B204="",$C204=""),"",B204*'MPTO_working_3-way'!$I203)</f>
        <v>3.2051110367146527</v>
      </c>
      <c r="G204" s="48">
        <f>IF(OR($A204="",$B204="",$C204=""),"",C204*'MPTO_working_3-way'!$I203)</f>
        <v>3.1742926613616267</v>
      </c>
      <c r="H204" s="46">
        <f>IF(OR($A204="",$B204="",$C204=""),"",'MPTO_working_3-way'!E203)</f>
        <v>2.6734486499994263</v>
      </c>
      <c r="I204" s="47">
        <f>IF(OR($A204="",$B204="",$C204=""),"",'MPTO_working_3-way'!F203)</f>
        <v>3.2111000171513977</v>
      </c>
      <c r="J204" s="48">
        <f>IF(OR($A204="",$B204="",$C204=""),"",'MPTO_working_3-way'!G203)</f>
        <v>3.1793314360312523</v>
      </c>
      <c r="K204" s="46">
        <f>IF(OR($A204="",$B204="",$C204=""),"",'OddsRatio_working_3-way'!H203)</f>
        <v>2.6770410833958094</v>
      </c>
      <c r="L204" s="47">
        <f>IF(OR($A204="",$B204="",$C204=""),"",'OddsRatio_working_3-way'!I203)</f>
        <v>3.2082776998752283</v>
      </c>
      <c r="M204" s="48">
        <f>IF(OR($A204="",$B204="",$C204=""),"",'OddsRatio_working_3-way'!J203)</f>
        <v>3.1770284871411438</v>
      </c>
      <c r="N204" s="49">
        <f t="shared" si="52"/>
        <v>37.296751505866794</v>
      </c>
      <c r="O204" s="50">
        <f t="shared" si="53"/>
        <v>31.200167125100098</v>
      </c>
      <c r="P204" s="50">
        <f t="shared" si="54"/>
        <v>31.503081369033115</v>
      </c>
      <c r="Q204" t="s">
        <v>76</v>
      </c>
      <c r="R204" t="s">
        <v>48</v>
      </c>
      <c r="S204" t="s">
        <v>464</v>
      </c>
      <c r="T204" s="52">
        <v>100</v>
      </c>
      <c r="U204" s="52">
        <f t="shared" si="55"/>
        <v>61.685823754789276</v>
      </c>
      <c r="V204" s="52">
        <f t="shared" si="56"/>
        <v>67.948717948717942</v>
      </c>
      <c r="W204" s="52">
        <f t="shared" si="57"/>
        <v>67.637540453074436</v>
      </c>
      <c r="X204" s="52">
        <f t="shared" si="58"/>
        <v>64.413741598207622</v>
      </c>
      <c r="Y204" s="52">
        <f t="shared" si="59"/>
        <v>70.676635792136295</v>
      </c>
      <c r="Z204" s="52">
        <f t="shared" si="60"/>
        <v>70.365458296492776</v>
      </c>
      <c r="AA204" s="52">
        <f t="shared" si="61"/>
        <v>-2.7279178434183464</v>
      </c>
      <c r="AB204" s="52">
        <f t="shared" si="62"/>
        <v>-2.7279178434183535</v>
      </c>
      <c r="AC204" s="52">
        <f t="shared" si="63"/>
        <v>-2.7279178434183393</v>
      </c>
      <c r="AF204">
        <v>2.5</v>
      </c>
      <c r="AG204">
        <v>1.57</v>
      </c>
    </row>
    <row r="205" spans="1:33" ht="15" x14ac:dyDescent="0.25">
      <c r="A205">
        <v>2.4500000000000002</v>
      </c>
      <c r="B205">
        <v>3.21</v>
      </c>
      <c r="C205">
        <v>3.24</v>
      </c>
      <c r="D205" s="45">
        <f t="shared" si="51"/>
        <v>2.83317203655431E-2</v>
      </c>
      <c r="E205" s="46">
        <f>IF(OR($A205="",$B205="",$C205=""),"",A205*'MPTO_working_3-way'!$I204)</f>
        <v>2.5194127148955809</v>
      </c>
      <c r="F205" s="47">
        <f>IF(OR($A205="",$B205="",$C205=""),"",B205*'MPTO_working_3-way'!$I204)</f>
        <v>3.3009448223733933</v>
      </c>
      <c r="G205" s="48">
        <f>IF(OR($A205="",$B205="",$C205=""),"",C205*'MPTO_working_3-way'!$I204)</f>
        <v>3.3317947739843601</v>
      </c>
      <c r="H205" s="46">
        <f>IF(OR($A205="",$B205="",$C205=""),"",'MPTO_working_3-way'!E204)</f>
        <v>2.5080297172374153</v>
      </c>
      <c r="I205" s="47">
        <f>IF(OR($A205="",$B205="",$C205=""),"",'MPTO_working_3-way'!F204)</f>
        <v>3.3103531600444818</v>
      </c>
      <c r="J205" s="48">
        <f>IF(OR($A205="",$B205="",$C205=""),"",'MPTO_working_3-way'!G204)</f>
        <v>3.3422675652490992</v>
      </c>
      <c r="K205" s="46">
        <f>IF(OR($A205="",$B205="",$C205=""),"",'OddsRatio_working_3-way'!H204)</f>
        <v>2.5131156141502005</v>
      </c>
      <c r="L205" s="47">
        <f>IF(OR($A205="",$B205="",$C205=""),"",'OddsRatio_working_3-way'!I204)</f>
        <v>3.3061969015668566</v>
      </c>
      <c r="M205" s="48">
        <f>IF(OR($A205="",$B205="",$C205=""),"",'OddsRatio_working_3-way'!J204)</f>
        <v>3.3375027418596197</v>
      </c>
      <c r="N205" s="49">
        <f t="shared" si="52"/>
        <v>39.691789840055876</v>
      </c>
      <c r="O205" s="50">
        <f t="shared" si="53"/>
        <v>30.294356731506824</v>
      </c>
      <c r="P205" s="50">
        <f t="shared" si="54"/>
        <v>30.013853428437308</v>
      </c>
      <c r="Q205" t="s">
        <v>87</v>
      </c>
      <c r="R205" t="s">
        <v>86</v>
      </c>
      <c r="S205" t="s">
        <v>464</v>
      </c>
      <c r="T205" s="52">
        <v>100</v>
      </c>
      <c r="U205" s="52">
        <f t="shared" si="55"/>
        <v>59.183673469387763</v>
      </c>
      <c r="V205" s="52">
        <f t="shared" si="56"/>
        <v>68.847352024922117</v>
      </c>
      <c r="W205" s="52">
        <f t="shared" si="57"/>
        <v>69.135802469135797</v>
      </c>
      <c r="X205" s="52">
        <f t="shared" si="58"/>
        <v>62.016845505942072</v>
      </c>
      <c r="Y205" s="52">
        <f t="shared" si="59"/>
        <v>71.680524061476433</v>
      </c>
      <c r="Z205" s="52">
        <f t="shared" si="60"/>
        <v>71.968974505690113</v>
      </c>
      <c r="AA205" s="52">
        <f t="shared" si="61"/>
        <v>-2.8331720365543092</v>
      </c>
      <c r="AB205" s="52">
        <f t="shared" si="62"/>
        <v>-2.8331720365543163</v>
      </c>
      <c r="AC205" s="52">
        <f t="shared" si="63"/>
        <v>-2.8331720365543163</v>
      </c>
      <c r="AF205">
        <v>2.33</v>
      </c>
      <c r="AG205">
        <v>1.65</v>
      </c>
    </row>
    <row r="206" spans="1:33" ht="15" x14ac:dyDescent="0.25">
      <c r="A206">
        <v>3.69</v>
      </c>
      <c r="B206">
        <v>3.34</v>
      </c>
      <c r="C206">
        <v>2.1800000000000002</v>
      </c>
      <c r="D206" s="45">
        <f t="shared" si="51"/>
        <v>2.9119503962165894E-2</v>
      </c>
      <c r="E206" s="46">
        <f>IF(OR($A206="",$B206="",$C206=""),"",A206*'MPTO_working_3-way'!$I205)</f>
        <v>3.797450969620392</v>
      </c>
      <c r="F206" s="47">
        <f>IF(OR($A206="",$B206="",$C206=""),"",B206*'MPTO_working_3-way'!$I205)</f>
        <v>3.4372591432336339</v>
      </c>
      <c r="G206" s="48">
        <f>IF(OR($A206="",$B206="",$C206=""),"",C206*'MPTO_working_3-way'!$I205)</f>
        <v>2.2434805186375217</v>
      </c>
      <c r="H206" s="46">
        <f>IF(OR($A206="",$B206="",$C206=""),"",'MPTO_working_3-way'!E205)</f>
        <v>3.8270742807589375</v>
      </c>
      <c r="I206" s="47">
        <f>IF(OR($A206="",$B206="",$C206=""),"",'MPTO_working_3-way'!F205)</f>
        <v>3.4519099342413271</v>
      </c>
      <c r="J206" s="48">
        <f>IF(OR($A206="",$B206="",$C206=""),"",'MPTO_working_3-way'!G205)</f>
        <v>2.2271263792078062</v>
      </c>
      <c r="K206" s="46">
        <f>IF(OR($A206="",$B206="",$C206=""),"",'OddsRatio_working_3-way'!H205)</f>
        <v>3.8130211066555253</v>
      </c>
      <c r="L206" s="47">
        <f>IF(OR($A206="",$B206="",$C206=""),"",'OddsRatio_working_3-way'!I205)</f>
        <v>3.4470146429642865</v>
      </c>
      <c r="M206" s="48">
        <f>IF(OR($A206="",$B206="",$C206=""),"",'OddsRatio_working_3-way'!J205)</f>
        <v>2.2339646490161789</v>
      </c>
      <c r="N206" s="49">
        <f t="shared" si="52"/>
        <v>26.333453887884268</v>
      </c>
      <c r="O206" s="50">
        <f t="shared" si="53"/>
        <v>29.092947558770344</v>
      </c>
      <c r="P206" s="50">
        <f t="shared" si="54"/>
        <v>44.573598553345391</v>
      </c>
      <c r="Q206" t="s">
        <v>85</v>
      </c>
      <c r="R206" t="s">
        <v>36</v>
      </c>
      <c r="S206" t="s">
        <v>464</v>
      </c>
      <c r="T206" s="52">
        <v>100</v>
      </c>
      <c r="U206" s="52">
        <f t="shared" ref="U206:U269" si="64">(1/A206)*((T206*A206)-T206)</f>
        <v>72.899728997289984</v>
      </c>
      <c r="V206" s="52">
        <f t="shared" ref="V206:V269" si="65">(1/B206)*((T206*B206)-T206)</f>
        <v>70.059880239520965</v>
      </c>
      <c r="W206" s="52">
        <f t="shared" ref="W206:W269" si="66">(1/C206)*((T206*C206)-T206)</f>
        <v>54.128440366972484</v>
      </c>
      <c r="X206" s="52">
        <f t="shared" ref="X206:X269" si="67">((1/B206)+(1/C206))*T206</f>
        <v>75.811679393506566</v>
      </c>
      <c r="Y206" s="52">
        <f t="shared" ref="Y206:Y269" si="68">((1/A206)+(1/C206))*T206</f>
        <v>72.971830635737561</v>
      </c>
      <c r="Z206" s="52">
        <f t="shared" ref="Z206:Z269" si="69">((1/A206)+(1/B206))*T206</f>
        <v>57.040390763189073</v>
      </c>
      <c r="AA206" s="52">
        <f t="shared" ref="AA206:AA269" si="70">U206-X206</f>
        <v>-2.9119503962165822</v>
      </c>
      <c r="AB206" s="52">
        <f t="shared" ref="AB206:AB269" si="71">V206-Y206</f>
        <v>-2.9119503962165965</v>
      </c>
      <c r="AC206" s="52">
        <f t="shared" ref="AC206:AC269" si="72">W206-Z206</f>
        <v>-2.9119503962165894</v>
      </c>
      <c r="AF206">
        <v>2.13</v>
      </c>
      <c r="AG206">
        <v>1.78</v>
      </c>
    </row>
    <row r="207" spans="1:33" ht="15" x14ac:dyDescent="0.25">
      <c r="A207">
        <v>2.0699999999999998</v>
      </c>
      <c r="B207">
        <v>3.33</v>
      </c>
      <c r="C207">
        <v>4.08</v>
      </c>
      <c r="D207" s="45">
        <f t="shared" si="51"/>
        <v>2.8490126955600159E-2</v>
      </c>
      <c r="E207" s="46">
        <f>IF(OR($A207="",$B207="",$C207=""),"",A207*'MPTO_working_3-way'!$I206)</f>
        <v>2.1289745627980921</v>
      </c>
      <c r="F207" s="47">
        <f>IF(OR($A207="",$B207="",$C207=""),"",B207*'MPTO_working_3-way'!$I206)</f>
        <v>3.4248721227621486</v>
      </c>
      <c r="G207" s="48">
        <f>IF(OR($A207="",$B207="",$C207=""),"",C207*'MPTO_working_3-way'!$I206)</f>
        <v>4.1962397179788491</v>
      </c>
      <c r="H207" s="46">
        <f>IF(OR($A207="",$B207="",$C207=""),"",'MPTO_working_3-way'!E206)</f>
        <v>2.1115084288112089</v>
      </c>
      <c r="I207" s="47">
        <f>IF(OR($A207="",$B207="",$C207=""),"",'MPTO_working_3-way'!F206)</f>
        <v>3.4387470783208105</v>
      </c>
      <c r="J207" s="48">
        <f>IF(OR($A207="",$B207="",$C207=""),"",'MPTO_working_3-way'!G206)</f>
        <v>4.2444582083713653</v>
      </c>
      <c r="K207" s="46">
        <f>IF(OR($A207="",$B207="",$C207=""),"",'OddsRatio_working_3-way'!H206)</f>
        <v>2.1186580379575579</v>
      </c>
      <c r="L207" s="47">
        <f>IF(OR($A207="",$B207="",$C207=""),"",'OddsRatio_working_3-way'!I206)</f>
        <v>3.435956288262719</v>
      </c>
      <c r="M207" s="48">
        <f>IF(OR($A207="",$B207="",$C207=""),"",'OddsRatio_working_3-way'!J206)</f>
        <v>4.2200623896348404</v>
      </c>
      <c r="N207" s="49">
        <f t="shared" si="52"/>
        <v>46.970969849715303</v>
      </c>
      <c r="O207" s="50">
        <f t="shared" si="53"/>
        <v>29.198170447120319</v>
      </c>
      <c r="P207" s="50">
        <f t="shared" si="54"/>
        <v>23.830859703164375</v>
      </c>
      <c r="Q207" t="s">
        <v>139</v>
      </c>
      <c r="R207" t="s">
        <v>47</v>
      </c>
      <c r="S207" t="s">
        <v>464</v>
      </c>
      <c r="T207" s="52">
        <v>100</v>
      </c>
      <c r="U207" s="52">
        <f t="shared" si="64"/>
        <v>51.690821256038639</v>
      </c>
      <c r="V207" s="52">
        <f t="shared" si="65"/>
        <v>69.969969969969966</v>
      </c>
      <c r="W207" s="52">
        <f t="shared" si="66"/>
        <v>75.490196078431367</v>
      </c>
      <c r="X207" s="52">
        <f t="shared" si="67"/>
        <v>54.539833951598659</v>
      </c>
      <c r="Y207" s="52">
        <f t="shared" si="68"/>
        <v>72.818982665529987</v>
      </c>
      <c r="Z207" s="52">
        <f t="shared" si="69"/>
        <v>78.339208773991388</v>
      </c>
      <c r="AA207" s="52">
        <f t="shared" si="70"/>
        <v>-2.8490126955600203</v>
      </c>
      <c r="AB207" s="52">
        <f t="shared" si="71"/>
        <v>-2.8490126955600203</v>
      </c>
      <c r="AC207" s="52">
        <f t="shared" si="72"/>
        <v>-2.8490126955600203</v>
      </c>
      <c r="AF207">
        <v>2.27</v>
      </c>
      <c r="AG207">
        <v>1.68</v>
      </c>
    </row>
    <row r="208" spans="1:33" ht="15" x14ac:dyDescent="0.25">
      <c r="A208">
        <v>1.73</v>
      </c>
      <c r="B208">
        <v>3.77</v>
      </c>
      <c r="C208">
        <v>5.35</v>
      </c>
      <c r="D208" s="45">
        <f t="shared" si="51"/>
        <v>3.0202559321312661E-2</v>
      </c>
      <c r="E208" s="46">
        <f>IF(OR($A208="",$B208="",$C208=""),"",A208*'MPTO_working_3-way'!$I207)</f>
        <v>1.7822504276258708</v>
      </c>
      <c r="F208" s="47">
        <f>IF(OR($A208="",$B208="",$C208=""),"",B208*'MPTO_working_3-way'!$I207)</f>
        <v>3.8838636486413489</v>
      </c>
      <c r="G208" s="48">
        <f>IF(OR($A208="",$B208="",$C208=""),"",C208*'MPTO_working_3-way'!$I207)</f>
        <v>5.5115836923690225</v>
      </c>
      <c r="H208" s="46">
        <f>IF(OR($A208="",$B208="",$C208=""),"",'MPTO_working_3-way'!E207)</f>
        <v>1.7606651693345692</v>
      </c>
      <c r="I208" s="47">
        <f>IF(OR($A208="",$B208="",$C208=""),"",'MPTO_working_3-way'!F207)</f>
        <v>3.9187337752340801</v>
      </c>
      <c r="J208" s="48">
        <f>IF(OR($A208="",$B208="",$C208=""),"",'MPTO_working_3-way'!G207)</f>
        <v>5.6545616500476577</v>
      </c>
      <c r="K208" s="46">
        <f>IF(OR($A208="",$B208="",$C208=""),"",'OddsRatio_working_3-way'!H207)</f>
        <v>1.7685499969731417</v>
      </c>
      <c r="L208" s="47">
        <f>IF(OR($A208="",$B208="",$C208=""),"",'OddsRatio_working_3-way'!I207)</f>
        <v>3.9162787556378138</v>
      </c>
      <c r="M208" s="48">
        <f>IF(OR($A208="",$B208="",$C208=""),"",'OddsRatio_working_3-way'!J207)</f>
        <v>5.5797157353879028</v>
      </c>
      <c r="N208" s="49">
        <f t="shared" si="52"/>
        <v>56.108837708744232</v>
      </c>
      <c r="O208" s="50">
        <f t="shared" si="53"/>
        <v>25.747556826559027</v>
      </c>
      <c r="P208" s="50">
        <f t="shared" si="54"/>
        <v>18.143605464696737</v>
      </c>
      <c r="Q208" t="s">
        <v>81</v>
      </c>
      <c r="R208" t="s">
        <v>284</v>
      </c>
      <c r="S208" t="s">
        <v>464</v>
      </c>
      <c r="T208" s="52">
        <v>100</v>
      </c>
      <c r="U208" s="52">
        <f t="shared" si="64"/>
        <v>42.196531791907518</v>
      </c>
      <c r="V208" s="52">
        <f t="shared" si="65"/>
        <v>73.474801061007966</v>
      </c>
      <c r="W208" s="52">
        <f t="shared" si="66"/>
        <v>81.308411214953281</v>
      </c>
      <c r="X208" s="52">
        <f t="shared" si="67"/>
        <v>45.216787724038774</v>
      </c>
      <c r="Y208" s="52">
        <f t="shared" si="68"/>
        <v>76.495056993139215</v>
      </c>
      <c r="Z208" s="52">
        <f t="shared" si="69"/>
        <v>84.328667147084531</v>
      </c>
      <c r="AA208" s="52">
        <f t="shared" si="70"/>
        <v>-3.0202559321312563</v>
      </c>
      <c r="AB208" s="52">
        <f t="shared" si="71"/>
        <v>-3.0202559321312492</v>
      </c>
      <c r="AC208" s="52">
        <f t="shared" si="72"/>
        <v>-3.0202559321312492</v>
      </c>
      <c r="AF208">
        <v>2.11</v>
      </c>
      <c r="AG208">
        <v>1.78</v>
      </c>
    </row>
    <row r="209" spans="1:34" ht="15" x14ac:dyDescent="0.25">
      <c r="A209">
        <v>7.35</v>
      </c>
      <c r="B209">
        <v>4.25</v>
      </c>
      <c r="C209">
        <v>1.52</v>
      </c>
      <c r="D209" s="45">
        <f t="shared" si="51"/>
        <v>2.9243276257871598E-2</v>
      </c>
      <c r="E209" s="46">
        <f>IF(OR($A209="",$B209="",$C209=""),"",A209*'MPTO_working_3-way'!$I208)</f>
        <v>7.5649380804953559</v>
      </c>
      <c r="F209" s="47">
        <f>IF(OR($A209="",$B209="",$C209=""),"",B209*'MPTO_working_3-way'!$I208)</f>
        <v>4.3742839240959546</v>
      </c>
      <c r="G209" s="48">
        <f>IF(OR($A209="",$B209="",$C209=""),"",C209*'MPTO_working_3-way'!$I208)</f>
        <v>1.5644497799119648</v>
      </c>
      <c r="H209" s="46">
        <f>IF(OR($A209="",$B209="",$C209=""),"",'MPTO_working_3-way'!E208)</f>
        <v>7.9172386960509122</v>
      </c>
      <c r="I209" s="47">
        <f>IF(OR($A209="",$B209="",$C209=""),"",'MPTO_working_3-way'!F208)</f>
        <v>4.433678312971753</v>
      </c>
      <c r="J209" s="48">
        <f>IF(OR($A209="",$B209="",$C209=""),"",'MPTO_working_3-way'!G208)</f>
        <v>1.5428599280793729</v>
      </c>
      <c r="K209" s="46">
        <f>IF(OR($A209="",$B209="",$C209=""),"",'OddsRatio_working_3-way'!H208)</f>
        <v>7.7177567179963127</v>
      </c>
      <c r="L209" s="47">
        <f>IF(OR($A209="",$B209="",$C209=""),"",'OddsRatio_working_3-way'!I208)</f>
        <v>4.4382219422815785</v>
      </c>
      <c r="M209" s="48">
        <f>IF(OR($A209="",$B209="",$C209=""),"",'OddsRatio_working_3-way'!J208)</f>
        <v>1.5501155107650522</v>
      </c>
      <c r="N209" s="49">
        <f t="shared" si="52"/>
        <v>13.218878850816973</v>
      </c>
      <c r="O209" s="50">
        <f t="shared" si="53"/>
        <v>22.860884600824644</v>
      </c>
      <c r="P209" s="50">
        <f t="shared" si="54"/>
        <v>63.920236548358389</v>
      </c>
      <c r="Q209" t="s">
        <v>283</v>
      </c>
      <c r="R209" t="s">
        <v>42</v>
      </c>
      <c r="S209" t="s">
        <v>464</v>
      </c>
      <c r="T209" s="52">
        <v>100</v>
      </c>
      <c r="U209" s="52">
        <f t="shared" si="64"/>
        <v>86.394557823129261</v>
      </c>
      <c r="V209" s="52">
        <f t="shared" si="65"/>
        <v>76.470588235294116</v>
      </c>
      <c r="W209" s="52">
        <f t="shared" si="66"/>
        <v>34.21052631578948</v>
      </c>
      <c r="X209" s="52">
        <f t="shared" si="67"/>
        <v>89.318885448916419</v>
      </c>
      <c r="Y209" s="52">
        <f t="shared" si="68"/>
        <v>79.394915861081287</v>
      </c>
      <c r="Z209" s="52">
        <f t="shared" si="69"/>
        <v>37.13485394157663</v>
      </c>
      <c r="AA209" s="52">
        <f t="shared" si="70"/>
        <v>-2.9243276257871571</v>
      </c>
      <c r="AB209" s="52">
        <f t="shared" si="71"/>
        <v>-2.9243276257871713</v>
      </c>
      <c r="AC209" s="52">
        <f t="shared" si="72"/>
        <v>-2.92432762578715</v>
      </c>
      <c r="AF209">
        <v>1.81</v>
      </c>
      <c r="AG209">
        <v>2.0699999999999998</v>
      </c>
    </row>
    <row r="210" spans="1:34" ht="15" x14ac:dyDescent="0.25">
      <c r="A210">
        <v>3</v>
      </c>
      <c r="B210">
        <v>3.45</v>
      </c>
      <c r="C210">
        <v>2.44</v>
      </c>
      <c r="D210" s="45">
        <f t="shared" si="51"/>
        <v>3.3024471370871833E-2</v>
      </c>
      <c r="E210" s="46">
        <f>IF(OR($A210="",$B210="",$C210=""),"",A210*'MPTO_working_3-way'!$I209)</f>
        <v>3.0990734141126155</v>
      </c>
      <c r="F210" s="47">
        <f>IF(OR($A210="",$B210="",$C210=""),"",B210*'MPTO_working_3-way'!$I209)</f>
        <v>3.5639344262295078</v>
      </c>
      <c r="G210" s="48">
        <f>IF(OR($A210="",$B210="",$C210=""),"",C210*'MPTO_working_3-way'!$I209)</f>
        <v>2.5205797101449274</v>
      </c>
      <c r="H210" s="46">
        <f>IF(OR($A210="",$B210="",$C210=""),"",'MPTO_working_3-way'!E209)</f>
        <v>3.102457002457002</v>
      </c>
      <c r="I210" s="47">
        <f>IF(OR($A210="",$B210="",$C210=""),"",'MPTO_working_3-way'!F209)</f>
        <v>3.5861971030957114</v>
      </c>
      <c r="J210" s="48">
        <f>IF(OR($A210="",$B210="",$C210=""),"",'MPTO_working_3-way'!G209)</f>
        <v>2.5073471008737092</v>
      </c>
      <c r="K210" s="46">
        <f>IF(OR($A210="",$B210="",$C210=""),"",'OddsRatio_working_3-way'!H209)</f>
        <v>3.1018659912714934</v>
      </c>
      <c r="L210" s="47">
        <f>IF(OR($A210="",$B210="",$C210=""),"",'OddsRatio_working_3-way'!I209)</f>
        <v>3.5747858393075793</v>
      </c>
      <c r="M210" s="48">
        <f>IF(OR($A210="",$B210="",$C210=""),"",'OddsRatio_working_3-way'!J209)</f>
        <v>2.5133435137154754</v>
      </c>
      <c r="N210" s="49">
        <f t="shared" si="52"/>
        <v>32.267709291628336</v>
      </c>
      <c r="O210" s="50">
        <f t="shared" si="53"/>
        <v>28.05887764489421</v>
      </c>
      <c r="P210" s="50">
        <f t="shared" si="54"/>
        <v>39.673413063477462</v>
      </c>
      <c r="Q210" t="s">
        <v>459</v>
      </c>
      <c r="R210" t="s">
        <v>293</v>
      </c>
      <c r="S210" t="s">
        <v>464</v>
      </c>
      <c r="T210" s="52">
        <v>100</v>
      </c>
      <c r="U210" s="52">
        <f t="shared" si="64"/>
        <v>66.666666666666657</v>
      </c>
      <c r="V210" s="52">
        <f t="shared" si="65"/>
        <v>71.014492753623188</v>
      </c>
      <c r="W210" s="52">
        <f t="shared" si="66"/>
        <v>59.016393442622956</v>
      </c>
      <c r="X210" s="52">
        <f t="shared" si="67"/>
        <v>69.969113803753856</v>
      </c>
      <c r="Y210" s="52">
        <f t="shared" si="68"/>
        <v>74.316939890710373</v>
      </c>
      <c r="Z210" s="52">
        <f t="shared" si="69"/>
        <v>62.318840579710141</v>
      </c>
      <c r="AA210" s="52">
        <f t="shared" si="70"/>
        <v>-3.3024471370871993</v>
      </c>
      <c r="AB210" s="52">
        <f t="shared" si="71"/>
        <v>-3.3024471370871851</v>
      </c>
      <c r="AC210" s="52">
        <f t="shared" si="72"/>
        <v>-3.3024471370871851</v>
      </c>
      <c r="AF210">
        <v>1.91</v>
      </c>
      <c r="AG210">
        <v>1.96</v>
      </c>
    </row>
    <row r="211" spans="1:34" ht="15" x14ac:dyDescent="0.25">
      <c r="A211">
        <v>2.35</v>
      </c>
      <c r="B211">
        <v>3.59</v>
      </c>
      <c r="C211">
        <v>3.04</v>
      </c>
      <c r="D211" s="45">
        <f t="shared" si="51"/>
        <v>3.3030815348095821E-2</v>
      </c>
      <c r="E211" s="46">
        <f>IF(OR($A211="",$B211="",$C211=""),"",A211*'MPTO_working_3-way'!$I210)</f>
        <v>2.4276224160680253</v>
      </c>
      <c r="F211" s="47">
        <f>IF(OR($A211="",$B211="",$C211=""),"",B211*'MPTO_working_3-way'!$I210)</f>
        <v>3.7085806270996637</v>
      </c>
      <c r="G211" s="48">
        <f>IF(OR($A211="",$B211="",$C211=""),"",C211*'MPTO_working_3-way'!$I210)</f>
        <v>3.1404136786582115</v>
      </c>
      <c r="H211" s="46">
        <f>IF(OR($A211="",$B211="",$C211=""),"",'MPTO_working_3-way'!E210)</f>
        <v>2.4124192707892416</v>
      </c>
      <c r="I211" s="47">
        <f>IF(OR($A211="",$B211="",$C211=""),"",'MPTO_working_3-way'!F210)</f>
        <v>3.7377412331198752</v>
      </c>
      <c r="J211" s="48">
        <f>IF(OR($A211="",$B211="",$C211=""),"",'MPTO_working_3-way'!G210)</f>
        <v>3.1452762529862208</v>
      </c>
      <c r="K211" s="46">
        <f>IF(OR($A211="",$B211="",$C211=""),"",'OddsRatio_working_3-way'!H210)</f>
        <v>2.4191701475588325</v>
      </c>
      <c r="L211" s="47">
        <f>IF(OR($A211="",$B211="",$C211=""),"",'OddsRatio_working_3-way'!I210)</f>
        <v>3.7227042090202778</v>
      </c>
      <c r="M211" s="48">
        <f>IF(OR($A211="",$B211="",$C211=""),"",'OddsRatio_working_3-way'!J210)</f>
        <v>3.1445237785333466</v>
      </c>
      <c r="N211" s="49">
        <f t="shared" si="52"/>
        <v>41.19256740179889</v>
      </c>
      <c r="O211" s="50">
        <f t="shared" si="53"/>
        <v>26.964493981678945</v>
      </c>
      <c r="P211" s="50">
        <f t="shared" si="54"/>
        <v>31.842938616522165</v>
      </c>
      <c r="Q211" t="s">
        <v>291</v>
      </c>
      <c r="R211" t="s">
        <v>295</v>
      </c>
      <c r="S211" t="s">
        <v>464</v>
      </c>
      <c r="T211" s="52">
        <v>100</v>
      </c>
      <c r="U211" s="52">
        <f t="shared" si="64"/>
        <v>57.446808510638299</v>
      </c>
      <c r="V211" s="52">
        <f t="shared" si="65"/>
        <v>72.14484679665739</v>
      </c>
      <c r="W211" s="52">
        <f t="shared" si="66"/>
        <v>67.10526315789474</v>
      </c>
      <c r="X211" s="52">
        <f t="shared" si="67"/>
        <v>60.749890045447884</v>
      </c>
      <c r="Y211" s="52">
        <f t="shared" si="68"/>
        <v>75.447928331466969</v>
      </c>
      <c r="Z211" s="52">
        <f t="shared" si="69"/>
        <v>70.408344692704318</v>
      </c>
      <c r="AA211" s="52">
        <f t="shared" si="70"/>
        <v>-3.3030815348095857</v>
      </c>
      <c r="AB211" s="52">
        <f t="shared" si="71"/>
        <v>-3.3030815348095786</v>
      </c>
      <c r="AC211" s="52">
        <f t="shared" si="72"/>
        <v>-3.3030815348095786</v>
      </c>
      <c r="AF211">
        <v>1.95</v>
      </c>
      <c r="AG211">
        <v>1.92</v>
      </c>
    </row>
    <row r="212" spans="1:34" ht="15" x14ac:dyDescent="0.25">
      <c r="A212">
        <v>2.94</v>
      </c>
      <c r="B212">
        <v>3.38</v>
      </c>
      <c r="C212">
        <v>2.52</v>
      </c>
      <c r="D212" s="45">
        <f t="shared" si="51"/>
        <v>3.2819439412846041E-2</v>
      </c>
      <c r="E212" s="46">
        <f>IF(OR($A212="",$B212="",$C212=""),"",A212*'MPTO_working_3-way'!$I211)</f>
        <v>3.0364891518737673</v>
      </c>
      <c r="F212" s="47">
        <f>IF(OR($A212="",$B212="",$C212=""),"",B212*'MPTO_working_3-way'!$I211)</f>
        <v>3.4909297052154193</v>
      </c>
      <c r="G212" s="48">
        <f>IF(OR($A212="",$B212="",$C212=""),"",C212*'MPTO_working_3-way'!$I211)</f>
        <v>2.6027049873203723</v>
      </c>
      <c r="H212" s="46">
        <f>IF(OR($A212="",$B212="",$C212=""),"",'MPTO_working_3-way'!E211)</f>
        <v>3.0377017553393841</v>
      </c>
      <c r="I212" s="47">
        <f>IF(OR($A212="",$B212="",$C212=""),"",'MPTO_working_3-way'!F211)</f>
        <v>3.5097796056762527</v>
      </c>
      <c r="J212" s="48">
        <f>IF(OR($A212="",$B212="",$C212=""),"",'MPTO_working_3-way'!G211)</f>
        <v>2.5914417181469425</v>
      </c>
      <c r="K212" s="46">
        <f>IF(OR($A212="",$B212="",$C212=""),"",'OddsRatio_working_3-way'!H211)</f>
        <v>3.0378505733671881</v>
      </c>
      <c r="L212" s="47">
        <f>IF(OR($A212="",$B212="",$C212=""),"",'OddsRatio_working_3-way'!I211)</f>
        <v>3.5000434869143855</v>
      </c>
      <c r="M212" s="48">
        <f>IF(OR($A212="",$B212="",$C212=""),"",'OddsRatio_working_3-way'!J211)</f>
        <v>2.5966664286175907</v>
      </c>
      <c r="N212" s="49">
        <f t="shared" si="52"/>
        <v>32.932770379993507</v>
      </c>
      <c r="O212" s="50">
        <f t="shared" si="53"/>
        <v>28.645664176680739</v>
      </c>
      <c r="P212" s="50">
        <f t="shared" si="54"/>
        <v>38.421565443325747</v>
      </c>
      <c r="Q212" t="s">
        <v>288</v>
      </c>
      <c r="R212" t="s">
        <v>301</v>
      </c>
      <c r="S212" t="s">
        <v>464</v>
      </c>
      <c r="T212" s="52">
        <v>100</v>
      </c>
      <c r="U212" s="52">
        <f t="shared" si="64"/>
        <v>65.986394557823132</v>
      </c>
      <c r="V212" s="52">
        <f t="shared" si="65"/>
        <v>70.414201183431956</v>
      </c>
      <c r="W212" s="52">
        <f t="shared" si="66"/>
        <v>60.317460317460316</v>
      </c>
      <c r="X212" s="52">
        <f t="shared" si="67"/>
        <v>69.268338499107728</v>
      </c>
      <c r="Y212" s="52">
        <f t="shared" si="68"/>
        <v>73.696145124716551</v>
      </c>
      <c r="Z212" s="52">
        <f t="shared" si="69"/>
        <v>63.599404258744919</v>
      </c>
      <c r="AA212" s="52">
        <f t="shared" si="70"/>
        <v>-3.2819439412845952</v>
      </c>
      <c r="AB212" s="52">
        <f t="shared" si="71"/>
        <v>-3.2819439412845952</v>
      </c>
      <c r="AC212" s="52">
        <f t="shared" si="72"/>
        <v>-3.2819439412846023</v>
      </c>
      <c r="AF212">
        <v>2.12</v>
      </c>
      <c r="AG212">
        <v>1.76</v>
      </c>
    </row>
    <row r="213" spans="1:34" ht="15" x14ac:dyDescent="0.25">
      <c r="A213">
        <v>2.19</v>
      </c>
      <c r="B213">
        <v>3.44</v>
      </c>
      <c r="C213">
        <v>3.5</v>
      </c>
      <c r="D213" s="45">
        <f t="shared" si="51"/>
        <v>3.3032964699100553E-2</v>
      </c>
      <c r="E213" s="46">
        <f>IF(OR($A213="",$B213="",$C213=""),"",A213*'MPTO_working_3-way'!$I212)</f>
        <v>2.2623421926910301</v>
      </c>
      <c r="F213" s="47">
        <f>IF(OR($A213="",$B213="",$C213=""),"",B213*'MPTO_working_3-way'!$I212)</f>
        <v>3.553633398564906</v>
      </c>
      <c r="G213" s="48">
        <f>IF(OR($A213="",$B213="",$C213=""),"",C213*'MPTO_working_3-way'!$I212)</f>
        <v>3.6156153764468519</v>
      </c>
      <c r="H213" s="46">
        <f>IF(OR($A213="",$B213="",$C213=""),"",'MPTO_working_3-way'!E212)</f>
        <v>2.2441147266589128</v>
      </c>
      <c r="I213" s="47">
        <f>IF(OR($A213="",$B213="",$C213=""),"",'MPTO_working_3-way'!F212)</f>
        <v>3.5754293979388909</v>
      </c>
      <c r="J213" s="48">
        <f>IF(OR($A213="",$B213="",$C213=""),"",'MPTO_working_3-way'!G212)</f>
        <v>3.6402912129886151</v>
      </c>
      <c r="K213" s="46">
        <f>IF(OR($A213="",$B213="",$C213=""),"",'OddsRatio_working_3-way'!H212)</f>
        <v>2.2517111322824239</v>
      </c>
      <c r="L213" s="47">
        <f>IF(OR($A213="",$B213="",$C213=""),"",'OddsRatio_working_3-way'!I212)</f>
        <v>3.566533750226148</v>
      </c>
      <c r="M213" s="48">
        <f>IF(OR($A213="",$B213="",$C213=""),"",'OddsRatio_working_3-way'!J212)</f>
        <v>3.6296452358874465</v>
      </c>
      <c r="N213" s="49">
        <f t="shared" si="52"/>
        <v>44.201978075231466</v>
      </c>
      <c r="O213" s="50">
        <f t="shared" si="53"/>
        <v>28.140212786266545</v>
      </c>
      <c r="P213" s="50">
        <f t="shared" si="54"/>
        <v>27.657809138501975</v>
      </c>
      <c r="Q213" t="s">
        <v>290</v>
      </c>
      <c r="R213" t="s">
        <v>297</v>
      </c>
      <c r="S213" t="s">
        <v>464</v>
      </c>
      <c r="T213" s="52">
        <v>100</v>
      </c>
      <c r="U213" s="52">
        <f t="shared" si="64"/>
        <v>54.337899543379002</v>
      </c>
      <c r="V213" s="52">
        <f t="shared" si="65"/>
        <v>70.930232558139537</v>
      </c>
      <c r="W213" s="52">
        <f t="shared" si="66"/>
        <v>71.428571428571431</v>
      </c>
      <c r="X213" s="52">
        <f t="shared" si="67"/>
        <v>57.641196013289033</v>
      </c>
      <c r="Y213" s="52">
        <f t="shared" si="68"/>
        <v>74.233529028049588</v>
      </c>
      <c r="Z213" s="52">
        <f t="shared" si="69"/>
        <v>74.731867898481468</v>
      </c>
      <c r="AA213" s="52">
        <f t="shared" si="70"/>
        <v>-3.3032964699100305</v>
      </c>
      <c r="AB213" s="52">
        <f t="shared" si="71"/>
        <v>-3.3032964699100518</v>
      </c>
      <c r="AC213" s="52">
        <f t="shared" si="72"/>
        <v>-3.3032964699100376</v>
      </c>
      <c r="AF213">
        <v>1.93</v>
      </c>
      <c r="AG213">
        <v>1.93</v>
      </c>
    </row>
    <row r="214" spans="1:34" ht="15" x14ac:dyDescent="0.25">
      <c r="A214">
        <v>3.51</v>
      </c>
      <c r="B214">
        <v>3.48</v>
      </c>
      <c r="C214">
        <v>2.16</v>
      </c>
      <c r="D214" s="45">
        <f t="shared" si="51"/>
        <v>3.5219569702328091E-2</v>
      </c>
      <c r="E214" s="46">
        <f>IF(OR($A214="",$B214="",$C214=""),"",A214*'MPTO_working_3-way'!$I213)</f>
        <v>3.6336206896551713</v>
      </c>
      <c r="F214" s="47">
        <f>IF(OR($A214="",$B214="",$C214=""),"",B214*'MPTO_working_3-way'!$I213)</f>
        <v>3.6025641025641018</v>
      </c>
      <c r="G214" s="48">
        <f>IF(OR($A214="",$B214="",$C214=""),"",C214*'MPTO_working_3-way'!$I213)</f>
        <v>2.2360742705570287</v>
      </c>
      <c r="H214" s="46">
        <f>IF(OR($A214="",$B214="",$C214=""),"",'MPTO_working_3-way'!E213)</f>
        <v>3.6608523646826097</v>
      </c>
      <c r="I214" s="47">
        <f>IF(OR($A214="",$B214="",$C214=""),"",'MPTO_working_3-way'!F213)</f>
        <v>3.6282302619853848</v>
      </c>
      <c r="J214" s="48">
        <f>IF(OR($A214="",$B214="",$C214=""),"",'MPTO_working_3-way'!G213)</f>
        <v>2.2161985630306984</v>
      </c>
      <c r="K214" s="46">
        <f>IF(OR($A214="",$B214="",$C214=""),"",'OddsRatio_working_3-way'!H213)</f>
        <v>3.6493523693101242</v>
      </c>
      <c r="L214" s="47">
        <f>IF(OR($A214="",$B214="",$C214=""),"",'OddsRatio_working_3-way'!I213)</f>
        <v>3.6176868031430716</v>
      </c>
      <c r="M214" s="48">
        <f>IF(OR($A214="",$B214="",$C214=""),"",'OddsRatio_working_3-way'!J213)</f>
        <v>2.2244018917927271</v>
      </c>
      <c r="N214" s="49">
        <f t="shared" si="52"/>
        <v>27.520759193357069</v>
      </c>
      <c r="O214" s="50">
        <f t="shared" si="53"/>
        <v>27.758007117437728</v>
      </c>
      <c r="P214" s="50">
        <f t="shared" si="54"/>
        <v>44.721233689205228</v>
      </c>
      <c r="Q214" t="s">
        <v>292</v>
      </c>
      <c r="R214" t="s">
        <v>43</v>
      </c>
      <c r="S214" t="s">
        <v>464</v>
      </c>
      <c r="T214" s="52">
        <v>100</v>
      </c>
      <c r="U214" s="52">
        <f t="shared" si="64"/>
        <v>71.509971509971507</v>
      </c>
      <c r="V214" s="52">
        <f t="shared" si="65"/>
        <v>71.264367816091948</v>
      </c>
      <c r="W214" s="52">
        <f t="shared" si="66"/>
        <v>53.703703703703695</v>
      </c>
      <c r="X214" s="52">
        <f t="shared" si="67"/>
        <v>75.031928480204328</v>
      </c>
      <c r="Y214" s="52">
        <f t="shared" si="68"/>
        <v>74.786324786324784</v>
      </c>
      <c r="Z214" s="52">
        <f t="shared" si="69"/>
        <v>57.225660673936531</v>
      </c>
      <c r="AA214" s="52">
        <f t="shared" si="70"/>
        <v>-3.5219569702328215</v>
      </c>
      <c r="AB214" s="52">
        <f t="shared" si="71"/>
        <v>-3.5219569702328357</v>
      </c>
      <c r="AC214" s="52">
        <f t="shared" si="72"/>
        <v>-3.5219569702328357</v>
      </c>
      <c r="AF214">
        <v>2.13</v>
      </c>
      <c r="AG214">
        <v>1.76</v>
      </c>
      <c r="AH214" s="53"/>
    </row>
    <row r="215" spans="1:34" ht="15" x14ac:dyDescent="0.25">
      <c r="A215">
        <v>1.9</v>
      </c>
      <c r="B215">
        <v>3.64</v>
      </c>
      <c r="C215">
        <v>4.26</v>
      </c>
      <c r="D215" s="45">
        <f t="shared" si="51"/>
        <v>3.5782848236517673E-2</v>
      </c>
      <c r="E215" s="46">
        <f>IF(OR($A215="",$B215="",$C215=""),"",A215*'MPTO_working_3-way'!$I214)</f>
        <v>1.9679874116493834</v>
      </c>
      <c r="F215" s="47">
        <f>IF(OR($A215="",$B215="",$C215=""),"",B215*'MPTO_working_3-way'!$I214)</f>
        <v>3.7702495675809247</v>
      </c>
      <c r="G215" s="48">
        <f>IF(OR($A215="",$B215="",$C215=""),"",C215*'MPTO_working_3-way'!$I214)</f>
        <v>4.4124349334875648</v>
      </c>
      <c r="H215" s="46">
        <f>IF(OR($A215="",$B215="",$C215=""),"",'MPTO_working_3-way'!E214)</f>
        <v>1.9440571376286262</v>
      </c>
      <c r="I215" s="47">
        <f>IF(OR($A215="",$B215="",$C215=""),"",'MPTO_working_3-way'!F214)</f>
        <v>3.8052089396480766</v>
      </c>
      <c r="J215" s="48">
        <f>IF(OR($A215="",$B215="",$C215=""),"",'MPTO_working_3-way'!G214)</f>
        <v>4.4880449441853667</v>
      </c>
      <c r="K215" s="46">
        <f>IF(OR($A215="",$B215="",$C215=""),"",'OddsRatio_working_3-way'!H214)</f>
        <v>1.9531916084023566</v>
      </c>
      <c r="L215" s="47">
        <f>IF(OR($A215="",$B215="",$C215=""),"",'OddsRatio_working_3-way'!I214)</f>
        <v>3.7960287179802448</v>
      </c>
      <c r="M215" s="48">
        <f>IF(OR($A215="",$B215="",$C215=""),"",'OddsRatio_working_3-way'!J214)</f>
        <v>4.4526718259907572</v>
      </c>
      <c r="N215" s="49">
        <f t="shared" si="52"/>
        <v>50.813333158563921</v>
      </c>
      <c r="O215" s="50">
        <f t="shared" si="53"/>
        <v>26.523443132217427</v>
      </c>
      <c r="P215" s="50">
        <f t="shared" si="54"/>
        <v>22.663223709218652</v>
      </c>
      <c r="Q215" t="s">
        <v>337</v>
      </c>
      <c r="R215" t="s">
        <v>300</v>
      </c>
      <c r="S215" t="s">
        <v>464</v>
      </c>
      <c r="T215" s="52">
        <v>100</v>
      </c>
      <c r="U215" s="52">
        <f t="shared" si="64"/>
        <v>47.368421052631575</v>
      </c>
      <c r="V215" s="52">
        <f t="shared" si="65"/>
        <v>72.527472527472526</v>
      </c>
      <c r="W215" s="52">
        <f t="shared" si="66"/>
        <v>76.525821596244128</v>
      </c>
      <c r="X215" s="52">
        <f t="shared" si="67"/>
        <v>50.946705876283339</v>
      </c>
      <c r="Y215" s="52">
        <f t="shared" si="68"/>
        <v>76.105757351124282</v>
      </c>
      <c r="Z215" s="52">
        <f t="shared" si="69"/>
        <v>80.104106419895899</v>
      </c>
      <c r="AA215" s="52">
        <f t="shared" si="70"/>
        <v>-3.5782848236517637</v>
      </c>
      <c r="AB215" s="52">
        <f t="shared" si="71"/>
        <v>-3.5782848236517566</v>
      </c>
      <c r="AC215" s="52">
        <f t="shared" si="72"/>
        <v>-3.5782848236517708</v>
      </c>
      <c r="AF215">
        <v>2.09</v>
      </c>
      <c r="AG215">
        <v>1.79</v>
      </c>
    </row>
    <row r="216" spans="1:34" ht="15" x14ac:dyDescent="0.25">
      <c r="A216">
        <v>2.9</v>
      </c>
      <c r="B216">
        <v>3.28</v>
      </c>
      <c r="C216">
        <v>2.6</v>
      </c>
      <c r="D216" s="45">
        <f t="shared" si="51"/>
        <v>3.432101960276901E-2</v>
      </c>
      <c r="E216" s="46">
        <f>IF(OR($A216="",$B216="",$C216=""),"",A216*'MPTO_working_3-way'!$I215)</f>
        <v>2.9995309568480302</v>
      </c>
      <c r="F216" s="47">
        <f>IF(OR($A216="",$B216="",$C216=""),"",B216*'MPTO_working_3-way'!$I215)</f>
        <v>3.3925729442970822</v>
      </c>
      <c r="G216" s="48">
        <f>IF(OR($A216="",$B216="",$C216=""),"",C216*'MPTO_working_3-way'!$I215)</f>
        <v>2.6892346509671996</v>
      </c>
      <c r="H216" s="46">
        <f>IF(OR($A216="",$B216="",$C216=""),"",'MPTO_working_3-way'!E215)</f>
        <v>2.9995148614120768</v>
      </c>
      <c r="I216" s="47">
        <f>IF(OR($A216="",$B216="",$C216=""),"",'MPTO_working_3-way'!F215)</f>
        <v>3.4078782979348867</v>
      </c>
      <c r="J216" s="48">
        <f>IF(OR($A216="",$B216="",$C216=""),"",'MPTO_working_3-way'!G215)</f>
        <v>2.6797075905111392</v>
      </c>
      <c r="K216" s="46">
        <f>IF(OR($A216="",$B216="",$C216=""),"",'OddsRatio_working_3-way'!H215)</f>
        <v>3</v>
      </c>
      <c r="L216" s="47">
        <f>IF(OR($A216="",$B216="",$C216=""),"",'OddsRatio_working_3-way'!I215)</f>
        <v>3.4</v>
      </c>
      <c r="M216" s="48">
        <f>IF(OR($A216="",$B216="",$C216=""),"",'OddsRatio_working_3-way'!J215)</f>
        <v>2.6842105263157898</v>
      </c>
      <c r="N216" s="49">
        <f t="shared" si="52"/>
        <v>33.338545738858485</v>
      </c>
      <c r="O216" s="50">
        <f t="shared" si="53"/>
        <v>29.476153244722443</v>
      </c>
      <c r="P216" s="50">
        <f t="shared" si="54"/>
        <v>37.185301016419075</v>
      </c>
      <c r="Q216" t="s">
        <v>289</v>
      </c>
      <c r="R216" t="s">
        <v>83</v>
      </c>
      <c r="S216" t="s">
        <v>464</v>
      </c>
      <c r="T216" s="52">
        <v>100</v>
      </c>
      <c r="U216" s="52">
        <f t="shared" si="64"/>
        <v>65.517241379310349</v>
      </c>
      <c r="V216" s="52">
        <f t="shared" si="65"/>
        <v>69.512195121951223</v>
      </c>
      <c r="W216" s="52">
        <f t="shared" si="66"/>
        <v>61.538461538461533</v>
      </c>
      <c r="X216" s="52">
        <f t="shared" si="67"/>
        <v>68.949343339587244</v>
      </c>
      <c r="Y216" s="52">
        <f t="shared" si="68"/>
        <v>72.944297082228118</v>
      </c>
      <c r="Z216" s="52">
        <f t="shared" si="69"/>
        <v>64.970563498738443</v>
      </c>
      <c r="AA216" s="52">
        <f t="shared" si="70"/>
        <v>-3.4321019602768956</v>
      </c>
      <c r="AB216" s="52">
        <f t="shared" si="71"/>
        <v>-3.4321019602768956</v>
      </c>
      <c r="AC216" s="52">
        <f t="shared" si="72"/>
        <v>-3.4321019602769098</v>
      </c>
      <c r="AF216">
        <v>2.09</v>
      </c>
      <c r="AG216">
        <v>1.78</v>
      </c>
      <c r="AH216" s="53"/>
    </row>
    <row r="217" spans="1:34" ht="15" x14ac:dyDescent="0.25">
      <c r="A217">
        <v>1.9</v>
      </c>
      <c r="B217">
        <v>3.96</v>
      </c>
      <c r="C217">
        <v>3.9</v>
      </c>
      <c r="D217" s="45">
        <f t="shared" si="51"/>
        <v>3.5251298409193055E-2</v>
      </c>
      <c r="E217" s="46">
        <f>IF(OR($A217="",$B217="",$C217=""),"",A217*'MPTO_working_3-way'!$I216)</f>
        <v>1.9669774669774667</v>
      </c>
      <c r="F217" s="47">
        <f>IF(OR($A217="",$B217="",$C217=""),"",B217*'MPTO_working_3-way'!$I216)</f>
        <v>4.0995951417004042</v>
      </c>
      <c r="G217" s="48">
        <f>IF(OR($A217="",$B217="",$C217=""),"",C217*'MPTO_working_3-way'!$I216)</f>
        <v>4.0374800637958526</v>
      </c>
      <c r="H217" s="46">
        <f>IF(OR($A217="",$B217="",$C217=""),"",'MPTO_working_3-way'!E216)</f>
        <v>1.9433877291512132</v>
      </c>
      <c r="I217" s="47">
        <f>IF(OR($A217="",$B217="",$C217=""),"",'MPTO_working_3-way'!F216)</f>
        <v>4.1532582234048574</v>
      </c>
      <c r="J217" s="48">
        <f>IF(OR($A217="",$B217="",$C217=""),"",'MPTO_working_3-way'!G216)</f>
        <v>4.0873077780254059</v>
      </c>
      <c r="K217" s="46">
        <f>IF(OR($A217="",$B217="",$C217=""),"",'OddsRatio_working_3-way'!H216)</f>
        <v>1.9523290647628051</v>
      </c>
      <c r="L217" s="47">
        <f>IF(OR($A217="",$B217="",$C217=""),"",'OddsRatio_working_3-way'!I216)</f>
        <v>4.1321044796643376</v>
      </c>
      <c r="M217" s="48">
        <f>IF(OR($A217="",$B217="",$C217=""),"",'OddsRatio_working_3-way'!J216)</f>
        <v>4.0686158753468167</v>
      </c>
      <c r="N217" s="49">
        <f t="shared" si="52"/>
        <v>50.839423266837848</v>
      </c>
      <c r="O217" s="50">
        <f t="shared" si="53"/>
        <v>24.392652577523211</v>
      </c>
      <c r="P217" s="50">
        <f t="shared" si="54"/>
        <v>24.767924155638955</v>
      </c>
      <c r="Q217" t="s">
        <v>286</v>
      </c>
      <c r="R217" t="s">
        <v>298</v>
      </c>
      <c r="S217" t="s">
        <v>464</v>
      </c>
      <c r="T217" s="52">
        <v>100</v>
      </c>
      <c r="U217" s="52">
        <f t="shared" si="64"/>
        <v>47.368421052631575</v>
      </c>
      <c r="V217" s="52">
        <f t="shared" si="65"/>
        <v>74.747474747474755</v>
      </c>
      <c r="W217" s="52">
        <f t="shared" si="66"/>
        <v>74.358974358974365</v>
      </c>
      <c r="X217" s="52">
        <f t="shared" si="67"/>
        <v>50.893550893550895</v>
      </c>
      <c r="Y217" s="52">
        <f t="shared" si="68"/>
        <v>78.272604588394074</v>
      </c>
      <c r="Z217" s="52">
        <f t="shared" si="69"/>
        <v>77.88410419989367</v>
      </c>
      <c r="AA217" s="52">
        <f t="shared" si="70"/>
        <v>-3.5251298409193197</v>
      </c>
      <c r="AB217" s="52">
        <f t="shared" si="71"/>
        <v>-3.5251298409193197</v>
      </c>
      <c r="AC217" s="52">
        <f t="shared" si="72"/>
        <v>-3.5251298409193055</v>
      </c>
      <c r="AF217">
        <v>1.9</v>
      </c>
      <c r="AG217">
        <v>1.97</v>
      </c>
    </row>
    <row r="218" spans="1:34" ht="15" x14ac:dyDescent="0.25">
      <c r="A218">
        <v>1.83</v>
      </c>
      <c r="B218">
        <v>3.63</v>
      </c>
      <c r="C218">
        <v>4.72</v>
      </c>
      <c r="D218" s="45">
        <f t="shared" si="51"/>
        <v>3.3794587875266791E-2</v>
      </c>
      <c r="E218" s="46">
        <f>IF(OR($A218="",$B218="",$C218=""),"",A218*'MPTO_working_3-way'!$I217)</f>
        <v>1.8918440958117384</v>
      </c>
      <c r="F218" s="47">
        <f>IF(OR($A218="",$B218="",$C218=""),"",B218*'MPTO_working_3-way'!$I217)</f>
        <v>3.7526743539872185</v>
      </c>
      <c r="G218" s="48">
        <f>IF(OR($A218="",$B218="",$C218=""),"",C218*'MPTO_working_3-way'!$I217)</f>
        <v>4.8795104547712587</v>
      </c>
      <c r="H218" s="46">
        <f>IF(OR($A218="",$B218="",$C218=""),"",'MPTO_working_3-way'!E217)</f>
        <v>1.8685189550949812</v>
      </c>
      <c r="I218" s="47">
        <f>IF(OR($A218="",$B218="",$C218=""),"",'MPTO_working_3-way'!F217)</f>
        <v>3.7847645139126618</v>
      </c>
      <c r="J218" s="48">
        <f>IF(OR($A218="",$B218="",$C218=""),"",'MPTO_working_3-way'!G217)</f>
        <v>4.9850561934948843</v>
      </c>
      <c r="K218" s="46">
        <f>IF(OR($A218="",$B218="",$C218=""),"",'OddsRatio_working_3-way'!H217)</f>
        <v>1.8772947724141558</v>
      </c>
      <c r="L218" s="47">
        <f>IF(OR($A218="",$B218="",$C218=""),"",'OddsRatio_working_3-way'!I217)</f>
        <v>3.7798617487340098</v>
      </c>
      <c r="M218" s="48">
        <f>IF(OR($A218="",$B218="",$C218=""),"",'OddsRatio_working_3-way'!J217)</f>
        <v>4.9319717510610319</v>
      </c>
      <c r="N218" s="49">
        <f t="shared" si="52"/>
        <v>52.858478254833543</v>
      </c>
      <c r="O218" s="50">
        <f t="shared" si="53"/>
        <v>26.647662591279719</v>
      </c>
      <c r="P218" s="50">
        <f t="shared" si="54"/>
        <v>20.493859153886739</v>
      </c>
      <c r="Q218" t="s">
        <v>299</v>
      </c>
      <c r="R218" t="s">
        <v>287</v>
      </c>
      <c r="S218" t="s">
        <v>464</v>
      </c>
      <c r="T218" s="52">
        <v>100</v>
      </c>
      <c r="U218" s="52">
        <f t="shared" si="64"/>
        <v>45.355191256830594</v>
      </c>
      <c r="V218" s="52">
        <f t="shared" si="65"/>
        <v>72.451790633608823</v>
      </c>
      <c r="W218" s="52">
        <f t="shared" si="66"/>
        <v>78.81355932203391</v>
      </c>
      <c r="X218" s="52">
        <f t="shared" si="67"/>
        <v>48.734650044357288</v>
      </c>
      <c r="Y218" s="52">
        <f t="shared" si="68"/>
        <v>75.831249421135496</v>
      </c>
      <c r="Z218" s="52">
        <f t="shared" si="69"/>
        <v>82.193018109560583</v>
      </c>
      <c r="AA218" s="52">
        <f t="shared" si="70"/>
        <v>-3.3794587875266942</v>
      </c>
      <c r="AB218" s="52">
        <f t="shared" si="71"/>
        <v>-3.3794587875266728</v>
      </c>
      <c r="AC218" s="52">
        <f t="shared" si="72"/>
        <v>-3.3794587875266728</v>
      </c>
      <c r="AF218">
        <v>2.0699999999999998</v>
      </c>
      <c r="AG218">
        <v>1.81</v>
      </c>
    </row>
    <row r="219" spans="1:34" ht="15" x14ac:dyDescent="0.25">
      <c r="A219">
        <v>2.09</v>
      </c>
      <c r="B219">
        <v>3.73</v>
      </c>
      <c r="C219">
        <v>3.48</v>
      </c>
      <c r="D219" s="45">
        <f t="shared" si="51"/>
        <v>3.3921736105919864E-2</v>
      </c>
      <c r="E219" s="46">
        <f>IF(OR($A219="",$B219="",$C219=""),"",A219*'MPTO_working_3-way'!$I218)</f>
        <v>2.1608964284613723</v>
      </c>
      <c r="F219" s="47">
        <f>IF(OR($A219="",$B219="",$C219=""),"",B219*'MPTO_working_3-way'!$I218)</f>
        <v>3.8565280756750813</v>
      </c>
      <c r="G219" s="48">
        <f>IF(OR($A219="",$B219="",$C219=""),"",C219*'MPTO_working_3-way'!$I218)</f>
        <v>3.5980476416486011</v>
      </c>
      <c r="H219" s="46">
        <f>IF(OR($A219="",$B219="",$C219=""),"",'MPTO_working_3-way'!E218)</f>
        <v>2.1405866494186254</v>
      </c>
      <c r="I219" s="47">
        <f>IF(OR($A219="",$B219="",$C219=""),"",'MPTO_working_3-way'!F218)</f>
        <v>3.8942437214273218</v>
      </c>
      <c r="J219" s="48">
        <f>IF(OR($A219="",$B219="",$C219=""),"",'MPTO_working_3-way'!G218)</f>
        <v>3.6225442692509082</v>
      </c>
      <c r="K219" s="46">
        <f>IF(OR($A219="",$B219="",$C219=""),"",'OddsRatio_working_3-way'!H218)</f>
        <v>2.1488139301238185</v>
      </c>
      <c r="L219" s="47">
        <f>IF(OR($A219="",$B219="",$C219=""),"",'OddsRatio_working_3-way'!I218)</f>
        <v>3.8773046139798382</v>
      </c>
      <c r="M219" s="48">
        <f>IF(OR($A219="",$B219="",$C219=""),"",'OddsRatio_working_3-way'!J218)</f>
        <v>3.6138151804652021</v>
      </c>
      <c r="N219" s="49">
        <f t="shared" si="52"/>
        <v>46.277090693885413</v>
      </c>
      <c r="O219" s="50">
        <f t="shared" si="53"/>
        <v>25.930058860648931</v>
      </c>
      <c r="P219" s="50">
        <f t="shared" si="54"/>
        <v>27.79285044546566</v>
      </c>
      <c r="Q219" t="s">
        <v>303</v>
      </c>
      <c r="R219" t="s">
        <v>296</v>
      </c>
      <c r="S219" t="s">
        <v>464</v>
      </c>
      <c r="T219" s="52">
        <v>100</v>
      </c>
      <c r="U219" s="52">
        <f t="shared" si="64"/>
        <v>52.153110047846894</v>
      </c>
      <c r="V219" s="52">
        <f t="shared" si="65"/>
        <v>73.190348525469176</v>
      </c>
      <c r="W219" s="52">
        <f t="shared" si="66"/>
        <v>71.264367816091948</v>
      </c>
      <c r="X219" s="52">
        <f t="shared" si="67"/>
        <v>55.545283658438869</v>
      </c>
      <c r="Y219" s="52">
        <f t="shared" si="68"/>
        <v>76.582522136061158</v>
      </c>
      <c r="Z219" s="52">
        <f t="shared" si="69"/>
        <v>74.656541426683944</v>
      </c>
      <c r="AA219" s="52">
        <f t="shared" si="70"/>
        <v>-3.3921736105919749</v>
      </c>
      <c r="AB219" s="52">
        <f t="shared" si="71"/>
        <v>-3.392173610591982</v>
      </c>
      <c r="AC219" s="52">
        <f t="shared" si="72"/>
        <v>-3.3921736105919962</v>
      </c>
      <c r="AF219">
        <v>1.93</v>
      </c>
      <c r="AG219">
        <v>1.94</v>
      </c>
    </row>
    <row r="220" spans="1:34" ht="15" x14ac:dyDescent="0.25">
      <c r="A220">
        <v>2.34</v>
      </c>
      <c r="B220">
        <v>3.4</v>
      </c>
      <c r="C220">
        <v>3.2</v>
      </c>
      <c r="D220" s="45">
        <f t="shared" si="51"/>
        <v>3.3968074409250981E-2</v>
      </c>
      <c r="E220" s="46">
        <f>IF(OR($A220="",$B220="",$C220=""),"",A220*'MPTO_working_3-way'!$I219)</f>
        <v>2.419485294117647</v>
      </c>
      <c r="F220" s="47">
        <f>IF(OR($A220="",$B220="",$C220=""),"",B220*'MPTO_working_3-way'!$I219)</f>
        <v>3.5154914529914532</v>
      </c>
      <c r="G220" s="48">
        <f>IF(OR($A220="",$B220="",$C220=""),"",C220*'MPTO_working_3-way'!$I219)</f>
        <v>3.3086978381096035</v>
      </c>
      <c r="H220" s="46">
        <f>IF(OR($A220="",$B220="",$C220=""),"",'MPTO_working_3-way'!E219)</f>
        <v>2.4036858934011431</v>
      </c>
      <c r="I220" s="47">
        <f>IF(OR($A220="",$B220="",$C220=""),"",'MPTO_working_3-way'!F219)</f>
        <v>3.536130967813623</v>
      </c>
      <c r="J220" s="48">
        <f>IF(OR($A220="",$B220="",$C220=""),"",'MPTO_working_3-way'!G219)</f>
        <v>3.3203032621548316</v>
      </c>
      <c r="K220" s="46">
        <f>IF(OR($A220="",$B220="",$C220=""),"",'OddsRatio_working_3-way'!H219)</f>
        <v>2.4105618783728739</v>
      </c>
      <c r="L220" s="47">
        <f>IF(OR($A220="",$B220="",$C220=""),"",'OddsRatio_working_3-way'!I219)</f>
        <v>3.5263794836529079</v>
      </c>
      <c r="M220" s="48">
        <f>IF(OR($A220="",$B220="",$C220=""),"",'OddsRatio_working_3-way'!J219)</f>
        <v>3.315847860015166</v>
      </c>
      <c r="N220" s="49">
        <f t="shared" si="52"/>
        <v>41.331104695335057</v>
      </c>
      <c r="O220" s="50">
        <f t="shared" si="53"/>
        <v>28.445524996201183</v>
      </c>
      <c r="P220" s="50">
        <f t="shared" si="54"/>
        <v>30.223370308463753</v>
      </c>
      <c r="Q220" t="s">
        <v>302</v>
      </c>
      <c r="R220" t="s">
        <v>432</v>
      </c>
      <c r="S220" t="s">
        <v>464</v>
      </c>
      <c r="T220" s="52">
        <v>100</v>
      </c>
      <c r="U220" s="52">
        <f t="shared" si="64"/>
        <v>57.264957264957268</v>
      </c>
      <c r="V220" s="52">
        <f t="shared" si="65"/>
        <v>70.588235294117652</v>
      </c>
      <c r="W220" s="52">
        <f t="shared" si="66"/>
        <v>68.75</v>
      </c>
      <c r="X220" s="52">
        <f t="shared" si="67"/>
        <v>60.661764705882362</v>
      </c>
      <c r="Y220" s="52">
        <f t="shared" si="68"/>
        <v>73.98504273504274</v>
      </c>
      <c r="Z220" s="52">
        <f t="shared" si="69"/>
        <v>72.146807440925102</v>
      </c>
      <c r="AA220" s="52">
        <f t="shared" si="70"/>
        <v>-3.3968074409250946</v>
      </c>
      <c r="AB220" s="52">
        <f t="shared" si="71"/>
        <v>-3.3968074409250875</v>
      </c>
      <c r="AC220" s="52">
        <f t="shared" si="72"/>
        <v>-3.3968074409251017</v>
      </c>
      <c r="AF220">
        <v>2.1</v>
      </c>
      <c r="AG220">
        <v>1.78</v>
      </c>
    </row>
    <row r="221" spans="1:34" ht="15" x14ac:dyDescent="0.25">
      <c r="A221">
        <v>3.55</v>
      </c>
      <c r="B221">
        <v>3.61</v>
      </c>
      <c r="C221">
        <v>2.1</v>
      </c>
      <c r="D221" s="45">
        <f t="shared" si="51"/>
        <v>3.4888927284854265E-2</v>
      </c>
      <c r="E221" s="46">
        <f>IF(OR($A221="",$B221="",$C221=""),"",A221*'MPTO_working_3-way'!$I220)</f>
        <v>3.6738556918612324</v>
      </c>
      <c r="F221" s="47">
        <f>IF(OR($A221="",$B221="",$C221=""),"",B221*'MPTO_working_3-way'!$I220)</f>
        <v>3.7359490274983238</v>
      </c>
      <c r="G221" s="48">
        <f>IF(OR($A221="",$B221="",$C221=""),"",C221*'MPTO_working_3-way'!$I220)</f>
        <v>2.1732667472981939</v>
      </c>
      <c r="H221" s="46">
        <f>IF(OR($A221="",$B221="",$C221=""),"",'MPTO_working_3-way'!E220)</f>
        <v>3.7028740073518454</v>
      </c>
      <c r="I221" s="47">
        <f>IF(OR($A221="",$B221="",$C221=""),"",'MPTO_working_3-way'!F220)</f>
        <v>3.76820039157941</v>
      </c>
      <c r="J221" s="48">
        <f>IF(OR($A221="",$B221="",$C221=""),"",'MPTO_working_3-way'!G220)</f>
        <v>2.1525706157826896</v>
      </c>
      <c r="K221" s="46">
        <f>IF(OR($A221="",$B221="",$C221=""),"",'OddsRatio_working_3-way'!H220)</f>
        <v>3.6913179420850315</v>
      </c>
      <c r="L221" s="47">
        <f>IF(OR($A221="",$B221="",$C221=""),"",'OddsRatio_working_3-way'!I220)</f>
        <v>3.7546430701340907</v>
      </c>
      <c r="M221" s="48">
        <f>IF(OR($A221="",$B221="",$C221=""),"",'OddsRatio_working_3-way'!J220)</f>
        <v>2.1609606808994255</v>
      </c>
      <c r="N221" s="49">
        <f t="shared" si="52"/>
        <v>27.21935981904026</v>
      </c>
      <c r="O221" s="50">
        <f t="shared" si="53"/>
        <v>26.766960486867848</v>
      </c>
      <c r="P221" s="50">
        <f t="shared" si="54"/>
        <v>46.013679694091877</v>
      </c>
      <c r="Q221" t="s">
        <v>84</v>
      </c>
      <c r="R221" t="s">
        <v>294</v>
      </c>
      <c r="S221" t="s">
        <v>464</v>
      </c>
      <c r="T221" s="52">
        <v>100</v>
      </c>
      <c r="U221" s="52">
        <f t="shared" si="64"/>
        <v>71.83098591549296</v>
      </c>
      <c r="V221" s="52">
        <f t="shared" si="65"/>
        <v>72.29916897506925</v>
      </c>
      <c r="W221" s="52">
        <f t="shared" si="66"/>
        <v>52.38095238095238</v>
      </c>
      <c r="X221" s="52">
        <f t="shared" si="67"/>
        <v>75.31987864397837</v>
      </c>
      <c r="Y221" s="52">
        <f t="shared" si="68"/>
        <v>75.788061703554661</v>
      </c>
      <c r="Z221" s="52">
        <f t="shared" si="69"/>
        <v>55.869845109437797</v>
      </c>
      <c r="AA221" s="52">
        <f t="shared" si="70"/>
        <v>-3.4888927284854105</v>
      </c>
      <c r="AB221" s="52">
        <f t="shared" si="71"/>
        <v>-3.4888927284854105</v>
      </c>
      <c r="AC221" s="52">
        <f t="shared" si="72"/>
        <v>-3.4888927284854176</v>
      </c>
      <c r="AF221">
        <v>1.93</v>
      </c>
      <c r="AG221">
        <v>1.94</v>
      </c>
    </row>
    <row r="222" spans="1:34" ht="15" x14ac:dyDescent="0.25">
      <c r="A222">
        <v>3.15</v>
      </c>
      <c r="B222">
        <v>3.53</v>
      </c>
      <c r="C222">
        <v>2.31</v>
      </c>
      <c r="D222" s="45">
        <f t="shared" si="51"/>
        <v>3.3646869340920205E-2</v>
      </c>
      <c r="E222" s="46">
        <f>IF(OR($A222="",$B222="",$C222=""),"",A222*'MPTO_working_3-way'!$I221)</f>
        <v>3.2559876384238984</v>
      </c>
      <c r="F222" s="47">
        <f>IF(OR($A222="",$B222="",$C222=""),"",B222*'MPTO_working_3-way'!$I221)</f>
        <v>3.648773448773448</v>
      </c>
      <c r="G222" s="48">
        <f>IF(OR($A222="",$B222="",$C222=""),"",C222*'MPTO_working_3-way'!$I221)</f>
        <v>2.3877242681775259</v>
      </c>
      <c r="H222" s="46">
        <f>IF(OR($A222="",$B222="",$C222=""),"",'MPTO_working_3-way'!E221)</f>
        <v>3.2653626934936297</v>
      </c>
      <c r="I222" s="47">
        <f>IF(OR($A222="",$B222="",$C222=""),"",'MPTO_working_3-way'!F221)</f>
        <v>3.6755179822606405</v>
      </c>
      <c r="J222" s="48">
        <f>IF(OR($A222="",$B222="",$C222=""),"",'MPTO_working_3-way'!G221)</f>
        <v>2.3714394656653814</v>
      </c>
      <c r="K222" s="46">
        <f>IF(OR($A222="",$B222="",$C222=""),"",'OddsRatio_working_3-way'!H221)</f>
        <v>3.2624462517106414</v>
      </c>
      <c r="L222" s="47">
        <f>IF(OR($A222="",$B222="",$C222=""),"",'OddsRatio_working_3-way'!I221)</f>
        <v>3.6623204729432195</v>
      </c>
      <c r="M222" s="48">
        <f>IF(OR($A222="",$B222="",$C222=""),"",'OddsRatio_working_3-way'!J221)</f>
        <v>2.3785137626702046</v>
      </c>
      <c r="N222" s="49">
        <f t="shared" si="52"/>
        <v>30.712647314719614</v>
      </c>
      <c r="O222" s="50">
        <f t="shared" si="53"/>
        <v>27.406469983390025</v>
      </c>
      <c r="P222" s="50">
        <f t="shared" si="54"/>
        <v>41.880882701890378</v>
      </c>
      <c r="Q222" t="s">
        <v>304</v>
      </c>
      <c r="R222" t="s">
        <v>307</v>
      </c>
      <c r="S222" t="s">
        <v>464</v>
      </c>
      <c r="T222" s="52">
        <v>100</v>
      </c>
      <c r="U222" s="52">
        <f t="shared" si="64"/>
        <v>68.253968253968253</v>
      </c>
      <c r="V222" s="52">
        <f t="shared" si="65"/>
        <v>71.671388101982998</v>
      </c>
      <c r="W222" s="52">
        <f t="shared" si="66"/>
        <v>56.709956709956707</v>
      </c>
      <c r="X222" s="52">
        <f t="shared" si="67"/>
        <v>71.618655188060288</v>
      </c>
      <c r="Y222" s="52">
        <f t="shared" si="68"/>
        <v>75.036075036075033</v>
      </c>
      <c r="Z222" s="52">
        <f t="shared" si="69"/>
        <v>60.074643644048741</v>
      </c>
      <c r="AA222" s="52">
        <f t="shared" si="70"/>
        <v>-3.3646869340920347</v>
      </c>
      <c r="AB222" s="52">
        <f t="shared" si="71"/>
        <v>-3.3646869340920347</v>
      </c>
      <c r="AC222" s="52">
        <f t="shared" si="72"/>
        <v>-3.3646869340920347</v>
      </c>
      <c r="AF222">
        <v>2.0699999999999998</v>
      </c>
      <c r="AG222">
        <v>1.81</v>
      </c>
    </row>
    <row r="223" spans="1:34" ht="15" x14ac:dyDescent="0.25">
      <c r="A223">
        <v>1.83</v>
      </c>
      <c r="B223">
        <v>3.71</v>
      </c>
      <c r="C223">
        <v>4.5199999999999996</v>
      </c>
      <c r="D223" s="45">
        <f t="shared" si="51"/>
        <v>3.7228804460532672E-2</v>
      </c>
      <c r="E223" s="46">
        <f>IF(OR($A223="",$B223="",$C223=""),"",A223*'MPTO_working_3-way'!$I222)</f>
        <v>1.8981287121627748</v>
      </c>
      <c r="F223" s="47">
        <f>IF(OR($A223="",$B223="",$C223=""),"",B223*'MPTO_working_3-way'!$I222)</f>
        <v>3.8481188645485762</v>
      </c>
      <c r="G223" s="48">
        <f>IF(OR($A223="",$B223="",$C223=""),"",C223*'MPTO_working_3-way'!$I222)</f>
        <v>4.6882741961616077</v>
      </c>
      <c r="H223" s="46">
        <f>IF(OR($A223="",$B223="",$C223=""),"",'MPTO_working_3-way'!E222)</f>
        <v>1.8725242212286366</v>
      </c>
      <c r="I223" s="47">
        <f>IF(OR($A223="",$B223="",$C223=""),"",'MPTO_working_3-way'!F222)</f>
        <v>3.8890504088823343</v>
      </c>
      <c r="J223" s="48">
        <f>IF(OR($A223="",$B223="",$C223=""),"",'MPTO_working_3-way'!G222)</f>
        <v>4.7885992286468824</v>
      </c>
      <c r="K223" s="46">
        <f>IF(OR($A223="",$B223="",$C223=""),"",'OddsRatio_working_3-way'!H222)</f>
        <v>1.882062310583096</v>
      </c>
      <c r="L223" s="47">
        <f>IF(OR($A223="",$B223="",$C223=""),"",'OddsRatio_working_3-way'!I222)</f>
        <v>3.8799865803375782</v>
      </c>
      <c r="M223" s="48">
        <f>IF(OR($A223="",$B223="",$C223=""),"",'OddsRatio_working_3-way'!J222)</f>
        <v>4.7407943774126471</v>
      </c>
      <c r="N223" s="49">
        <f t="shared" si="52"/>
        <v>52.683466278773864</v>
      </c>
      <c r="O223" s="50">
        <f t="shared" si="53"/>
        <v>25.986723258802201</v>
      </c>
      <c r="P223" s="50">
        <f t="shared" si="54"/>
        <v>21.329810462423929</v>
      </c>
      <c r="Q223" t="s">
        <v>312</v>
      </c>
      <c r="R223" t="s">
        <v>326</v>
      </c>
      <c r="S223" t="s">
        <v>464</v>
      </c>
      <c r="T223" s="52">
        <v>100</v>
      </c>
      <c r="U223" s="52">
        <f t="shared" si="64"/>
        <v>45.355191256830594</v>
      </c>
      <c r="V223" s="52">
        <f t="shared" si="65"/>
        <v>73.045822102425873</v>
      </c>
      <c r="W223" s="52">
        <f t="shared" si="66"/>
        <v>77.876106194690252</v>
      </c>
      <c r="X223" s="52">
        <f t="shared" si="67"/>
        <v>49.078071702883861</v>
      </c>
      <c r="Y223" s="52">
        <f t="shared" si="68"/>
        <v>76.768702548479126</v>
      </c>
      <c r="Z223" s="52">
        <f t="shared" si="69"/>
        <v>81.598986640743519</v>
      </c>
      <c r="AA223" s="52">
        <f t="shared" si="70"/>
        <v>-3.7228804460532672</v>
      </c>
      <c r="AB223" s="52">
        <f t="shared" si="71"/>
        <v>-3.722880446053253</v>
      </c>
      <c r="AC223" s="52">
        <f t="shared" si="72"/>
        <v>-3.7228804460532672</v>
      </c>
      <c r="AF223">
        <v>2.09</v>
      </c>
      <c r="AG223">
        <v>1.79</v>
      </c>
    </row>
    <row r="224" spans="1:34" ht="15" x14ac:dyDescent="0.25">
      <c r="A224">
        <v>2.79</v>
      </c>
      <c r="B224">
        <v>3.58</v>
      </c>
      <c r="C224">
        <v>2.5299999999999998</v>
      </c>
      <c r="D224" s="45">
        <f t="shared" si="51"/>
        <v>3.3009465002695304E-2</v>
      </c>
      <c r="E224" s="46">
        <f>IF(OR($A224="",$B224="",$C224=""),"",A224*'MPTO_working_3-way'!$I223)</f>
        <v>2.8820964073575199</v>
      </c>
      <c r="F224" s="47">
        <f>IF(OR($A224="",$B224="",$C224=""),"",B224*'MPTO_working_3-way'!$I223)</f>
        <v>3.6981738847096493</v>
      </c>
      <c r="G224" s="48">
        <f>IF(OR($A224="",$B224="",$C224=""),"",C224*'MPTO_working_3-way'!$I223)</f>
        <v>2.6135139464568189</v>
      </c>
      <c r="H224" s="46">
        <f>IF(OR($A224="",$B224="",$C224=""),"",'MPTO_working_3-way'!E223)</f>
        <v>2.8783622748627598</v>
      </c>
      <c r="I224" s="47">
        <f>IF(OR($A224="",$B224="",$C224=""),"",'MPTO_working_3-way'!F223)</f>
        <v>3.7268036204599109</v>
      </c>
      <c r="J224" s="48">
        <f>IF(OR($A224="",$B224="",$C224=""),"",'MPTO_working_3-way'!G223)</f>
        <v>2.6024468695055338</v>
      </c>
      <c r="K224" s="46">
        <f>IF(OR($A224="",$B224="",$C224=""),"",'OddsRatio_working_3-way'!H223)</f>
        <v>2.8810761131133567</v>
      </c>
      <c r="L224" s="47">
        <f>IF(OR($A224="",$B224="",$C224=""),"",'OddsRatio_working_3-way'!I223)</f>
        <v>3.7112717161075208</v>
      </c>
      <c r="M224" s="48">
        <f>IF(OR($A224="",$B224="",$C224=""),"",'OddsRatio_working_3-way'!J223)</f>
        <v>2.607847180482366</v>
      </c>
      <c r="N224" s="49">
        <f t="shared" si="52"/>
        <v>34.696965634014319</v>
      </c>
      <c r="O224" s="50">
        <f t="shared" si="53"/>
        <v>27.040372658910599</v>
      </c>
      <c r="P224" s="50">
        <f t="shared" si="54"/>
        <v>38.262661707075083</v>
      </c>
      <c r="Q224" t="s">
        <v>319</v>
      </c>
      <c r="R224" t="s">
        <v>311</v>
      </c>
      <c r="S224" t="s">
        <v>464</v>
      </c>
      <c r="T224" s="52">
        <v>100</v>
      </c>
      <c r="U224" s="52">
        <f t="shared" si="64"/>
        <v>64.157706093189958</v>
      </c>
      <c r="V224" s="52">
        <f t="shared" si="65"/>
        <v>72.067039106145245</v>
      </c>
      <c r="W224" s="52">
        <f t="shared" si="66"/>
        <v>60.474308300395251</v>
      </c>
      <c r="X224" s="52">
        <f t="shared" si="67"/>
        <v>67.45865259345949</v>
      </c>
      <c r="Y224" s="52">
        <f t="shared" si="68"/>
        <v>75.367985606414777</v>
      </c>
      <c r="Z224" s="52">
        <f t="shared" si="69"/>
        <v>63.775254800664783</v>
      </c>
      <c r="AA224" s="52">
        <f t="shared" si="70"/>
        <v>-3.3009465002695322</v>
      </c>
      <c r="AB224" s="52">
        <f t="shared" si="71"/>
        <v>-3.3009465002695322</v>
      </c>
      <c r="AC224" s="52">
        <f t="shared" si="72"/>
        <v>-3.3009465002695322</v>
      </c>
      <c r="AF224">
        <v>2.04</v>
      </c>
      <c r="AG224">
        <v>1.84</v>
      </c>
    </row>
    <row r="225" spans="1:33" ht="15" x14ac:dyDescent="0.25">
      <c r="A225">
        <v>1.71</v>
      </c>
      <c r="B225">
        <v>4.0999999999999996</v>
      </c>
      <c r="C225">
        <v>4.7699999999999996</v>
      </c>
      <c r="D225" s="45">
        <f t="shared" si="51"/>
        <v>3.8341366531838172E-2</v>
      </c>
      <c r="E225" s="46">
        <f>IF(OR($A225="",$B225="",$C225=""),"",A225*'MPTO_working_3-way'!$I224)</f>
        <v>1.7755637367694432</v>
      </c>
      <c r="F225" s="47">
        <f>IF(OR($A225="",$B225="",$C225=""),"",B225*'MPTO_working_3-way'!$I224)</f>
        <v>4.2571996027805366</v>
      </c>
      <c r="G225" s="48">
        <f>IF(OR($A225="",$B225="",$C225=""),"",C225*'MPTO_working_3-way'!$I224)</f>
        <v>4.9528883183568677</v>
      </c>
      <c r="H225" s="46">
        <f>IF(OR($A225="",$B225="",$C225=""),"",'MPTO_working_3-way'!E224)</f>
        <v>1.7482063128378602</v>
      </c>
      <c r="I225" s="47">
        <f>IF(OR($A225="",$B225="",$C225=""),"",'MPTO_working_3-way'!F224)</f>
        <v>4.3267195305131523</v>
      </c>
      <c r="J225" s="48">
        <f>IF(OR($A225="",$B225="",$C225=""),"",'MPTO_working_3-way'!G224)</f>
        <v>5.0796708178972265</v>
      </c>
      <c r="K225" s="46">
        <f>IF(OR($A225="",$B225="",$C225=""),"",'OddsRatio_working_3-way'!H224)</f>
        <v>1.757843338700128</v>
      </c>
      <c r="L225" s="47">
        <f>IF(OR($A225="",$B225="",$C225=""),"",'OddsRatio_working_3-way'!I224)</f>
        <v>4.3088934506625289</v>
      </c>
      <c r="M225" s="48">
        <f>IF(OR($A225="",$B225="",$C225=""),"",'OddsRatio_working_3-way'!J224)</f>
        <v>5.0240413899992689</v>
      </c>
      <c r="N225" s="49">
        <f t="shared" si="52"/>
        <v>56.320140994738608</v>
      </c>
      <c r="O225" s="50">
        <f t="shared" si="53"/>
        <v>23.489619780732447</v>
      </c>
      <c r="P225" s="50">
        <f t="shared" si="54"/>
        <v>20.190239224528938</v>
      </c>
      <c r="Q225" t="s">
        <v>321</v>
      </c>
      <c r="R225" t="s">
        <v>316</v>
      </c>
      <c r="S225" t="s">
        <v>464</v>
      </c>
      <c r="T225" s="52">
        <v>100</v>
      </c>
      <c r="U225" s="52">
        <f t="shared" si="64"/>
        <v>41.520467836257311</v>
      </c>
      <c r="V225" s="52">
        <f t="shared" si="65"/>
        <v>75.609756097560975</v>
      </c>
      <c r="W225" s="52">
        <f t="shared" si="66"/>
        <v>79.035639412997895</v>
      </c>
      <c r="X225" s="52">
        <f t="shared" si="67"/>
        <v>45.354604489441122</v>
      </c>
      <c r="Y225" s="52">
        <f t="shared" si="68"/>
        <v>79.44389275074478</v>
      </c>
      <c r="Z225" s="52">
        <f t="shared" si="69"/>
        <v>82.869776066181714</v>
      </c>
      <c r="AA225" s="52">
        <f t="shared" si="70"/>
        <v>-3.8341366531838119</v>
      </c>
      <c r="AB225" s="52">
        <f t="shared" si="71"/>
        <v>-3.8341366531838048</v>
      </c>
      <c r="AC225" s="52">
        <f t="shared" si="72"/>
        <v>-3.834136653183819</v>
      </c>
      <c r="AF225">
        <v>1.67</v>
      </c>
      <c r="AG225">
        <v>2.2799999999999998</v>
      </c>
    </row>
    <row r="226" spans="1:33" ht="15" x14ac:dyDescent="0.25">
      <c r="A226">
        <v>2.93</v>
      </c>
      <c r="B226">
        <v>3.45</v>
      </c>
      <c r="C226">
        <v>2.48</v>
      </c>
      <c r="D226" s="45">
        <f t="shared" si="51"/>
        <v>3.4377807243026082E-2</v>
      </c>
      <c r="E226" s="46">
        <f>IF(OR($A226="",$B226="",$C226=""),"",A226*'MPTO_working_3-way'!$I225)</f>
        <v>3.0307269752220667</v>
      </c>
      <c r="F226" s="47">
        <f>IF(OR($A226="",$B226="",$C226=""),"",B226*'MPTO_working_3-way'!$I225)</f>
        <v>3.5686034349884403</v>
      </c>
      <c r="G226" s="48">
        <f>IF(OR($A226="",$B226="",$C226=""),"",C226*'MPTO_working_3-way'!$I225)</f>
        <v>2.5652569619627048</v>
      </c>
      <c r="H226" s="46">
        <f>IF(OR($A226="",$B226="",$C226=""),"",'MPTO_working_3-way'!E225)</f>
        <v>3.0317944963714694</v>
      </c>
      <c r="I226" s="47">
        <f>IF(OR($A226="",$B226="",$C226=""),"",'MPTO_working_3-way'!F225)</f>
        <v>3.5920081691214478</v>
      </c>
      <c r="J226" s="48">
        <f>IF(OR($A226="",$B226="",$C226=""),"",'MPTO_working_3-way'!G225)</f>
        <v>2.5525406195017051</v>
      </c>
      <c r="K226" s="46">
        <f>IF(OR($A226="",$B226="",$C226=""),"",'OddsRatio_working_3-way'!H225)</f>
        <v>3.0322538619578632</v>
      </c>
      <c r="L226" s="47">
        <f>IF(OR($A226="",$B226="",$C226=""),"",'OddsRatio_working_3-way'!I225)</f>
        <v>3.5798041252832973</v>
      </c>
      <c r="M226" s="48">
        <f>IF(OR($A226="",$B226="",$C226=""),"",'OddsRatio_working_3-way'!J225)</f>
        <v>2.5584122879262368</v>
      </c>
      <c r="N226" s="49">
        <f t="shared" si="52"/>
        <v>32.99538388563451</v>
      </c>
      <c r="O226" s="50">
        <f t="shared" si="53"/>
        <v>28.02216660432148</v>
      </c>
      <c r="P226" s="50">
        <f t="shared" si="54"/>
        <v>38.982449510043999</v>
      </c>
      <c r="Q226" t="s">
        <v>317</v>
      </c>
      <c r="R226" t="s">
        <v>325</v>
      </c>
      <c r="S226" t="s">
        <v>464</v>
      </c>
      <c r="T226" s="52">
        <v>100</v>
      </c>
      <c r="U226" s="52">
        <f t="shared" si="64"/>
        <v>65.870307167235495</v>
      </c>
      <c r="V226" s="52">
        <f t="shared" si="65"/>
        <v>71.014492753623188</v>
      </c>
      <c r="W226" s="52">
        <f t="shared" si="66"/>
        <v>59.677419354838712</v>
      </c>
      <c r="X226" s="52">
        <f t="shared" si="67"/>
        <v>69.308087891538108</v>
      </c>
      <c r="Y226" s="52">
        <f t="shared" si="68"/>
        <v>74.4522734779258</v>
      </c>
      <c r="Z226" s="52">
        <f t="shared" si="69"/>
        <v>63.11520007914131</v>
      </c>
      <c r="AA226" s="52">
        <f t="shared" si="70"/>
        <v>-3.4377807243026126</v>
      </c>
      <c r="AB226" s="52">
        <f t="shared" si="71"/>
        <v>-3.4377807243026126</v>
      </c>
      <c r="AC226" s="52">
        <f t="shared" si="72"/>
        <v>-3.4377807243025984</v>
      </c>
      <c r="AF226">
        <v>2.13</v>
      </c>
      <c r="AG226">
        <v>1.76</v>
      </c>
    </row>
    <row r="227" spans="1:33" ht="15" x14ac:dyDescent="0.25">
      <c r="A227">
        <v>2.0499999999999998</v>
      </c>
      <c r="B227">
        <v>3.39</v>
      </c>
      <c r="C227">
        <v>3.96</v>
      </c>
      <c r="D227" s="45">
        <f t="shared" si="51"/>
        <v>3.5315381311496141E-2</v>
      </c>
      <c r="E227" s="46">
        <f>IF(OR($A227="",$B227="",$C227=""),"",A227*'MPTO_working_3-way'!$I226)</f>
        <v>2.1223965316885671</v>
      </c>
      <c r="F227" s="47">
        <f>IF(OR($A227="",$B227="",$C227=""),"",B227*'MPTO_working_3-way'!$I226)</f>
        <v>3.509719142645972</v>
      </c>
      <c r="G227" s="48">
        <f>IF(OR($A227="",$B227="",$C227=""),"",C227*'MPTO_working_3-way'!$I226)</f>
        <v>4.0998489099935247</v>
      </c>
      <c r="H227" s="46">
        <f>IF(OR($A227="",$B227="",$C227=""),"",'MPTO_working_3-way'!E226)</f>
        <v>2.1006943278241037</v>
      </c>
      <c r="I227" s="47">
        <f>IF(OR($A227="",$B227="",$C227=""),"",'MPTO_working_3-way'!F226)</f>
        <v>3.5309056663809781</v>
      </c>
      <c r="J227" s="48">
        <f>IF(OR($A227="",$B227="",$C227=""),"",'MPTO_working_3-way'!G226)</f>
        <v>4.1536267232557647</v>
      </c>
      <c r="K227" s="46">
        <f>IF(OR($A227="",$B227="",$C227=""),"",'OddsRatio_working_3-way'!H226)</f>
        <v>2.1094350607560779</v>
      </c>
      <c r="L227" s="47">
        <f>IF(OR($A227="",$B227="",$C227=""),"",'OddsRatio_working_3-way'!I226)</f>
        <v>3.5252855192447874</v>
      </c>
      <c r="M227" s="48">
        <f>IF(OR($A227="",$B227="",$C227=""),"",'OddsRatio_working_3-way'!J226)</f>
        <v>4.1275502665123733</v>
      </c>
      <c r="N227" s="49">
        <f t="shared" si="52"/>
        <v>47.116548913901845</v>
      </c>
      <c r="O227" s="50">
        <f t="shared" si="53"/>
        <v>28.492308340265126</v>
      </c>
      <c r="P227" s="50">
        <f t="shared" si="54"/>
        <v>24.391142745833029</v>
      </c>
      <c r="Q227" t="s">
        <v>323</v>
      </c>
      <c r="R227" t="s">
        <v>318</v>
      </c>
      <c r="S227" t="s">
        <v>464</v>
      </c>
      <c r="T227" s="52">
        <v>100</v>
      </c>
      <c r="U227" s="52">
        <f t="shared" si="64"/>
        <v>51.219512195121943</v>
      </c>
      <c r="V227" s="52">
        <f t="shared" si="65"/>
        <v>70.501474926253692</v>
      </c>
      <c r="W227" s="52">
        <f t="shared" si="66"/>
        <v>74.747474747474755</v>
      </c>
      <c r="X227" s="52">
        <f t="shared" si="67"/>
        <v>54.751050326271567</v>
      </c>
      <c r="Y227" s="52">
        <f t="shared" si="68"/>
        <v>74.033013057403309</v>
      </c>
      <c r="Z227" s="52">
        <f t="shared" si="69"/>
        <v>78.279012878624371</v>
      </c>
      <c r="AA227" s="52">
        <f t="shared" si="70"/>
        <v>-3.5315381311496239</v>
      </c>
      <c r="AB227" s="52">
        <f t="shared" si="71"/>
        <v>-3.5315381311496168</v>
      </c>
      <c r="AC227" s="52">
        <f t="shared" si="72"/>
        <v>-3.5315381311496168</v>
      </c>
      <c r="AF227">
        <v>2.2799999999999998</v>
      </c>
      <c r="AG227">
        <v>1.67</v>
      </c>
    </row>
    <row r="228" spans="1:33" ht="15" x14ac:dyDescent="0.25">
      <c r="A228">
        <v>2.02</v>
      </c>
      <c r="B228">
        <v>3.71</v>
      </c>
      <c r="C228">
        <v>3.72</v>
      </c>
      <c r="D228" s="45">
        <f t="shared" si="51"/>
        <v>3.3408488227311572E-2</v>
      </c>
      <c r="E228" s="46">
        <f>IF(OR($A228="",$B228="",$C228=""),"",A228*'MPTO_working_3-way'!$I227)</f>
        <v>2.0874851462191693</v>
      </c>
      <c r="F228" s="47">
        <f>IF(OR($A228="",$B228="",$C228=""),"",B228*'MPTO_working_3-way'!$I227)</f>
        <v>3.833945491323326</v>
      </c>
      <c r="G228" s="48">
        <f>IF(OR($A228="",$B228="",$C228=""),"",C228*'MPTO_working_3-way'!$I227)</f>
        <v>3.8442795762055995</v>
      </c>
      <c r="H228" s="46">
        <f>IF(OR($A228="",$B228="",$C228=""),"",'MPTO_working_3-way'!E227)</f>
        <v>2.0664856964618501</v>
      </c>
      <c r="I228" s="47">
        <f>IF(OR($A228="",$B228="",$C228=""),"",'MPTO_working_3-way'!F227)</f>
        <v>3.8698849296570246</v>
      </c>
      <c r="J228" s="48">
        <f>IF(OR($A228="",$B228="",$C228=""),"",'MPTO_working_3-way'!G227)</f>
        <v>3.88076667942387</v>
      </c>
      <c r="K228" s="46">
        <f>IF(OR($A228="",$B228="",$C228=""),"",'OddsRatio_working_3-way'!H227)</f>
        <v>2.0747894829075739</v>
      </c>
      <c r="L228" s="47">
        <f>IF(OR($A228="",$B228="",$C228=""),"",'OddsRatio_working_3-way'!I227)</f>
        <v>3.8555681359603189</v>
      </c>
      <c r="M228" s="48">
        <f>IF(OR($A228="",$B228="",$C228=""),"",'OddsRatio_working_3-way'!J227)</f>
        <v>3.8661052877535305</v>
      </c>
      <c r="N228" s="49">
        <f t="shared" si="52"/>
        <v>47.904532485473695</v>
      </c>
      <c r="O228" s="50">
        <f t="shared" si="53"/>
        <v>26.082791272414248</v>
      </c>
      <c r="P228" s="50">
        <f t="shared" si="54"/>
        <v>26.012676242112054</v>
      </c>
      <c r="Q228" t="s">
        <v>320</v>
      </c>
      <c r="R228" t="s">
        <v>308</v>
      </c>
      <c r="S228" t="s">
        <v>464</v>
      </c>
      <c r="T228" s="52">
        <v>100</v>
      </c>
      <c r="U228" s="52">
        <f t="shared" si="64"/>
        <v>50.495049504950494</v>
      </c>
      <c r="V228" s="52">
        <f t="shared" si="65"/>
        <v>73.045822102425873</v>
      </c>
      <c r="W228" s="52">
        <f t="shared" si="66"/>
        <v>73.118279569892465</v>
      </c>
      <c r="X228" s="52">
        <f t="shared" si="67"/>
        <v>53.835898327681655</v>
      </c>
      <c r="Y228" s="52">
        <f t="shared" si="68"/>
        <v>76.386670925157034</v>
      </c>
      <c r="Z228" s="52">
        <f t="shared" si="69"/>
        <v>76.459128392623626</v>
      </c>
      <c r="AA228" s="52">
        <f t="shared" si="70"/>
        <v>-3.3408488227311608</v>
      </c>
      <c r="AB228" s="52">
        <f t="shared" si="71"/>
        <v>-3.3408488227311608</v>
      </c>
      <c r="AC228" s="52">
        <f t="shared" si="72"/>
        <v>-3.3408488227311608</v>
      </c>
      <c r="AF228">
        <v>2.02</v>
      </c>
      <c r="AG228">
        <v>1.85</v>
      </c>
    </row>
    <row r="229" spans="1:33" ht="15" x14ac:dyDescent="0.25">
      <c r="A229">
        <v>2.78</v>
      </c>
      <c r="B229">
        <v>3.43</v>
      </c>
      <c r="C229">
        <v>2.62</v>
      </c>
      <c r="D229" s="45">
        <f t="shared" si="51"/>
        <v>3.2936809033177639E-2</v>
      </c>
      <c r="E229" s="46">
        <f>IF(OR($A229="",$B229="",$C229=""),"",A229*'MPTO_working_3-way'!$I228)</f>
        <v>2.8715643291122337</v>
      </c>
      <c r="F229" s="47">
        <f>IF(OR($A229="",$B229="",$C229=""),"",B229*'MPTO_working_3-way'!$I228)</f>
        <v>3.5429732549837993</v>
      </c>
      <c r="G229" s="48">
        <f>IF(OR($A229="",$B229="",$C229=""),"",C229*'MPTO_working_3-way'!$I228)</f>
        <v>2.7062944396669257</v>
      </c>
      <c r="H229" s="46">
        <f>IF(OR($A229="",$B229="",$C229=""),"",'MPTO_working_3-way'!E228)</f>
        <v>2.8675208750463139</v>
      </c>
      <c r="I229" s="47">
        <f>IF(OR($A229="",$B229="",$C229=""),"",'MPTO_working_3-way'!F228)</f>
        <v>3.5642205316467401</v>
      </c>
      <c r="J229" s="48">
        <f>IF(OR($A229="",$B229="",$C229=""),"",'MPTO_working_3-way'!G228)</f>
        <v>2.6975958405012963</v>
      </c>
      <c r="K229" s="46">
        <f>IF(OR($A229="",$B229="",$C229=""),"",'OddsRatio_working_3-way'!H228)</f>
        <v>2.8700100732549054</v>
      </c>
      <c r="L229" s="47">
        <f>IF(OR($A229="",$B229="",$C229=""),"",'OddsRatio_working_3-way'!I228)</f>
        <v>3.5528789202300124</v>
      </c>
      <c r="M229" s="48">
        <f>IF(OR($A229="",$B229="",$C229=""),"",'OddsRatio_working_3-way'!J228)</f>
        <v>2.7019192801533416</v>
      </c>
      <c r="N229" s="49">
        <f t="shared" si="52"/>
        <v>34.824224199398579</v>
      </c>
      <c r="O229" s="50">
        <f t="shared" si="53"/>
        <v>28.224881421086895</v>
      </c>
      <c r="P229" s="50">
        <f t="shared" si="54"/>
        <v>36.950894379514523</v>
      </c>
      <c r="Q229" t="s">
        <v>322</v>
      </c>
      <c r="R229" t="s">
        <v>313</v>
      </c>
      <c r="S229" t="s">
        <v>464</v>
      </c>
      <c r="T229" s="52">
        <v>100</v>
      </c>
      <c r="U229" s="52">
        <f t="shared" si="64"/>
        <v>64.02877697841727</v>
      </c>
      <c r="V229" s="52">
        <f t="shared" si="65"/>
        <v>70.845481049562679</v>
      </c>
      <c r="W229" s="52">
        <f t="shared" si="66"/>
        <v>61.832061068702288</v>
      </c>
      <c r="X229" s="52">
        <f t="shared" si="67"/>
        <v>67.322457881735019</v>
      </c>
      <c r="Y229" s="52">
        <f t="shared" si="68"/>
        <v>74.139161952880443</v>
      </c>
      <c r="Z229" s="52">
        <f t="shared" si="69"/>
        <v>65.125741972020052</v>
      </c>
      <c r="AA229" s="52">
        <f t="shared" si="70"/>
        <v>-3.2936809033177497</v>
      </c>
      <c r="AB229" s="52">
        <f t="shared" si="71"/>
        <v>-3.2936809033177639</v>
      </c>
      <c r="AC229" s="52">
        <f t="shared" si="72"/>
        <v>-3.2936809033177639</v>
      </c>
      <c r="AF229">
        <v>2.04</v>
      </c>
      <c r="AG229">
        <v>1.84</v>
      </c>
    </row>
    <row r="230" spans="1:33" ht="15" x14ac:dyDescent="0.25">
      <c r="A230">
        <v>4.75</v>
      </c>
      <c r="B230">
        <v>3.79</v>
      </c>
      <c r="C230">
        <v>1.78</v>
      </c>
      <c r="D230" s="45">
        <f t="shared" si="51"/>
        <v>3.6176311342525747E-2</v>
      </c>
      <c r="E230" s="46">
        <f>IF(OR($A230="",$B230="",$C230=""),"",A230*'MPTO_working_3-way'!$I229)</f>
        <v>4.9218374788769976</v>
      </c>
      <c r="F230" s="47">
        <f>IF(OR($A230="",$B230="",$C230=""),"",B230*'MPTO_working_3-way'!$I229)</f>
        <v>3.9271082199881726</v>
      </c>
      <c r="G230" s="48">
        <f>IF(OR($A230="",$B230="",$C230=""),"",C230*'MPTO_working_3-way'!$I229)</f>
        <v>1.8443938341896959</v>
      </c>
      <c r="H230" s="46">
        <f>IF(OR($A230="",$B230="",$C230=""),"",'MPTO_working_3-way'!E229)</f>
        <v>5.0386071852552625</v>
      </c>
      <c r="I230" s="47">
        <f>IF(OR($A230="",$B230="",$C230=""),"",'MPTO_working_3-way'!F229)</f>
        <v>3.9715088357105235</v>
      </c>
      <c r="J230" s="48">
        <f>IF(OR($A230="",$B230="",$C230=""),"",'MPTO_working_3-way'!G229)</f>
        <v>1.8190450961006277</v>
      </c>
      <c r="K230" s="46">
        <f>IF(OR($A230="",$B230="",$C230=""),"",'OddsRatio_working_3-way'!H229)</f>
        <v>4.98234028595762</v>
      </c>
      <c r="L230" s="47">
        <f>IF(OR($A230="",$B230="",$C230=""),"",'OddsRatio_working_3-way'!I229)</f>
        <v>3.9628611727524685</v>
      </c>
      <c r="M230" s="48">
        <f>IF(OR($A230="",$B230="",$C230=""),"",'OddsRatio_working_3-way'!J229)</f>
        <v>1.8283267794791846</v>
      </c>
      <c r="N230" s="49">
        <f t="shared" si="52"/>
        <v>20.317615205534324</v>
      </c>
      <c r="O230" s="50">
        <f t="shared" si="53"/>
        <v>25.464029611157795</v>
      </c>
      <c r="P230" s="50">
        <f t="shared" si="54"/>
        <v>54.218355183307885</v>
      </c>
      <c r="Q230" t="s">
        <v>324</v>
      </c>
      <c r="R230" t="s">
        <v>310</v>
      </c>
      <c r="S230" t="s">
        <v>464</v>
      </c>
      <c r="T230" s="52">
        <v>100</v>
      </c>
      <c r="U230" s="52">
        <f t="shared" si="64"/>
        <v>78.94736842105263</v>
      </c>
      <c r="V230" s="52">
        <f t="shared" si="65"/>
        <v>73.614775725593674</v>
      </c>
      <c r="W230" s="52">
        <f t="shared" si="66"/>
        <v>43.820224719101127</v>
      </c>
      <c r="X230" s="52">
        <f t="shared" si="67"/>
        <v>82.564999555305207</v>
      </c>
      <c r="Y230" s="52">
        <f t="shared" si="68"/>
        <v>77.23240685984625</v>
      </c>
      <c r="Z230" s="52">
        <f t="shared" si="69"/>
        <v>47.437855853353703</v>
      </c>
      <c r="AA230" s="52">
        <f t="shared" si="70"/>
        <v>-3.6176311342525764</v>
      </c>
      <c r="AB230" s="52">
        <f t="shared" si="71"/>
        <v>-3.6176311342525764</v>
      </c>
      <c r="AC230" s="52">
        <f t="shared" si="72"/>
        <v>-3.6176311342525764</v>
      </c>
      <c r="AF230">
        <v>1.87</v>
      </c>
      <c r="AG230">
        <v>2</v>
      </c>
    </row>
    <row r="231" spans="1:33" ht="15" x14ac:dyDescent="0.25">
      <c r="A231">
        <v>2.77</v>
      </c>
      <c r="B231">
        <v>3.35</v>
      </c>
      <c r="C231">
        <v>2.68</v>
      </c>
      <c r="D231" s="45">
        <f t="shared" si="51"/>
        <v>3.265262136968583E-2</v>
      </c>
      <c r="E231" s="46">
        <f>IF(OR($A231="",$B231="",$C231=""),"",A231*'MPTO_working_3-way'!$I230)</f>
        <v>2.8604477611940298</v>
      </c>
      <c r="F231" s="47">
        <f>IF(OR($A231="",$B231="",$C231=""),"",B231*'MPTO_working_3-way'!$I230)</f>
        <v>3.4593862815884475</v>
      </c>
      <c r="G231" s="48">
        <f>IF(OR($A231="",$B231="",$C231=""),"",C231*'MPTO_working_3-way'!$I230)</f>
        <v>2.7675090252707584</v>
      </c>
      <c r="H231" s="46">
        <f>IF(OR($A231="",$B231="",$C231=""),"",'MPTO_working_3-way'!E230)</f>
        <v>2.8561095721760541</v>
      </c>
      <c r="I231" s="47">
        <f>IF(OR($A231="",$B231="",$C231=""),"",'MPTO_working_3-way'!F230)</f>
        <v>3.4767703259647806</v>
      </c>
      <c r="J231" s="48">
        <f>IF(OR($A231="",$B231="",$C231=""),"",'MPTO_working_3-way'!G230)</f>
        <v>2.7605235757846205</v>
      </c>
      <c r="K231" s="46">
        <f>IF(OR($A231="",$B231="",$C231=""),"",'OddsRatio_working_3-way'!H230)</f>
        <v>2.8585575372392631</v>
      </c>
      <c r="L231" s="47">
        <f>IF(OR($A231="",$B231="",$C231=""),"",'OddsRatio_working_3-way'!I230)</f>
        <v>3.4675763912498692</v>
      </c>
      <c r="M231" s="48">
        <f>IF(OR($A231="",$B231="",$C231=""),"",'OddsRatio_working_3-way'!J230)</f>
        <v>2.7640546116169276</v>
      </c>
      <c r="N231" s="49">
        <f t="shared" si="52"/>
        <v>34.959561701017485</v>
      </c>
      <c r="O231" s="50">
        <f t="shared" si="53"/>
        <v>28.906861466214455</v>
      </c>
      <c r="P231" s="50">
        <f t="shared" si="54"/>
        <v>36.133576832768064</v>
      </c>
      <c r="Q231" t="s">
        <v>305</v>
      </c>
      <c r="R231" t="s">
        <v>306</v>
      </c>
      <c r="S231" t="s">
        <v>464</v>
      </c>
      <c r="T231" s="52">
        <v>100</v>
      </c>
      <c r="U231" s="52">
        <f t="shared" si="64"/>
        <v>63.898916967509031</v>
      </c>
      <c r="V231" s="52">
        <f t="shared" si="65"/>
        <v>70.149253731343279</v>
      </c>
      <c r="W231" s="52">
        <f t="shared" si="66"/>
        <v>62.686567164179095</v>
      </c>
      <c r="X231" s="52">
        <f t="shared" si="67"/>
        <v>67.164179104477611</v>
      </c>
      <c r="Y231" s="52">
        <f t="shared" si="68"/>
        <v>73.414515868311867</v>
      </c>
      <c r="Z231" s="52">
        <f t="shared" si="69"/>
        <v>65.951829301147697</v>
      </c>
      <c r="AA231" s="52">
        <f t="shared" si="70"/>
        <v>-3.2652621369685804</v>
      </c>
      <c r="AB231" s="52">
        <f t="shared" si="71"/>
        <v>-3.2652621369685875</v>
      </c>
      <c r="AC231" s="52">
        <f t="shared" si="72"/>
        <v>-3.2652621369686017</v>
      </c>
      <c r="AF231">
        <v>2.29</v>
      </c>
      <c r="AG231">
        <v>1.66</v>
      </c>
    </row>
    <row r="232" spans="1:33" ht="15" x14ac:dyDescent="0.25">
      <c r="A232">
        <v>2.1</v>
      </c>
      <c r="B232">
        <v>3.42</v>
      </c>
      <c r="C232">
        <v>3.76</v>
      </c>
      <c r="D232" s="45">
        <f t="shared" si="51"/>
        <v>3.4545583817700232E-2</v>
      </c>
      <c r="E232" s="46">
        <f>IF(OR($A232="",$B232="",$C232=""),"",A232*'MPTO_working_3-way'!$I231)</f>
        <v>2.1725457260171708</v>
      </c>
      <c r="F232" s="47">
        <f>IF(OR($A232="",$B232="",$C232=""),"",B232*'MPTO_working_3-way'!$I231)</f>
        <v>3.5381458966565349</v>
      </c>
      <c r="G232" s="48">
        <f>IF(OR($A232="",$B232="",$C232=""),"",C232*'MPTO_working_3-way'!$I231)</f>
        <v>3.8898913951545526</v>
      </c>
      <c r="H232" s="46">
        <f>IF(OR($A232="",$B232="",$C232=""),"",'MPTO_working_3-way'!E231)</f>
        <v>2.1520404455126778</v>
      </c>
      <c r="I232" s="47">
        <f>IF(OR($A232="",$B232="",$C232=""),"",'MPTO_working_3-way'!F231)</f>
        <v>3.5602079883560269</v>
      </c>
      <c r="J232" s="48">
        <f>IF(OR($A232="",$B232="",$C232=""),"",'MPTO_working_3-way'!G231)</f>
        <v>3.9301648658718324</v>
      </c>
      <c r="K232" s="46">
        <f>IF(OR($A232="",$B232="",$C232=""),"",'OddsRatio_working_3-way'!H231)</f>
        <v>2.1603859451843124</v>
      </c>
      <c r="L232" s="47">
        <f>IF(OR($A232="",$B232="",$C232=""),"",'OddsRatio_working_3-way'!I231)</f>
        <v>3.5528490794054881</v>
      </c>
      <c r="M232" s="48">
        <f>IF(OR($A232="",$B232="",$C232=""),"",'OddsRatio_working_3-way'!J231)</f>
        <v>3.9115138260988203</v>
      </c>
      <c r="N232" s="49">
        <f t="shared" si="52"/>
        <v>46.028950646449893</v>
      </c>
      <c r="O232" s="50">
        <f t="shared" si="53"/>
        <v>28.263390747820111</v>
      </c>
      <c r="P232" s="50">
        <f t="shared" si="54"/>
        <v>25.70765860573</v>
      </c>
      <c r="Q232" t="s">
        <v>315</v>
      </c>
      <c r="R232" t="s">
        <v>327</v>
      </c>
      <c r="S232" t="s">
        <v>464</v>
      </c>
      <c r="T232" s="52">
        <v>100</v>
      </c>
      <c r="U232" s="52">
        <f t="shared" si="64"/>
        <v>52.38095238095238</v>
      </c>
      <c r="V232" s="52">
        <f t="shared" si="65"/>
        <v>70.760233918128648</v>
      </c>
      <c r="W232" s="52">
        <f t="shared" si="66"/>
        <v>73.40425531914893</v>
      </c>
      <c r="X232" s="52">
        <f t="shared" si="67"/>
        <v>55.835510762722407</v>
      </c>
      <c r="Y232" s="52">
        <f t="shared" si="68"/>
        <v>74.214792299898676</v>
      </c>
      <c r="Z232" s="52">
        <f t="shared" si="69"/>
        <v>76.858813700918958</v>
      </c>
      <c r="AA232" s="52">
        <f t="shared" si="70"/>
        <v>-3.4545583817700276</v>
      </c>
      <c r="AB232" s="52">
        <f t="shared" si="71"/>
        <v>-3.4545583817700276</v>
      </c>
      <c r="AC232" s="52">
        <f t="shared" si="72"/>
        <v>-3.4545583817700276</v>
      </c>
      <c r="AF232">
        <v>2.23</v>
      </c>
      <c r="AG232">
        <v>1.69</v>
      </c>
    </row>
    <row r="233" spans="1:33" ht="15" x14ac:dyDescent="0.25">
      <c r="A233">
        <v>1.65</v>
      </c>
      <c r="B233">
        <v>3.91</v>
      </c>
      <c r="C233">
        <v>5.53</v>
      </c>
      <c r="D233" s="45">
        <f t="shared" si="51"/>
        <v>4.2646908165377528E-2</v>
      </c>
      <c r="E233" s="46">
        <f>IF(OR($A233="",$B233="",$C233=""),"",A233*'MPTO_working_3-way'!$I232)</f>
        <v>1.7203673984728729</v>
      </c>
      <c r="F233" s="47">
        <f>IF(OR($A233="",$B233="",$C233=""),"",B233*'MPTO_working_3-way'!$I232)</f>
        <v>4.0767494109266265</v>
      </c>
      <c r="G233" s="48">
        <f>IF(OR($A233="",$B233="",$C233=""),"",C233*'MPTO_working_3-way'!$I232)</f>
        <v>5.7658374021545375</v>
      </c>
      <c r="H233" s="46">
        <f>IF(OR($A233="",$B233="",$C233=""),"",'MPTO_working_3-way'!E232)</f>
        <v>1.6896316614648941</v>
      </c>
      <c r="I233" s="47">
        <f>IF(OR($A233="",$B233="",$C233=""),"",'MPTO_working_3-way'!F232)</f>
        <v>4.1401209074966943</v>
      </c>
      <c r="J233" s="48">
        <f>IF(OR($A233="",$B233="",$C233=""),"",'MPTO_working_3-way'!G232)</f>
        <v>6.0018176980367013</v>
      </c>
      <c r="K233" s="46">
        <f>IF(OR($A233="",$B233="",$C233=""),"",'OddsRatio_working_3-way'!H232)</f>
        <v>1.7003129285541629</v>
      </c>
      <c r="L233" s="47">
        <f>IF(OR($A233="",$B233="",$C233=""),"",'OddsRatio_working_3-way'!I232)</f>
        <v>4.1352471109117115</v>
      </c>
      <c r="M233" s="48">
        <f>IF(OR($A233="",$B233="",$C233=""),"",'OddsRatio_working_3-way'!J232)</f>
        <v>5.8806424097697789</v>
      </c>
      <c r="N233" s="49">
        <f t="shared" si="52"/>
        <v>58.12711871241428</v>
      </c>
      <c r="O233" s="50">
        <f t="shared" si="53"/>
        <v>24.529346771223416</v>
      </c>
      <c r="P233" s="50">
        <f t="shared" si="54"/>
        <v>17.343534516362308</v>
      </c>
      <c r="Q233" t="s">
        <v>435</v>
      </c>
      <c r="R233" t="s">
        <v>440</v>
      </c>
      <c r="S233" t="s">
        <v>464</v>
      </c>
      <c r="T233" s="52">
        <v>100</v>
      </c>
      <c r="U233" s="52">
        <f t="shared" si="64"/>
        <v>39.393939393939398</v>
      </c>
      <c r="V233" s="52">
        <f t="shared" si="65"/>
        <v>74.424552429667528</v>
      </c>
      <c r="W233" s="52">
        <f t="shared" si="66"/>
        <v>81.91681735985533</v>
      </c>
      <c r="X233" s="52">
        <f t="shared" si="67"/>
        <v>43.658630210477142</v>
      </c>
      <c r="Y233" s="52">
        <f t="shared" si="68"/>
        <v>78.68924324620528</v>
      </c>
      <c r="Z233" s="52">
        <f t="shared" si="69"/>
        <v>86.181508176393095</v>
      </c>
      <c r="AA233" s="52">
        <f t="shared" si="70"/>
        <v>-4.264690816537744</v>
      </c>
      <c r="AB233" s="52">
        <f t="shared" si="71"/>
        <v>-4.2646908165377511</v>
      </c>
      <c r="AC233" s="52">
        <f t="shared" si="72"/>
        <v>-4.2646908165377653</v>
      </c>
      <c r="AF233">
        <v>2.08</v>
      </c>
      <c r="AG233">
        <v>1.78</v>
      </c>
    </row>
    <row r="234" spans="1:33" ht="15" x14ac:dyDescent="0.25">
      <c r="A234">
        <v>3.6</v>
      </c>
      <c r="B234">
        <v>3.66</v>
      </c>
      <c r="C234">
        <v>2.04</v>
      </c>
      <c r="D234" s="45">
        <f t="shared" si="51"/>
        <v>4.1197899924997339E-2</v>
      </c>
      <c r="E234" s="46">
        <f>IF(OR($A234="",$B234="",$C234=""),"",A234*'MPTO_working_3-way'!$I233)</f>
        <v>3.7483124397299905</v>
      </c>
      <c r="F234" s="47">
        <f>IF(OR($A234="",$B234="",$C234=""),"",B234*'MPTO_working_3-way'!$I233)</f>
        <v>3.8107843137254904</v>
      </c>
      <c r="G234" s="48">
        <f>IF(OR($A234="",$B234="",$C234=""),"",C234*'MPTO_working_3-way'!$I233)</f>
        <v>2.1240437158469945</v>
      </c>
      <c r="H234" s="46">
        <f>IF(OR($A234="",$B234="",$C234=""),"",'MPTO_working_3-way'!E233)</f>
        <v>3.7872311646151768</v>
      </c>
      <c r="I234" s="47">
        <f>IF(OR($A234="",$B234="",$C234=""),"",'MPTO_working_3-way'!F233)</f>
        <v>3.8536921065308651</v>
      </c>
      <c r="J234" s="48">
        <f>IF(OR($A234="",$B234="",$C234=""),"",'MPTO_working_3-way'!G233)</f>
        <v>2.0987968966680408</v>
      </c>
      <c r="K234" s="46">
        <f>IF(OR($A234="",$B234="",$C234=""),"",'OddsRatio_working_3-way'!H233)</f>
        <v>3.7720217319542977</v>
      </c>
      <c r="L234" s="47">
        <f>IF(OR($A234="",$B234="",$C234=""),"",'OddsRatio_working_3-way'!I233)</f>
        <v>3.8359914642301676</v>
      </c>
      <c r="M234" s="48">
        <f>IF(OR($A234="",$B234="",$C234=""),"",'OddsRatio_working_3-way'!J233)</f>
        <v>2.1088086927817193</v>
      </c>
      <c r="N234" s="49">
        <f t="shared" si="52"/>
        <v>26.678672498070487</v>
      </c>
      <c r="O234" s="50">
        <f t="shared" si="53"/>
        <v>26.241317211216874</v>
      </c>
      <c r="P234" s="50">
        <f t="shared" si="54"/>
        <v>47.080010290712629</v>
      </c>
      <c r="Q234" t="s">
        <v>451</v>
      </c>
      <c r="R234" t="s">
        <v>457</v>
      </c>
      <c r="S234" t="s">
        <v>464</v>
      </c>
      <c r="T234" s="52">
        <v>100</v>
      </c>
      <c r="U234" s="52">
        <f t="shared" si="64"/>
        <v>72.222222222222229</v>
      </c>
      <c r="V234" s="52">
        <f t="shared" si="65"/>
        <v>72.67759562841529</v>
      </c>
      <c r="W234" s="52">
        <f t="shared" si="66"/>
        <v>50.980392156862742</v>
      </c>
      <c r="X234" s="52">
        <f t="shared" si="67"/>
        <v>76.342012214721947</v>
      </c>
      <c r="Y234" s="52">
        <f t="shared" si="68"/>
        <v>76.797385620915023</v>
      </c>
      <c r="Z234" s="52">
        <f t="shared" si="69"/>
        <v>55.100182149362475</v>
      </c>
      <c r="AA234" s="52">
        <f t="shared" si="70"/>
        <v>-4.1197899924997188</v>
      </c>
      <c r="AB234" s="52">
        <f t="shared" si="71"/>
        <v>-4.119789992499733</v>
      </c>
      <c r="AC234" s="52">
        <f t="shared" si="72"/>
        <v>-4.119789992499733</v>
      </c>
      <c r="AF234">
        <v>1.78</v>
      </c>
      <c r="AG234">
        <v>2.08</v>
      </c>
    </row>
    <row r="235" spans="1:33" ht="15" x14ac:dyDescent="0.25">
      <c r="A235">
        <v>3.43</v>
      </c>
      <c r="B235">
        <v>3.75</v>
      </c>
      <c r="C235">
        <v>2.08</v>
      </c>
      <c r="D235" s="45">
        <f t="shared" si="51"/>
        <v>3.8981086940270693E-2</v>
      </c>
      <c r="E235" s="46">
        <f>IF(OR($A235="",$B235="",$C235=""),"",A235*'MPTO_working_3-way'!$I234)</f>
        <v>3.5637051282051289</v>
      </c>
      <c r="F235" s="47">
        <f>IF(OR($A235="",$B235="",$C235=""),"",B235*'MPTO_working_3-way'!$I234)</f>
        <v>3.8961790760260149</v>
      </c>
      <c r="G235" s="48">
        <f>IF(OR($A235="",$B235="",$C235=""),"",C235*'MPTO_working_3-way'!$I234)</f>
        <v>2.1610806608357631</v>
      </c>
      <c r="H235" s="46">
        <f>IF(OR($A235="",$B235="",$C235=""),"",'MPTO_working_3-way'!E234)</f>
        <v>3.590000492013723</v>
      </c>
      <c r="I235" s="47">
        <f>IF(OR($A235="",$B235="",$C235=""),"",'MPTO_working_3-way'!F234)</f>
        <v>3.9420833681232597</v>
      </c>
      <c r="J235" s="48">
        <f>IF(OR($A235="",$B235="",$C235=""),"",'MPTO_working_3-way'!G234)</f>
        <v>2.1377774699956853</v>
      </c>
      <c r="K235" s="46">
        <f>IF(OR($A235="",$B235="",$C235=""),"",'OddsRatio_working_3-way'!H234)</f>
        <v>3.5811538895287751</v>
      </c>
      <c r="L235" s="47">
        <f>IF(OR($A235="",$B235="",$C235=""),"",'OddsRatio_working_3-way'!I234)</f>
        <v>3.9210589284790647</v>
      </c>
      <c r="M235" s="48">
        <f>IF(OR($A235="",$B235="",$C235=""),"",'OddsRatio_working_3-way'!J234)</f>
        <v>2.1471795064572334</v>
      </c>
      <c r="N235" s="49">
        <f t="shared" si="52"/>
        <v>28.060683025805034</v>
      </c>
      <c r="O235" s="50">
        <f t="shared" si="53"/>
        <v>25.666171407603006</v>
      </c>
      <c r="P235" s="50">
        <f t="shared" si="54"/>
        <v>46.273145566591957</v>
      </c>
      <c r="Q235" t="s">
        <v>460</v>
      </c>
      <c r="R235" t="s">
        <v>434</v>
      </c>
      <c r="S235" t="s">
        <v>464</v>
      </c>
      <c r="T235" s="52">
        <v>100</v>
      </c>
      <c r="U235" s="52">
        <f t="shared" si="64"/>
        <v>70.845481049562679</v>
      </c>
      <c r="V235" s="52">
        <f t="shared" si="65"/>
        <v>73.333333333333329</v>
      </c>
      <c r="W235" s="52">
        <f t="shared" si="66"/>
        <v>51.92307692307692</v>
      </c>
      <c r="X235" s="52">
        <f t="shared" si="67"/>
        <v>74.743589743589752</v>
      </c>
      <c r="Y235" s="52">
        <f t="shared" si="68"/>
        <v>77.231442027360387</v>
      </c>
      <c r="Z235" s="52">
        <f t="shared" si="69"/>
        <v>55.821185617103986</v>
      </c>
      <c r="AA235" s="52">
        <f t="shared" si="70"/>
        <v>-3.8981086940270728</v>
      </c>
      <c r="AB235" s="52">
        <f t="shared" si="71"/>
        <v>-3.8981086940270586</v>
      </c>
      <c r="AC235" s="52">
        <f t="shared" si="72"/>
        <v>-3.8981086940270657</v>
      </c>
      <c r="AF235">
        <v>1.83</v>
      </c>
      <c r="AG235">
        <v>2.0299999999999998</v>
      </c>
    </row>
    <row r="236" spans="1:33" ht="15" x14ac:dyDescent="0.25">
      <c r="A236">
        <v>1.91</v>
      </c>
      <c r="B236">
        <v>4.0599999999999996</v>
      </c>
      <c r="C236">
        <v>3.7</v>
      </c>
      <c r="D236" s="45">
        <f t="shared" si="51"/>
        <v>4.0135898413565796E-2</v>
      </c>
      <c r="E236" s="46">
        <f>IF(OR($A236="",$B236="",$C236=""),"",A236*'MPTO_working_3-way'!$I235)</f>
        <v>1.9866595659699107</v>
      </c>
      <c r="F236" s="47">
        <f>IF(OR($A236="",$B236="",$C236=""),"",B236*'MPTO_working_3-way'!$I235)</f>
        <v>4.222951747559077</v>
      </c>
      <c r="G236" s="48">
        <f>IF(OR($A236="",$B236="",$C236=""),"",C236*'MPTO_working_3-way'!$I235)</f>
        <v>3.8485028241301937</v>
      </c>
      <c r="H236" s="46">
        <f>IF(OR($A236="",$B236="",$C236=""),"",'MPTO_working_3-way'!E235)</f>
        <v>1.9600864590719858</v>
      </c>
      <c r="I236" s="47">
        <f>IF(OR($A236="",$B236="",$C236=""),"",'MPTO_working_3-way'!F235)</f>
        <v>4.2931945163500984</v>
      </c>
      <c r="J236" s="48">
        <f>IF(OR($A236="",$B236="",$C236=""),"",'MPTO_working_3-way'!G235)</f>
        <v>3.8926919142447032</v>
      </c>
      <c r="K236" s="46">
        <f>IF(OR($A236="",$B236="",$C236=""),"",'OddsRatio_working_3-way'!H235)</f>
        <v>1.9701915081152901</v>
      </c>
      <c r="L236" s="47">
        <f>IF(OR($A236="",$B236="",$C236=""),"",'OddsRatio_working_3-way'!I235)</f>
        <v>4.2624022141019635</v>
      </c>
      <c r="M236" s="48">
        <f>IF(OR($A236="",$B236="",$C236=""),"",'OddsRatio_working_3-way'!J235)</f>
        <v>3.8785901889134986</v>
      </c>
      <c r="N236" s="49">
        <f t="shared" si="52"/>
        <v>50.335750378640654</v>
      </c>
      <c r="O236" s="50">
        <f t="shared" si="53"/>
        <v>23.68011902049351</v>
      </c>
      <c r="P236" s="50">
        <f t="shared" si="54"/>
        <v>25.984130600865846</v>
      </c>
      <c r="Q236" t="s">
        <v>441</v>
      </c>
      <c r="R236" t="s">
        <v>438</v>
      </c>
      <c r="S236" t="s">
        <v>464</v>
      </c>
      <c r="T236" s="52">
        <v>100</v>
      </c>
      <c r="U236" s="52">
        <f t="shared" si="64"/>
        <v>47.643979057591622</v>
      </c>
      <c r="V236" s="52">
        <f t="shared" si="65"/>
        <v>75.369458128078819</v>
      </c>
      <c r="W236" s="52">
        <f t="shared" si="66"/>
        <v>72.972972972972968</v>
      </c>
      <c r="X236" s="52">
        <f t="shared" si="67"/>
        <v>51.657568898948213</v>
      </c>
      <c r="Y236" s="52">
        <f t="shared" si="68"/>
        <v>79.38304796943541</v>
      </c>
      <c r="Z236" s="52">
        <f t="shared" si="69"/>
        <v>76.98656281432956</v>
      </c>
      <c r="AA236" s="52">
        <f t="shared" si="70"/>
        <v>-4.0135898413565911</v>
      </c>
      <c r="AB236" s="52">
        <f t="shared" si="71"/>
        <v>-4.0135898413565911</v>
      </c>
      <c r="AC236" s="52">
        <f t="shared" si="72"/>
        <v>-4.0135898413565911</v>
      </c>
      <c r="AF236">
        <v>1.69</v>
      </c>
      <c r="AG236">
        <v>2.21</v>
      </c>
    </row>
    <row r="237" spans="1:33" ht="15" x14ac:dyDescent="0.25">
      <c r="A237">
        <v>3.06</v>
      </c>
      <c r="B237">
        <v>3.78</v>
      </c>
      <c r="C237">
        <v>2.23</v>
      </c>
      <c r="D237" s="45">
        <f t="shared" si="51"/>
        <v>3.9778143444722192E-2</v>
      </c>
      <c r="E237" s="46">
        <f>IF(OR($A237="",$B237="",$C237=""),"",A237*'MPTO_working_3-way'!$I236)</f>
        <v>3.1817211189408501</v>
      </c>
      <c r="F237" s="47">
        <f>IF(OR($A237="",$B237="",$C237=""),"",B237*'MPTO_working_3-way'!$I236)</f>
        <v>3.9303613822210495</v>
      </c>
      <c r="G237" s="48">
        <f>IF(OR($A237="",$B237="",$C237=""),"",C237*'MPTO_working_3-way'!$I236)</f>
        <v>2.3187052598817304</v>
      </c>
      <c r="H237" s="46">
        <f>IF(OR($A237="",$B237="",$C237=""),"",'MPTO_working_3-way'!E236)</f>
        <v>3.1894060233044339</v>
      </c>
      <c r="I237" s="47">
        <f>IF(OR($A237="",$B237="",$C237=""),"",'MPTO_working_3-way'!F236)</f>
        <v>3.9794519660315948</v>
      </c>
      <c r="J237" s="48">
        <f>IF(OR($A237="",$B237="",$C237=""),"",'MPTO_working_3-way'!G236)</f>
        <v>2.2979466516427745</v>
      </c>
      <c r="K237" s="46">
        <f>IF(OR($A237="",$B237="",$C237=""),"",'OddsRatio_working_3-way'!H236)</f>
        <v>3.1887965103374531</v>
      </c>
      <c r="L237" s="47">
        <f>IF(OR($A237="",$B237="",$C237=""),"",'OddsRatio_working_3-way'!I236)</f>
        <v>3.9538127663777276</v>
      </c>
      <c r="M237" s="48">
        <f>IF(OR($A237="",$B237="",$C237=""),"",'OddsRatio_working_3-way'!J236)</f>
        <v>2.3069027707354692</v>
      </c>
      <c r="N237" s="49">
        <f t="shared" si="52"/>
        <v>31.429530201342281</v>
      </c>
      <c r="O237" s="50">
        <f t="shared" si="53"/>
        <v>25.44295302013423</v>
      </c>
      <c r="P237" s="50">
        <f t="shared" si="54"/>
        <v>43.127516778523486</v>
      </c>
      <c r="Q237" t="s">
        <v>443</v>
      </c>
      <c r="R237" t="s">
        <v>437</v>
      </c>
      <c r="S237" t="s">
        <v>464</v>
      </c>
      <c r="T237" s="52">
        <v>100</v>
      </c>
      <c r="U237" s="52">
        <f t="shared" si="64"/>
        <v>67.320261437908499</v>
      </c>
      <c r="V237" s="52">
        <f t="shared" si="65"/>
        <v>73.544973544973558</v>
      </c>
      <c r="W237" s="52">
        <f t="shared" si="66"/>
        <v>55.156950672645742</v>
      </c>
      <c r="X237" s="52">
        <f t="shared" si="67"/>
        <v>71.298075782380721</v>
      </c>
      <c r="Y237" s="52">
        <f t="shared" si="68"/>
        <v>77.522787889445766</v>
      </c>
      <c r="Z237" s="52">
        <f t="shared" si="69"/>
        <v>59.134765017117964</v>
      </c>
      <c r="AA237" s="52">
        <f t="shared" si="70"/>
        <v>-3.9778143444722218</v>
      </c>
      <c r="AB237" s="52">
        <f t="shared" si="71"/>
        <v>-3.9778143444722076</v>
      </c>
      <c r="AC237" s="52">
        <f t="shared" si="72"/>
        <v>-3.9778143444722218</v>
      </c>
      <c r="AF237">
        <v>1.71</v>
      </c>
      <c r="AG237">
        <v>2.17</v>
      </c>
    </row>
    <row r="238" spans="1:33" ht="15" x14ac:dyDescent="0.25">
      <c r="A238">
        <v>3.71</v>
      </c>
      <c r="B238">
        <v>4.12</v>
      </c>
      <c r="C238">
        <v>1.89</v>
      </c>
      <c r="D238" s="45">
        <f t="shared" si="51"/>
        <v>4.1360754678211986E-2</v>
      </c>
      <c r="E238" s="46">
        <f>IF(OR($A238="",$B238="",$C238=""),"",A238*'MPTO_working_3-way'!$I237)</f>
        <v>3.8634483998561664</v>
      </c>
      <c r="F238" s="47">
        <f>IF(OR($A238="",$B238="",$C238=""),"",B238*'MPTO_working_3-way'!$I237)</f>
        <v>4.2904063092742337</v>
      </c>
      <c r="G238" s="48">
        <f>IF(OR($A238="",$B238="",$C238=""),"",C238*'MPTO_working_3-way'!$I237)</f>
        <v>1.9681718263418206</v>
      </c>
      <c r="H238" s="46">
        <f>IF(OR($A238="",$B238="",$C238=""),"",'MPTO_working_3-way'!E237)</f>
        <v>3.9099941133818232</v>
      </c>
      <c r="I238" s="47">
        <f>IF(OR($A238="",$B238="",$C238=""),"",'MPTO_working_3-way'!F237)</f>
        <v>4.3681183063529403</v>
      </c>
      <c r="J238" s="48">
        <f>IF(OR($A238="",$B238="",$C238=""),"",'MPTO_working_3-way'!G237)</f>
        <v>1.9405658591145221</v>
      </c>
      <c r="K238" s="46">
        <f>IF(OR($A238="",$B238="",$C238=""),"",'OddsRatio_working_3-way'!H237)</f>
        <v>3.8956961741034024</v>
      </c>
      <c r="L238" s="47">
        <f>IF(OR($A238="",$B238="",$C238=""),"",'OddsRatio_working_3-way'!I237)</f>
        <v>4.3337904292260578</v>
      </c>
      <c r="M238" s="48">
        <f>IF(OR($A238="",$B238="",$C238=""),"",'OddsRatio_working_3-way'!J237)</f>
        <v>1.9509850903882018</v>
      </c>
      <c r="N238" s="49">
        <f t="shared" si="52"/>
        <v>25.883612164646209</v>
      </c>
      <c r="O238" s="50">
        <f t="shared" si="53"/>
        <v>23.307815808455686</v>
      </c>
      <c r="P238" s="50">
        <f t="shared" si="54"/>
        <v>50.808572026898112</v>
      </c>
      <c r="Q238" t="s">
        <v>442</v>
      </c>
      <c r="R238" t="s">
        <v>447</v>
      </c>
      <c r="S238" t="s">
        <v>464</v>
      </c>
      <c r="T238" s="52">
        <v>100</v>
      </c>
      <c r="U238" s="52">
        <f t="shared" si="64"/>
        <v>73.045822102425873</v>
      </c>
      <c r="V238" s="52">
        <f t="shared" si="65"/>
        <v>75.728155339805824</v>
      </c>
      <c r="W238" s="52">
        <f t="shared" si="66"/>
        <v>47.089947089947096</v>
      </c>
      <c r="X238" s="52">
        <f t="shared" si="67"/>
        <v>77.181897570247088</v>
      </c>
      <c r="Y238" s="52">
        <f t="shared" si="68"/>
        <v>79.864230807627038</v>
      </c>
      <c r="Z238" s="52">
        <f t="shared" si="69"/>
        <v>51.226022557768289</v>
      </c>
      <c r="AA238" s="52">
        <f t="shared" si="70"/>
        <v>-4.1360754678212146</v>
      </c>
      <c r="AB238" s="52">
        <f t="shared" si="71"/>
        <v>-4.1360754678212146</v>
      </c>
      <c r="AC238" s="52">
        <f t="shared" si="72"/>
        <v>-4.1360754678211933</v>
      </c>
      <c r="AF238">
        <v>1.74</v>
      </c>
      <c r="AG238">
        <v>2.13</v>
      </c>
    </row>
    <row r="239" spans="1:33" ht="15" x14ac:dyDescent="0.25">
      <c r="A239">
        <v>1.97</v>
      </c>
      <c r="B239">
        <v>3.87</v>
      </c>
      <c r="C239">
        <v>3.65</v>
      </c>
      <c r="D239" s="45">
        <f t="shared" si="51"/>
        <v>3.9984748754232857E-2</v>
      </c>
      <c r="E239" s="46">
        <f>IF(OR($A239="",$B239="",$C239=""),"",A239*'MPTO_working_3-way'!$I238)</f>
        <v>2.0487699550458389</v>
      </c>
      <c r="F239" s="47">
        <f>IF(OR($A239="",$B239="",$C239=""),"",B239*'MPTO_working_3-way'!$I238)</f>
        <v>4.0247409776788814</v>
      </c>
      <c r="G239" s="48">
        <f>IF(OR($A239="",$B239="",$C239=""),"",C239*'MPTO_working_3-way'!$I238)</f>
        <v>3.7959443329529496</v>
      </c>
      <c r="H239" s="46">
        <f>IF(OR($A239="",$B239="",$C239=""),"",'MPTO_working_3-way'!E238)</f>
        <v>2.0231203667812259</v>
      </c>
      <c r="I239" s="47">
        <f>IF(OR($A239="",$B239="",$C239=""),"",'MPTO_working_3-way'!F238)</f>
        <v>4.0804720796663139</v>
      </c>
      <c r="J239" s="48">
        <f>IF(OR($A239="",$B239="",$C239=""),"",'MPTO_working_3-way'!G238)</f>
        <v>3.8366455589597592</v>
      </c>
      <c r="K239" s="46">
        <f>IF(OR($A239="",$B239="",$C239=""),"",'OddsRatio_working_3-way'!H238)</f>
        <v>2.0330708951200043</v>
      </c>
      <c r="L239" s="47">
        <f>IF(OR($A239="",$B239="",$C239=""),"",'OddsRatio_working_3-way'!I238)</f>
        <v>4.0566118237055786</v>
      </c>
      <c r="M239" s="48">
        <f>IF(OR($A239="",$B239="",$C239=""),"",'OddsRatio_working_3-way'!J238)</f>
        <v>3.8223070846061971</v>
      </c>
      <c r="N239" s="49">
        <f t="shared" si="52"/>
        <v>48.809774740064761</v>
      </c>
      <c r="O239" s="50">
        <f t="shared" si="53"/>
        <v>24.846319441324955</v>
      </c>
      <c r="P239" s="50">
        <f t="shared" si="54"/>
        <v>26.343905818610295</v>
      </c>
      <c r="Q239" t="s">
        <v>436</v>
      </c>
      <c r="R239" t="s">
        <v>445</v>
      </c>
      <c r="S239" t="s">
        <v>464</v>
      </c>
      <c r="T239" s="52">
        <v>100</v>
      </c>
      <c r="U239" s="52">
        <f t="shared" si="64"/>
        <v>49.238578680203041</v>
      </c>
      <c r="V239" s="52">
        <f t="shared" si="65"/>
        <v>74.160206718346245</v>
      </c>
      <c r="W239" s="52">
        <f t="shared" si="66"/>
        <v>72.602739726027394</v>
      </c>
      <c r="X239" s="52">
        <f t="shared" si="67"/>
        <v>53.237053555626346</v>
      </c>
      <c r="Y239" s="52">
        <f t="shared" si="68"/>
        <v>78.158681593769558</v>
      </c>
      <c r="Z239" s="52">
        <f t="shared" si="69"/>
        <v>76.601214601450692</v>
      </c>
      <c r="AA239" s="52">
        <f t="shared" si="70"/>
        <v>-3.9984748754233053</v>
      </c>
      <c r="AB239" s="52">
        <f t="shared" si="71"/>
        <v>-3.9984748754233124</v>
      </c>
      <c r="AC239" s="52">
        <f t="shared" si="72"/>
        <v>-3.9984748754232982</v>
      </c>
      <c r="AF239">
        <v>1.8</v>
      </c>
      <c r="AG239">
        <v>2.0499999999999998</v>
      </c>
    </row>
    <row r="240" spans="1:33" ht="15" x14ac:dyDescent="0.25">
      <c r="A240">
        <v>1.95</v>
      </c>
      <c r="B240">
        <v>3.84</v>
      </c>
      <c r="C240">
        <v>3.73</v>
      </c>
      <c r="D240" s="45">
        <f t="shared" si="51"/>
        <v>4.1333694232487783E-2</v>
      </c>
      <c r="E240" s="46">
        <f>IF(OR($A240="",$B240="",$C240=""),"",A240*'MPTO_working_3-way'!$I239)</f>
        <v>2.0306007037533513</v>
      </c>
      <c r="F240" s="47">
        <f>IF(OR($A240="",$B240="",$C240=""),"",B240*'MPTO_working_3-way'!$I239)</f>
        <v>3.9987213858527531</v>
      </c>
      <c r="G240" s="48">
        <f>IF(OR($A240="",$B240="",$C240=""),"",C240*'MPTO_working_3-way'!$I239)</f>
        <v>3.8841746794871792</v>
      </c>
      <c r="H240" s="46">
        <f>IF(OR($A240="",$B240="",$C240=""),"",'MPTO_working_3-way'!E239)</f>
        <v>2.0038368877875334</v>
      </c>
      <c r="I240" s="47">
        <f>IF(OR($A240="",$B240="",$C240=""),"",'MPTO_working_3-way'!F239)</f>
        <v>4.0545126207052729</v>
      </c>
      <c r="J240" s="48">
        <f>IF(OR($A240="",$B240="",$C240=""),"",'MPTO_working_3-way'!G239)</f>
        <v>3.9320754929482282</v>
      </c>
      <c r="K240" s="46">
        <f>IF(OR($A240="",$B240="",$C240=""),"",'OddsRatio_working_3-way'!H239)</f>
        <v>2.014129845405265</v>
      </c>
      <c r="L240" s="47">
        <f>IF(OR($A240="",$B240="",$C240=""),"",'OddsRatio_working_3-way'!I239)</f>
        <v>4.0317144852115314</v>
      </c>
      <c r="M240" s="48">
        <f>IF(OR($A240="",$B240="",$C240=""),"",'OddsRatio_working_3-way'!J239)</f>
        <v>3.9142889241646053</v>
      </c>
      <c r="N240" s="49">
        <f t="shared" si="52"/>
        <v>49.246511052202699</v>
      </c>
      <c r="O240" s="50">
        <f t="shared" si="53"/>
        <v>25.007993893696685</v>
      </c>
      <c r="P240" s="50">
        <f t="shared" si="54"/>
        <v>25.745495054100608</v>
      </c>
      <c r="Q240" t="s">
        <v>444</v>
      </c>
      <c r="R240" t="s">
        <v>433</v>
      </c>
      <c r="S240" t="s">
        <v>464</v>
      </c>
      <c r="T240" s="52">
        <v>100</v>
      </c>
      <c r="U240" s="52">
        <f t="shared" si="64"/>
        <v>48.717948717948723</v>
      </c>
      <c r="V240" s="52">
        <f t="shared" si="65"/>
        <v>73.958333333333343</v>
      </c>
      <c r="W240" s="52">
        <f t="shared" si="66"/>
        <v>73.190348525469176</v>
      </c>
      <c r="X240" s="52">
        <f t="shared" si="67"/>
        <v>52.851318141197503</v>
      </c>
      <c r="Y240" s="52">
        <f t="shared" si="68"/>
        <v>78.091702756582123</v>
      </c>
      <c r="Z240" s="52">
        <f t="shared" si="69"/>
        <v>77.323717948717956</v>
      </c>
      <c r="AA240" s="52">
        <f t="shared" si="70"/>
        <v>-4.1333694232487801</v>
      </c>
      <c r="AB240" s="52">
        <f t="shared" si="71"/>
        <v>-4.1333694232487801</v>
      </c>
      <c r="AC240" s="52">
        <f t="shared" si="72"/>
        <v>-4.1333694232487801</v>
      </c>
      <c r="AF240">
        <v>2.11</v>
      </c>
      <c r="AG240">
        <v>1.76</v>
      </c>
    </row>
    <row r="241" spans="1:33" ht="15" x14ac:dyDescent="0.25">
      <c r="A241">
        <v>2.54</v>
      </c>
      <c r="B241">
        <v>3.69</v>
      </c>
      <c r="C241">
        <v>2.67</v>
      </c>
      <c r="D241" s="45">
        <f t="shared" si="51"/>
        <v>3.9235332634667497E-2</v>
      </c>
      <c r="E241" s="46">
        <f>IF(OR($A241="",$B241="",$C241=""),"",A241*'MPTO_working_3-way'!$I240)</f>
        <v>2.6396577448920553</v>
      </c>
      <c r="F241" s="47">
        <f>IF(OR($A241="",$B241="",$C241=""),"",B241*'MPTO_working_3-way'!$I240)</f>
        <v>3.8347783774219231</v>
      </c>
      <c r="G241" s="48">
        <f>IF(OR($A241="",$B241="",$C241=""),"",C241*'MPTO_working_3-way'!$I240)</f>
        <v>2.774758338134562</v>
      </c>
      <c r="H241" s="46">
        <f>IF(OR($A241="",$B241="",$C241=""),"",'MPTO_working_3-way'!E240)</f>
        <v>2.6272761383867778</v>
      </c>
      <c r="I241" s="47">
        <f>IF(OR($A241="",$B241="",$C241=""),"",'MPTO_working_3-way'!F240)</f>
        <v>3.8771070912542753</v>
      </c>
      <c r="J241" s="48">
        <f>IF(OR($A241="",$B241="",$C241=""),"",'MPTO_working_3-way'!G240)</f>
        <v>2.7666084339360686</v>
      </c>
      <c r="K241" s="46">
        <f>IF(OR($A241="",$B241="",$C241=""),"",'OddsRatio_working_3-way'!H240)</f>
        <v>2.6336701453509361</v>
      </c>
      <c r="L241" s="47">
        <f>IF(OR($A241="",$B241="",$C241=""),"",'OddsRatio_working_3-way'!I240)</f>
        <v>3.8536186305155957</v>
      </c>
      <c r="M241" s="48">
        <f>IF(OR($A241="",$B241="",$C241=""),"",'OddsRatio_working_3-way'!J240)</f>
        <v>2.771577365413028</v>
      </c>
      <c r="N241" s="49">
        <f t="shared" si="52"/>
        <v>37.88369920059062</v>
      </c>
      <c r="O241" s="50">
        <f t="shared" si="53"/>
        <v>26.077126278997337</v>
      </c>
      <c r="P241" s="50">
        <f t="shared" si="54"/>
        <v>36.039174520412054</v>
      </c>
      <c r="Q241" t="s">
        <v>446</v>
      </c>
      <c r="R241" t="s">
        <v>439</v>
      </c>
      <c r="S241" t="s">
        <v>464</v>
      </c>
      <c r="T241" s="52">
        <v>100</v>
      </c>
      <c r="U241" s="52">
        <f t="shared" si="64"/>
        <v>60.629921259842511</v>
      </c>
      <c r="V241" s="52">
        <f t="shared" si="65"/>
        <v>72.899728997289984</v>
      </c>
      <c r="W241" s="52">
        <f t="shared" si="66"/>
        <v>62.546816479400754</v>
      </c>
      <c r="X241" s="52">
        <f t="shared" si="67"/>
        <v>64.553454523309284</v>
      </c>
      <c r="Y241" s="52">
        <f t="shared" si="68"/>
        <v>76.823262260756735</v>
      </c>
      <c r="Z241" s="52">
        <f t="shared" si="69"/>
        <v>66.470349742867512</v>
      </c>
      <c r="AA241" s="52">
        <f t="shared" si="70"/>
        <v>-3.9235332634667728</v>
      </c>
      <c r="AB241" s="52">
        <f t="shared" si="71"/>
        <v>-3.9235332634667515</v>
      </c>
      <c r="AC241" s="52">
        <f t="shared" si="72"/>
        <v>-3.9235332634667586</v>
      </c>
      <c r="AF241">
        <v>1.9</v>
      </c>
      <c r="AG241">
        <v>1.95</v>
      </c>
    </row>
    <row r="242" spans="1:33" ht="15" x14ac:dyDescent="0.25">
      <c r="A242">
        <v>2.2400000000000002</v>
      </c>
      <c r="B242">
        <v>3.69</v>
      </c>
      <c r="C242">
        <v>3.28</v>
      </c>
      <c r="D242" s="45">
        <f t="shared" si="51"/>
        <v>2.2309330236159441E-2</v>
      </c>
      <c r="E242" s="46">
        <f>IF(OR($A242="",$B242="",$C242=""),"",A242*'MPTO_working_3-way'!$I241)</f>
        <v>2.2899728997289972</v>
      </c>
      <c r="F242" s="47">
        <f>IF(OR($A242="",$B242="",$C242=""),"",B242*'MPTO_working_3-way'!$I241)</f>
        <v>3.7723214285714284</v>
      </c>
      <c r="G242" s="48">
        <f>IF(OR($A242="",$B242="",$C242=""),"",C242*'MPTO_working_3-way'!$I241)</f>
        <v>3.3531746031746028</v>
      </c>
      <c r="H242" s="46">
        <f>IF(OR($A242="",$B242="",$C242=""),"",'MPTO_working_3-way'!E241)</f>
        <v>2.2779451752774307</v>
      </c>
      <c r="I242" s="47">
        <f>IF(OR($A242="",$B242="",$C242=""),"",'MPTO_working_3-way'!F241)</f>
        <v>3.7941122467715283</v>
      </c>
      <c r="J242" s="48">
        <f>IF(OR($A242="",$B242="",$C242=""),"",'MPTO_working_3-way'!G241)</f>
        <v>3.3620044470958295</v>
      </c>
      <c r="K242" s="46">
        <f>IF(OR($A242="",$B242="",$C242=""),"",'OddsRatio_working_3-way'!H241)</f>
        <v>2.2830845859808493</v>
      </c>
      <c r="L242" s="47">
        <f>IF(OR($A242="",$B242="",$C242=""),"",'OddsRatio_working_3-way'!I241)</f>
        <v>3.7834657550713588</v>
      </c>
      <c r="M242" s="48">
        <f>IF(OR($A242="",$B242="",$C242=""),"",'OddsRatio_working_3-way'!J241)</f>
        <v>3.3592200451905945</v>
      </c>
      <c r="N242" s="49">
        <f t="shared" si="52"/>
        <v>43.668639053254438</v>
      </c>
      <c r="O242" s="50">
        <f t="shared" si="53"/>
        <v>26.508875739644971</v>
      </c>
      <c r="P242" s="50">
        <f t="shared" si="54"/>
        <v>29.822485207100595</v>
      </c>
      <c r="Q242" t="s">
        <v>136</v>
      </c>
      <c r="R242" t="s">
        <v>74</v>
      </c>
      <c r="S242" t="s">
        <v>464</v>
      </c>
      <c r="T242" s="52">
        <v>100</v>
      </c>
      <c r="U242" s="52">
        <f t="shared" si="64"/>
        <v>55.357142857142868</v>
      </c>
      <c r="V242" s="52">
        <f t="shared" si="65"/>
        <v>72.899728997289984</v>
      </c>
      <c r="W242" s="52">
        <f t="shared" si="66"/>
        <v>69.512195121951223</v>
      </c>
      <c r="X242" s="52">
        <f t="shared" si="67"/>
        <v>57.588075880758808</v>
      </c>
      <c r="Y242" s="52">
        <f t="shared" si="68"/>
        <v>75.13066202090593</v>
      </c>
      <c r="Z242" s="52">
        <f t="shared" si="69"/>
        <v>71.743128145567169</v>
      </c>
      <c r="AA242" s="52">
        <f t="shared" si="70"/>
        <v>-2.2309330236159397</v>
      </c>
      <c r="AB242" s="52">
        <f t="shared" si="71"/>
        <v>-2.2309330236159468</v>
      </c>
      <c r="AC242" s="52">
        <f t="shared" si="72"/>
        <v>-2.2309330236159468</v>
      </c>
      <c r="AF242">
        <v>1.77</v>
      </c>
      <c r="AG242">
        <v>2.15</v>
      </c>
    </row>
    <row r="243" spans="1:33" ht="15" x14ac:dyDescent="0.25">
      <c r="A243">
        <v>1.34</v>
      </c>
      <c r="B243">
        <v>5.5</v>
      </c>
      <c r="C243">
        <v>10.029999999999999</v>
      </c>
      <c r="D243" s="45">
        <f t="shared" si="51"/>
        <v>2.7787735842675465E-2</v>
      </c>
      <c r="E243" s="46">
        <f>IF(OR($A243="",$B243="",$C243=""),"",A243*'MPTO_working_3-way'!$I242)</f>
        <v>1.3772355660291853</v>
      </c>
      <c r="F243" s="47">
        <f>IF(OR($A243="",$B243="",$C243=""),"",B243*'MPTO_working_3-way'!$I242)</f>
        <v>5.6528325471347154</v>
      </c>
      <c r="G243" s="48">
        <f>IF(OR($A243="",$B243="",$C243=""),"",C243*'MPTO_working_3-way'!$I242)</f>
        <v>10.308710990502034</v>
      </c>
      <c r="H243" s="46">
        <f>IF(OR($A243="",$B243="",$C243=""),"",'MPTO_working_3-way'!E242)</f>
        <v>1.3568409131374095</v>
      </c>
      <c r="I243" s="47">
        <f>IF(OR($A243="",$B243="",$C243=""),"",'MPTO_working_3-way'!F242)</f>
        <v>5.7952334287170233</v>
      </c>
      <c r="J243" s="48">
        <f>IF(OR($A243="",$B243="",$C243=""),"",'MPTO_working_3-way'!G242)</f>
        <v>11.057259958416223</v>
      </c>
      <c r="K243" s="46">
        <f>IF(OR($A243="",$B243="",$C243=""),"",'OddsRatio_working_3-way'!H242)</f>
        <v>1.3629450075201146</v>
      </c>
      <c r="L243" s="47">
        <f>IF(OR($A243="",$B243="",$C243=""),"",'OddsRatio_working_3-way'!I242)</f>
        <v>5.8036839230603414</v>
      </c>
      <c r="M243" s="48">
        <f>IF(OR($A243="",$B243="",$C243=""),"",'OddsRatio_working_3-way'!J242)</f>
        <v>10.639392405607751</v>
      </c>
      <c r="N243" s="49">
        <f t="shared" si="52"/>
        <v>72.609219850688106</v>
      </c>
      <c r="O243" s="50">
        <f t="shared" si="53"/>
        <v>17.690246290894923</v>
      </c>
      <c r="P243" s="50">
        <f t="shared" si="54"/>
        <v>9.7005338584169589</v>
      </c>
      <c r="Q243" t="s">
        <v>137</v>
      </c>
      <c r="R243" t="s">
        <v>78</v>
      </c>
      <c r="S243" t="s">
        <v>464</v>
      </c>
      <c r="T243" s="52">
        <v>100</v>
      </c>
      <c r="U243" s="52">
        <f t="shared" si="64"/>
        <v>25.373134328358205</v>
      </c>
      <c r="V243" s="52">
        <f t="shared" si="65"/>
        <v>81.818181818181827</v>
      </c>
      <c r="W243" s="52">
        <f t="shared" si="66"/>
        <v>90.029910269192428</v>
      </c>
      <c r="X243" s="52">
        <f t="shared" si="67"/>
        <v>28.151907912625763</v>
      </c>
      <c r="Y243" s="52">
        <f t="shared" si="68"/>
        <v>84.596955402449353</v>
      </c>
      <c r="Z243" s="52">
        <f t="shared" si="69"/>
        <v>92.808683853459968</v>
      </c>
      <c r="AA243" s="52">
        <f t="shared" si="70"/>
        <v>-2.778773584267558</v>
      </c>
      <c r="AB243" s="52">
        <f t="shared" si="71"/>
        <v>-2.7787735842675261</v>
      </c>
      <c r="AC243" s="52">
        <f t="shared" si="72"/>
        <v>-2.7787735842675403</v>
      </c>
      <c r="AF243">
        <v>1.66</v>
      </c>
      <c r="AG243">
        <v>2.35</v>
      </c>
    </row>
    <row r="244" spans="1:33" ht="15" x14ac:dyDescent="0.25">
      <c r="A244">
        <v>6.74</v>
      </c>
      <c r="B244">
        <v>4.6100000000000003</v>
      </c>
      <c r="C244">
        <v>1.52</v>
      </c>
      <c r="D244" s="45">
        <f t="shared" si="51"/>
        <v>2.3182429060672805E-2</v>
      </c>
      <c r="E244" s="46">
        <f>IF(OR($A244="",$B244="",$C244=""),"",A244*'MPTO_working_3-way'!$I243)</f>
        <v>6.8962495718689345</v>
      </c>
      <c r="F244" s="47">
        <f>IF(OR($A244="",$B244="",$C244=""),"",B244*'MPTO_working_3-way'!$I243)</f>
        <v>4.7168709979697017</v>
      </c>
      <c r="G244" s="48">
        <f>IF(OR($A244="",$B244="",$C244=""),"",C244*'MPTO_working_3-way'!$I243)</f>
        <v>1.5552372921722226</v>
      </c>
      <c r="H244" s="46">
        <f>IF(OR($A244="",$B244="",$C244=""),"",'MPTO_working_3-way'!E243)</f>
        <v>7.1103285998584411</v>
      </c>
      <c r="I244" s="47">
        <f>IF(OR($A244="",$B244="",$C244=""),"",'MPTO_working_3-way'!F243)</f>
        <v>4.7802915080159183</v>
      </c>
      <c r="J244" s="48">
        <f>IF(OR($A244="",$B244="",$C244=""),"",'MPTO_working_3-way'!G243)</f>
        <v>1.5380657574922825</v>
      </c>
      <c r="K244" s="46">
        <f>IF(OR($A244="",$B244="",$C244=""),"",'OddsRatio_working_3-way'!H243)</f>
        <v>7.0023453258628523</v>
      </c>
      <c r="L244" s="47">
        <f>IF(OR($A244="",$B244="",$C244=""),"",'OddsRatio_working_3-way'!I243)</f>
        <v>4.7749941857778566</v>
      </c>
      <c r="M244" s="48">
        <f>IF(OR($A244="",$B244="",$C244=""),"",'OddsRatio_working_3-way'!J243)</f>
        <v>1.5437664755137075</v>
      </c>
      <c r="N244" s="49">
        <f t="shared" si="52"/>
        <v>14.500635302979509</v>
      </c>
      <c r="O244" s="50">
        <f t="shared" si="53"/>
        <v>21.200494998282409</v>
      </c>
      <c r="P244" s="50">
        <f t="shared" si="54"/>
        <v>64.298869698738088</v>
      </c>
      <c r="Q244" t="s">
        <v>69</v>
      </c>
      <c r="R244" t="s">
        <v>35</v>
      </c>
      <c r="S244" t="s">
        <v>464</v>
      </c>
      <c r="T244" s="52">
        <v>100</v>
      </c>
      <c r="U244" s="52">
        <f t="shared" si="64"/>
        <v>85.163204747774472</v>
      </c>
      <c r="V244" s="52">
        <f t="shared" si="65"/>
        <v>78.308026030368765</v>
      </c>
      <c r="W244" s="52">
        <f t="shared" si="66"/>
        <v>34.21052631578948</v>
      </c>
      <c r="X244" s="52">
        <f t="shared" si="67"/>
        <v>87.481447653841755</v>
      </c>
      <c r="Y244" s="52">
        <f t="shared" si="68"/>
        <v>80.626268936436048</v>
      </c>
      <c r="Z244" s="52">
        <f t="shared" si="69"/>
        <v>36.528769221856749</v>
      </c>
      <c r="AA244" s="52">
        <f t="shared" si="70"/>
        <v>-2.3182429060672831</v>
      </c>
      <c r="AB244" s="52">
        <f t="shared" si="71"/>
        <v>-2.3182429060672831</v>
      </c>
      <c r="AC244" s="52">
        <f t="shared" si="72"/>
        <v>-2.3182429060672689</v>
      </c>
      <c r="AF244">
        <v>1.7</v>
      </c>
      <c r="AG244">
        <v>2.27</v>
      </c>
    </row>
    <row r="245" spans="1:33" ht="15" x14ac:dyDescent="0.25">
      <c r="A245">
        <v>4.24</v>
      </c>
      <c r="B245">
        <v>4.21</v>
      </c>
      <c r="C245">
        <v>1.82</v>
      </c>
      <c r="D245" s="45">
        <f t="shared" si="51"/>
        <v>2.2829297265724247E-2</v>
      </c>
      <c r="E245" s="46">
        <f>IF(OR($A245="",$B245="",$C245=""),"",A245*'MPTO_working_3-way'!$I244)</f>
        <v>4.3367962204066712</v>
      </c>
      <c r="F245" s="47">
        <f>IF(OR($A245="",$B245="",$C245=""),"",B245*'MPTO_working_3-way'!$I244)</f>
        <v>4.3061113414886991</v>
      </c>
      <c r="G245" s="48">
        <f>IF(OR($A245="",$B245="",$C245=""),"",C245*'MPTO_working_3-way'!$I244)</f>
        <v>1.8615493210236183</v>
      </c>
      <c r="H245" s="46">
        <f>IF(OR($A245="",$B245="",$C245=""),"",'MPTO_working_3-way'!E244)</f>
        <v>4.3813665748884407</v>
      </c>
      <c r="I245" s="47">
        <f>IF(OR($A245="",$B245="",$C245=""),"",'MPTO_working_3-way'!F244)</f>
        <v>4.349340310614684</v>
      </c>
      <c r="J245" s="48">
        <f>IF(OR($A245="",$B245="",$C245=""),"",'MPTO_working_3-way'!G244)</f>
        <v>1.8455605965650741</v>
      </c>
      <c r="K245" s="46">
        <f>IF(OR($A245="",$B245="",$C245=""),"",'OddsRatio_working_3-way'!H244)</f>
        <v>4.364442649896989</v>
      </c>
      <c r="L245" s="47">
        <f>IF(OR($A245="",$B245="",$C245=""),"",'OddsRatio_working_3-way'!I244)</f>
        <v>4.3332904031386823</v>
      </c>
      <c r="M245" s="48">
        <f>IF(OR($A245="",$B245="",$C245=""),"",'OddsRatio_working_3-way'!J244)</f>
        <v>1.8514947447270154</v>
      </c>
      <c r="N245" s="49">
        <f t="shared" si="52"/>
        <v>23.058496391749479</v>
      </c>
      <c r="O245" s="50">
        <f t="shared" si="53"/>
        <v>23.222808717581422</v>
      </c>
      <c r="P245" s="50">
        <f t="shared" si="54"/>
        <v>53.718694890669113</v>
      </c>
      <c r="Q245" t="s">
        <v>133</v>
      </c>
      <c r="R245" t="s">
        <v>68</v>
      </c>
      <c r="S245" t="s">
        <v>464</v>
      </c>
      <c r="T245" s="52">
        <v>100</v>
      </c>
      <c r="U245" s="52">
        <f t="shared" si="64"/>
        <v>76.415094339622627</v>
      </c>
      <c r="V245" s="52">
        <f t="shared" si="65"/>
        <v>76.24703087885986</v>
      </c>
      <c r="W245" s="52">
        <f t="shared" si="66"/>
        <v>45.054945054945051</v>
      </c>
      <c r="X245" s="52">
        <f t="shared" si="67"/>
        <v>78.698024066195089</v>
      </c>
      <c r="Y245" s="52">
        <f t="shared" si="68"/>
        <v>78.529960605432294</v>
      </c>
      <c r="Z245" s="52">
        <f t="shared" si="69"/>
        <v>47.337874781517499</v>
      </c>
      <c r="AA245" s="52">
        <f t="shared" si="70"/>
        <v>-2.282929726572462</v>
      </c>
      <c r="AB245" s="52">
        <f t="shared" si="71"/>
        <v>-2.2829297265724335</v>
      </c>
      <c r="AC245" s="52">
        <f t="shared" si="72"/>
        <v>-2.2829297265724477</v>
      </c>
      <c r="AF245">
        <v>1.63</v>
      </c>
      <c r="AG245">
        <v>2.4300000000000002</v>
      </c>
    </row>
    <row r="246" spans="1:33" ht="15" x14ac:dyDescent="0.25">
      <c r="A246">
        <v>2.2000000000000002</v>
      </c>
      <c r="B246">
        <v>3.7</v>
      </c>
      <c r="C246">
        <v>3.35</v>
      </c>
      <c r="D246" s="45">
        <f t="shared" si="51"/>
        <v>2.3323187502291898E-2</v>
      </c>
      <c r="E246" s="46">
        <f>IF(OR($A246="",$B246="",$C246=""),"",A246*'MPTO_working_3-way'!$I245)</f>
        <v>2.2513110125050422</v>
      </c>
      <c r="F246" s="47">
        <f>IF(OR($A246="",$B246="",$C246=""),"",B246*'MPTO_working_3-way'!$I245)</f>
        <v>3.7862957937584802</v>
      </c>
      <c r="G246" s="48">
        <f>IF(OR($A246="",$B246="",$C246=""),"",C246*'MPTO_working_3-way'!$I245)</f>
        <v>3.4281326781326777</v>
      </c>
      <c r="H246" s="46">
        <f>IF(OR($A246="",$B246="",$C246=""),"",'MPTO_working_3-way'!E245)</f>
        <v>2.2382828531560368</v>
      </c>
      <c r="I246" s="47">
        <f>IF(OR($A246="",$B246="",$C246=""),"",'MPTO_working_3-way'!F245)</f>
        <v>3.809583682592903</v>
      </c>
      <c r="J246" s="48">
        <f>IF(OR($A246="",$B246="",$C246=""),"",'MPTO_working_3-way'!G245)</f>
        <v>3.4395812310797171</v>
      </c>
      <c r="K246" s="46">
        <f>IF(OR($A246="",$B246="",$C246=""),"",'OddsRatio_working_3-way'!H245)</f>
        <v>2.2437731318360261</v>
      </c>
      <c r="L246" s="47">
        <f>IF(OR($A246="",$B246="",$C246=""),"",'OddsRatio_working_3-way'!I245)</f>
        <v>3.7984895466310586</v>
      </c>
      <c r="M246" s="48">
        <f>IF(OR($A246="",$B246="",$C246=""),"",'OddsRatio_working_3-way'!J245)</f>
        <v>3.4357223831788843</v>
      </c>
      <c r="N246" s="49">
        <f t="shared" si="52"/>
        <v>44.418562981544532</v>
      </c>
      <c r="O246" s="50">
        <f t="shared" si="53"/>
        <v>26.411037448485935</v>
      </c>
      <c r="P246" s="50">
        <f t="shared" si="54"/>
        <v>29.17039956996954</v>
      </c>
      <c r="Q246" t="s">
        <v>274</v>
      </c>
      <c r="R246" t="s">
        <v>280</v>
      </c>
      <c r="S246" t="s">
        <v>464</v>
      </c>
      <c r="T246" s="52">
        <v>100</v>
      </c>
      <c r="U246" s="52">
        <f t="shared" si="64"/>
        <v>54.545454545454554</v>
      </c>
      <c r="V246" s="52">
        <f t="shared" si="65"/>
        <v>72.972972972972968</v>
      </c>
      <c r="W246" s="52">
        <f t="shared" si="66"/>
        <v>70.149253731343279</v>
      </c>
      <c r="X246" s="52">
        <f t="shared" si="67"/>
        <v>56.877773295683731</v>
      </c>
      <c r="Y246" s="52">
        <f t="shared" si="68"/>
        <v>75.305291723202174</v>
      </c>
      <c r="Z246" s="52">
        <f t="shared" si="69"/>
        <v>72.481572481572471</v>
      </c>
      <c r="AA246" s="52">
        <f t="shared" si="70"/>
        <v>-2.3323187502291773</v>
      </c>
      <c r="AB246" s="52">
        <f t="shared" si="71"/>
        <v>-2.3323187502292058</v>
      </c>
      <c r="AC246" s="52">
        <f t="shared" si="72"/>
        <v>-2.3323187502291916</v>
      </c>
      <c r="AF246">
        <v>1.78</v>
      </c>
      <c r="AG246">
        <v>2.14</v>
      </c>
    </row>
    <row r="247" spans="1:33" ht="15" x14ac:dyDescent="0.25">
      <c r="A247">
        <v>3.12</v>
      </c>
      <c r="B247">
        <v>2.95</v>
      </c>
      <c r="C247">
        <v>2.64</v>
      </c>
      <c r="D247" s="45">
        <f t="shared" si="51"/>
        <v>3.828375014815677E-2</v>
      </c>
      <c r="E247" s="46">
        <f>IF(OR($A247="",$B247="",$C247=""),"",A247*'MPTO_working_3-way'!$I246)</f>
        <v>3.2394453004622492</v>
      </c>
      <c r="F247" s="47">
        <f>IF(OR($A247="",$B247="",$C247=""),"",B247*'MPTO_working_3-way'!$I246)</f>
        <v>3.0629370629370625</v>
      </c>
      <c r="G247" s="48">
        <f>IF(OR($A247="",$B247="",$C247=""),"",C247*'MPTO_working_3-way'!$I246)</f>
        <v>2.7410691003911341</v>
      </c>
      <c r="H247" s="46">
        <f>IF(OR($A247="",$B247="",$C247=""),"",'MPTO_working_3-way'!E246)</f>
        <v>3.2493741575197372</v>
      </c>
      <c r="I247" s="47">
        <f>IF(OR($A247="",$B247="",$C247=""),"",'MPTO_working_3-way'!F246)</f>
        <v>3.0653990553469783</v>
      </c>
      <c r="J247" s="48">
        <f>IF(OR($A247="",$B247="",$C247=""),"",'MPTO_working_3-way'!G246)</f>
        <v>2.7320416644179391</v>
      </c>
      <c r="K247" s="46">
        <f>IF(OR($A247="",$B247="",$C247=""),"",'OddsRatio_working_3-way'!H246)</f>
        <v>3.2444498464405971</v>
      </c>
      <c r="L247" s="47">
        <f>IF(OR($A247="",$B247="",$C247=""),"",'OddsRatio_working_3-way'!I246)</f>
        <v>3.0644703776222477</v>
      </c>
      <c r="M247" s="48">
        <f>IF(OR($A247="",$B247="",$C247=""),"",'OddsRatio_working_3-way'!J246)</f>
        <v>2.7362725227181977</v>
      </c>
      <c r="N247" s="49">
        <f t="shared" si="52"/>
        <v>30.869482496194827</v>
      </c>
      <c r="O247" s="50">
        <f t="shared" si="53"/>
        <v>32.648401826484026</v>
      </c>
      <c r="P247" s="50">
        <f t="shared" si="54"/>
        <v>36.482115677321161</v>
      </c>
      <c r="Q247" t="s">
        <v>256</v>
      </c>
      <c r="R247" t="s">
        <v>261</v>
      </c>
      <c r="S247" t="s">
        <v>464</v>
      </c>
      <c r="T247" s="52">
        <v>100</v>
      </c>
      <c r="U247" s="52">
        <f t="shared" si="64"/>
        <v>67.948717948717942</v>
      </c>
      <c r="V247" s="52">
        <f t="shared" si="65"/>
        <v>66.101694915254228</v>
      </c>
      <c r="W247" s="52">
        <f t="shared" si="66"/>
        <v>62.121212121212118</v>
      </c>
      <c r="X247" s="52">
        <f t="shared" si="67"/>
        <v>71.777092963533633</v>
      </c>
      <c r="Y247" s="52">
        <f t="shared" si="68"/>
        <v>69.930069930069934</v>
      </c>
      <c r="Z247" s="52">
        <f t="shared" si="69"/>
        <v>65.949587136027816</v>
      </c>
      <c r="AA247" s="52">
        <f t="shared" si="70"/>
        <v>-3.8283750148156912</v>
      </c>
      <c r="AB247" s="52">
        <f t="shared" si="71"/>
        <v>-3.8283750148157054</v>
      </c>
      <c r="AC247" s="52">
        <f t="shared" si="72"/>
        <v>-3.8283750148156983</v>
      </c>
      <c r="AF247">
        <v>2.7</v>
      </c>
      <c r="AG247">
        <v>1.49</v>
      </c>
    </row>
    <row r="248" spans="1:33" ht="15" x14ac:dyDescent="0.25">
      <c r="A248">
        <v>4.09</v>
      </c>
      <c r="B248">
        <v>3.43</v>
      </c>
      <c r="C248">
        <v>1.98</v>
      </c>
      <c r="D248" s="45">
        <f t="shared" si="51"/>
        <v>4.1094472060990705E-2</v>
      </c>
      <c r="E248" s="46">
        <f>IF(OR($A248="",$B248="",$C248=""),"",A248*'MPTO_working_3-way'!$I247)</f>
        <v>4.2580763907294514</v>
      </c>
      <c r="F248" s="47">
        <f>IF(OR($A248="",$B248="",$C248=""),"",B248*'MPTO_working_3-way'!$I247)</f>
        <v>3.5709540391691981</v>
      </c>
      <c r="G248" s="48">
        <f>IF(OR($A248="",$B248="",$C248=""),"",C248*'MPTO_working_3-way'!$I247)</f>
        <v>2.0613670546807614</v>
      </c>
      <c r="H248" s="46">
        <f>IF(OR($A248="",$B248="",$C248=""),"",'MPTO_working_3-way'!E247)</f>
        <v>4.3327439906334648</v>
      </c>
      <c r="I248" s="47">
        <f>IF(OR($A248="",$B248="",$C248=""),"",'MPTO_working_3-way'!F247)</f>
        <v>3.599102687041051</v>
      </c>
      <c r="J248" s="48">
        <f>IF(OR($A248="",$B248="",$C248=""),"",'MPTO_working_3-way'!G247)</f>
        <v>2.0351993934442092</v>
      </c>
      <c r="K248" s="46">
        <f>IF(OR($A248="",$B248="",$C248=""),"",'OddsRatio_working_3-way'!H247)</f>
        <v>4.2964659976890172</v>
      </c>
      <c r="L248" s="47">
        <f>IF(OR($A248="",$B248="",$C248=""),"",'OddsRatio_working_3-way'!I247)</f>
        <v>3.5923664642020436</v>
      </c>
      <c r="M248" s="48">
        <f>IF(OR($A248="",$B248="",$C248=""),"",'OddsRatio_working_3-way'!J247)</f>
        <v>2.0454811254806593</v>
      </c>
      <c r="N248" s="49">
        <f t="shared" si="52"/>
        <v>23.4847829920846</v>
      </c>
      <c r="O248" s="50">
        <f t="shared" si="53"/>
        <v>28.003720827296206</v>
      </c>
      <c r="P248" s="50">
        <f t="shared" si="54"/>
        <v>48.511496180619197</v>
      </c>
      <c r="Q248" t="s">
        <v>259</v>
      </c>
      <c r="R248" t="s">
        <v>252</v>
      </c>
      <c r="S248" t="s">
        <v>464</v>
      </c>
      <c r="T248" s="52">
        <v>100</v>
      </c>
      <c r="U248" s="52">
        <f t="shared" si="64"/>
        <v>75.550122249388764</v>
      </c>
      <c r="V248" s="52">
        <f t="shared" si="65"/>
        <v>70.845481049562679</v>
      </c>
      <c r="W248" s="52">
        <f t="shared" si="66"/>
        <v>49.494949494949495</v>
      </c>
      <c r="X248" s="52">
        <f t="shared" si="67"/>
        <v>79.659569455487826</v>
      </c>
      <c r="Y248" s="52">
        <f t="shared" si="68"/>
        <v>74.954928255661756</v>
      </c>
      <c r="Z248" s="52">
        <f t="shared" si="69"/>
        <v>53.604396701048564</v>
      </c>
      <c r="AA248" s="52">
        <f t="shared" si="70"/>
        <v>-4.1094472060990626</v>
      </c>
      <c r="AB248" s="52">
        <f t="shared" si="71"/>
        <v>-4.1094472060990768</v>
      </c>
      <c r="AC248" s="52">
        <f t="shared" si="72"/>
        <v>-4.1094472060990697</v>
      </c>
      <c r="AF248">
        <v>2.16</v>
      </c>
      <c r="AG248">
        <v>1.72</v>
      </c>
    </row>
    <row r="249" spans="1:33" ht="15" x14ac:dyDescent="0.25">
      <c r="A249">
        <v>2.89</v>
      </c>
      <c r="B249">
        <v>3.02</v>
      </c>
      <c r="C249">
        <v>2.77</v>
      </c>
      <c r="D249" s="45">
        <f t="shared" si="51"/>
        <v>3.8157419385154157E-2</v>
      </c>
      <c r="E249" s="46">
        <f>IF(OR($A249="",$B249="",$C249=""),"",A249*'MPTO_working_3-way'!$I248)</f>
        <v>3.0002749420230956</v>
      </c>
      <c r="F249" s="47">
        <f>IF(OR($A249="",$B249="",$C249=""),"",B249*'MPTO_working_3-way'!$I248)</f>
        <v>3.1352354065431656</v>
      </c>
      <c r="G249" s="48">
        <f>IF(OR($A249="",$B249="",$C249=""),"",C249*'MPTO_working_3-way'!$I248)</f>
        <v>2.875696051696877</v>
      </c>
      <c r="H249" s="46">
        <f>IF(OR($A249="",$B249="",$C249=""),"",'MPTO_working_3-way'!E248)</f>
        <v>3.0002854340993479</v>
      </c>
      <c r="I249" s="47">
        <f>IF(OR($A249="",$B249="",$C249=""),"",'MPTO_working_3-way'!F248)</f>
        <v>3.1406375482248055</v>
      </c>
      <c r="J249" s="48">
        <f>IF(OR($A249="",$B249="",$C249=""),"",'MPTO_working_3-way'!G248)</f>
        <v>2.8711566402250184</v>
      </c>
      <c r="K249" s="46">
        <f>IF(OR($A249="",$B249="",$C249=""),"",'OddsRatio_working_3-way'!H248)</f>
        <v>3.0003542881209042</v>
      </c>
      <c r="L249" s="47">
        <f>IF(OR($A249="",$B249="",$C249=""),"",'OddsRatio_working_3-way'!I248)</f>
        <v>3.1379447947112298</v>
      </c>
      <c r="M249" s="48">
        <f>IF(OR($A249="",$B249="",$C249=""),"",'OddsRatio_working_3-way'!J248)</f>
        <v>2.8733476666529096</v>
      </c>
      <c r="N249" s="49">
        <f t="shared" si="52"/>
        <v>33.330278701914452</v>
      </c>
      <c r="O249" s="50">
        <f t="shared" si="53"/>
        <v>31.895531605474424</v>
      </c>
      <c r="P249" s="50">
        <f t="shared" si="54"/>
        <v>34.77418969261111</v>
      </c>
      <c r="Q249" t="s">
        <v>255</v>
      </c>
      <c r="R249" t="s">
        <v>258</v>
      </c>
      <c r="S249" t="s">
        <v>464</v>
      </c>
      <c r="T249" s="52">
        <v>100</v>
      </c>
      <c r="U249" s="52">
        <f t="shared" si="64"/>
        <v>65.397923875432525</v>
      </c>
      <c r="V249" s="52">
        <f t="shared" si="65"/>
        <v>66.88741721854305</v>
      </c>
      <c r="W249" s="52">
        <f t="shared" si="66"/>
        <v>63.898916967509031</v>
      </c>
      <c r="X249" s="52">
        <f t="shared" si="67"/>
        <v>69.213665813947927</v>
      </c>
      <c r="Y249" s="52">
        <f t="shared" si="68"/>
        <v>70.703159157058451</v>
      </c>
      <c r="Z249" s="52">
        <f t="shared" si="69"/>
        <v>67.714658906024425</v>
      </c>
      <c r="AA249" s="52">
        <f t="shared" si="70"/>
        <v>-3.8157419385154014</v>
      </c>
      <c r="AB249" s="52">
        <f t="shared" si="71"/>
        <v>-3.8157419385154014</v>
      </c>
      <c r="AC249" s="52">
        <f t="shared" si="72"/>
        <v>-3.8157419385153943</v>
      </c>
      <c r="AF249">
        <v>2.57</v>
      </c>
      <c r="AG249">
        <v>1.53</v>
      </c>
    </row>
    <row r="250" spans="1:33" ht="15" x14ac:dyDescent="0.25">
      <c r="A250">
        <v>2.7</v>
      </c>
      <c r="B250">
        <v>2.8</v>
      </c>
      <c r="C250">
        <v>3.21</v>
      </c>
      <c r="D250" s="45">
        <f t="shared" si="51"/>
        <v>3.9039707264006296E-2</v>
      </c>
      <c r="E250" s="46">
        <f>IF(OR($A250="",$B250="",$C250=""),"",A250*'MPTO_working_3-way'!$I249)</f>
        <v>2.8054072096128171</v>
      </c>
      <c r="F250" s="47">
        <f>IF(OR($A250="",$B250="",$C250=""),"",B250*'MPTO_working_3-way'!$I249)</f>
        <v>2.9093111803392175</v>
      </c>
      <c r="G250" s="48">
        <f>IF(OR($A250="",$B250="",$C250=""),"",C250*'MPTO_working_3-way'!$I249)</f>
        <v>3.33531746031746</v>
      </c>
      <c r="H250" s="46">
        <f>IF(OR($A250="",$B250="",$C250=""),"",'MPTO_working_3-way'!E249)</f>
        <v>2.7983210719309981</v>
      </c>
      <c r="I250" s="47">
        <f>IF(OR($A250="",$B250="",$C250=""),"",'MPTO_working_3-way'!F249)</f>
        <v>2.9058817894434328</v>
      </c>
      <c r="J250" s="48">
        <f>IF(OR($A250="",$B250="",$C250=""),"",'MPTO_working_3-way'!G249)</f>
        <v>3.3499351205102008</v>
      </c>
      <c r="K250" s="46">
        <f>IF(OR($A250="",$B250="",$C250=""),"",'OddsRatio_working_3-way'!H249)</f>
        <v>2.8018243788396391</v>
      </c>
      <c r="L250" s="47">
        <f>IF(OR($A250="",$B250="",$C250=""),"",'OddsRatio_working_3-way'!I249)</f>
        <v>2.9078140481831478</v>
      </c>
      <c r="M250" s="48">
        <f>IF(OR($A250="",$B250="",$C250=""),"",'OddsRatio_working_3-way'!J249)</f>
        <v>3.3423716924915312</v>
      </c>
      <c r="N250" s="49">
        <f t="shared" si="52"/>
        <v>35.645449137418204</v>
      </c>
      <c r="O250" s="50">
        <f t="shared" si="53"/>
        <v>34.372397382510414</v>
      </c>
      <c r="P250" s="50">
        <f t="shared" si="54"/>
        <v>29.982153480071389</v>
      </c>
      <c r="Q250" t="s">
        <v>276</v>
      </c>
      <c r="R250" t="s">
        <v>262</v>
      </c>
      <c r="S250" t="s">
        <v>464</v>
      </c>
      <c r="T250" s="52">
        <v>100</v>
      </c>
      <c r="U250" s="52">
        <f t="shared" si="64"/>
        <v>62.962962962962962</v>
      </c>
      <c r="V250" s="52">
        <f t="shared" si="65"/>
        <v>64.285714285714292</v>
      </c>
      <c r="W250" s="52">
        <f t="shared" si="66"/>
        <v>68.847352024922117</v>
      </c>
      <c r="X250" s="52">
        <f t="shared" si="67"/>
        <v>66.866933689363591</v>
      </c>
      <c r="Y250" s="52">
        <f t="shared" si="68"/>
        <v>68.189685012114907</v>
      </c>
      <c r="Z250" s="52">
        <f t="shared" si="69"/>
        <v>72.751322751322746</v>
      </c>
      <c r="AA250" s="52">
        <f t="shared" si="70"/>
        <v>-3.9039707264006296</v>
      </c>
      <c r="AB250" s="52">
        <f t="shared" si="71"/>
        <v>-3.9039707264006154</v>
      </c>
      <c r="AC250" s="52">
        <f t="shared" si="72"/>
        <v>-3.9039707264006296</v>
      </c>
      <c r="AF250">
        <v>2.81</v>
      </c>
      <c r="AG250">
        <v>1.45</v>
      </c>
    </row>
    <row r="251" spans="1:33" ht="15" x14ac:dyDescent="0.25">
      <c r="A251">
        <v>2.38</v>
      </c>
      <c r="B251">
        <v>3.07</v>
      </c>
      <c r="C251">
        <v>3.41</v>
      </c>
      <c r="D251" s="45">
        <f t="shared" si="51"/>
        <v>3.9156098214501389E-2</v>
      </c>
      <c r="E251" s="46">
        <f>IF(OR($A251="",$B251="",$C251=""),"",A251*'MPTO_working_3-way'!$I250)</f>
        <v>2.4731915137505132</v>
      </c>
      <c r="F251" s="47">
        <f>IF(OR($A251="",$B251="",$C251=""),"",B251*'MPTO_working_3-way'!$I250)</f>
        <v>3.1902092215185189</v>
      </c>
      <c r="G251" s="48">
        <f>IF(OR($A251="",$B251="",$C251=""),"",C251*'MPTO_working_3-way'!$I250)</f>
        <v>3.5435222949114498</v>
      </c>
      <c r="H251" s="46">
        <f>IF(OR($A251="",$B251="",$C251=""),"",'MPTO_working_3-way'!E250)</f>
        <v>2.4563021725632823</v>
      </c>
      <c r="I251" s="47">
        <f>IF(OR($A251="",$B251="",$C251=""),"",'MPTO_working_3-way'!F250)</f>
        <v>3.1981490005522031</v>
      </c>
      <c r="J251" s="48">
        <f>IF(OR($A251="",$B251="",$C251=""),"",'MPTO_working_3-way'!G250)</f>
        <v>3.5688398977741147</v>
      </c>
      <c r="K251" s="46">
        <f>IF(OR($A251="",$B251="",$C251=""),"",'OddsRatio_working_3-way'!H250)</f>
        <v>2.4637667469043865</v>
      </c>
      <c r="L251" s="47">
        <f>IF(OR($A251="",$B251="",$C251=""),"",'OddsRatio_working_3-way'!I250)</f>
        <v>3.1956501203565786</v>
      </c>
      <c r="M251" s="48">
        <f>IF(OR($A251="",$B251="",$C251=""),"",'OddsRatio_working_3-way'!J250)</f>
        <v>3.5562883043765017</v>
      </c>
      <c r="N251" s="49">
        <f t="shared" si="52"/>
        <v>40.433585286063554</v>
      </c>
      <c r="O251" s="50">
        <f t="shared" si="53"/>
        <v>31.345906508414096</v>
      </c>
      <c r="P251" s="50">
        <f t="shared" si="54"/>
        <v>28.220508205522361</v>
      </c>
      <c r="Q251" t="s">
        <v>264</v>
      </c>
      <c r="R251" t="s">
        <v>253</v>
      </c>
      <c r="S251" t="s">
        <v>464</v>
      </c>
      <c r="T251" s="52">
        <v>100</v>
      </c>
      <c r="U251" s="52">
        <f t="shared" si="64"/>
        <v>57.983193277310924</v>
      </c>
      <c r="V251" s="52">
        <f t="shared" si="65"/>
        <v>67.426710097719877</v>
      </c>
      <c r="W251" s="52">
        <f t="shared" si="66"/>
        <v>70.674486803519059</v>
      </c>
      <c r="X251" s="52">
        <f t="shared" si="67"/>
        <v>61.898803098761071</v>
      </c>
      <c r="Y251" s="52">
        <f t="shared" si="68"/>
        <v>71.342319919170023</v>
      </c>
      <c r="Z251" s="52">
        <f t="shared" si="69"/>
        <v>74.590096624969206</v>
      </c>
      <c r="AA251" s="52">
        <f t="shared" si="70"/>
        <v>-3.9156098214501469</v>
      </c>
      <c r="AB251" s="52">
        <f t="shared" si="71"/>
        <v>-3.9156098214501469</v>
      </c>
      <c r="AC251" s="52">
        <f t="shared" si="72"/>
        <v>-3.9156098214501469</v>
      </c>
      <c r="AF251">
        <v>2.2999999999999998</v>
      </c>
      <c r="AG251">
        <v>1.65</v>
      </c>
    </row>
    <row r="252" spans="1:33" ht="15" x14ac:dyDescent="0.25">
      <c r="A252">
        <v>2.33</v>
      </c>
      <c r="B252">
        <v>3.22</v>
      </c>
      <c r="C252">
        <v>3.33</v>
      </c>
      <c r="D252" s="45">
        <f t="shared" si="51"/>
        <v>4.0043855867703648E-2</v>
      </c>
      <c r="E252" s="46">
        <f>IF(OR($A252="",$B252="",$C252=""),"",A252*'MPTO_working_3-way'!$I251)</f>
        <v>2.4233021841717495</v>
      </c>
      <c r="F252" s="47">
        <f>IF(OR($A252="",$B252="",$C252=""),"",B252*'MPTO_working_3-way'!$I251)</f>
        <v>3.3489412158940057</v>
      </c>
      <c r="G252" s="48">
        <f>IF(OR($A252="",$B252="",$C252=""),"",C252*'MPTO_working_3-way'!$I251)</f>
        <v>3.4633460400394531</v>
      </c>
      <c r="H252" s="46">
        <f>IF(OR($A252="",$B252="",$C252=""),"",'MPTO_working_3-way'!E251)</f>
        <v>2.4047907429304725</v>
      </c>
      <c r="I252" s="47">
        <f>IF(OR($A252="",$B252="",$C252=""),"",'MPTO_working_3-way'!F251)</f>
        <v>3.3646124048302912</v>
      </c>
      <c r="J252" s="48">
        <f>IF(OR($A252="",$B252="",$C252=""),"",'MPTO_working_3-way'!G251)</f>
        <v>3.484899167996367</v>
      </c>
      <c r="K252" s="46">
        <f>IF(OR($A252="",$B252="",$C252=""),"",'OddsRatio_working_3-way'!H251)</f>
        <v>2.4127985269817604</v>
      </c>
      <c r="L252" s="47">
        <f>IF(OR($A252="",$B252="",$C252=""),"",'OddsRatio_working_3-way'!I251)</f>
        <v>3.3582050600748179</v>
      </c>
      <c r="M252" s="48">
        <f>IF(OR($A252="",$B252="",$C252=""),"",'OddsRatio_working_3-way'!J251)</f>
        <v>3.4750530585469934</v>
      </c>
      <c r="N252" s="49">
        <f t="shared" si="52"/>
        <v>41.266004979968521</v>
      </c>
      <c r="O252" s="50">
        <f t="shared" si="53"/>
        <v>29.860183727741195</v>
      </c>
      <c r="P252" s="50">
        <f t="shared" si="54"/>
        <v>28.873811292290284</v>
      </c>
      <c r="Q252" t="s">
        <v>260</v>
      </c>
      <c r="R252" t="s">
        <v>257</v>
      </c>
      <c r="S252" t="s">
        <v>464</v>
      </c>
      <c r="T252" s="52">
        <v>100</v>
      </c>
      <c r="U252" s="52">
        <f t="shared" si="64"/>
        <v>57.081545064377686</v>
      </c>
      <c r="V252" s="52">
        <f t="shared" si="65"/>
        <v>68.944099378881987</v>
      </c>
      <c r="W252" s="52">
        <f t="shared" si="66"/>
        <v>69.969969969969966</v>
      </c>
      <c r="X252" s="52">
        <f t="shared" si="67"/>
        <v>61.085930651148047</v>
      </c>
      <c r="Y252" s="52">
        <f t="shared" si="68"/>
        <v>72.948484965652355</v>
      </c>
      <c r="Z252" s="52">
        <f t="shared" si="69"/>
        <v>73.974355556740321</v>
      </c>
      <c r="AA252" s="52">
        <f t="shared" si="70"/>
        <v>-4.0043855867703613</v>
      </c>
      <c r="AB252" s="52">
        <f t="shared" si="71"/>
        <v>-4.0043855867703684</v>
      </c>
      <c r="AC252" s="52">
        <f t="shared" si="72"/>
        <v>-4.0043855867703542</v>
      </c>
      <c r="AF252">
        <v>2.4</v>
      </c>
      <c r="AG252">
        <v>1.6</v>
      </c>
    </row>
    <row r="253" spans="1:33" ht="15" x14ac:dyDescent="0.25">
      <c r="A253">
        <v>3.16</v>
      </c>
      <c r="B253">
        <v>2.74</v>
      </c>
      <c r="C253">
        <v>2.8</v>
      </c>
      <c r="D253" s="45">
        <f t="shared" si="51"/>
        <v>3.8562056995023797E-2</v>
      </c>
      <c r="E253" s="46">
        <f>IF(OR($A253="",$B253="",$C253=""),"",A253*'MPTO_working_3-way'!$I252)</f>
        <v>3.2818561001042754</v>
      </c>
      <c r="F253" s="47">
        <f>IF(OR($A253="",$B253="",$C253=""),"",B253*'MPTO_working_3-way'!$I252)</f>
        <v>2.8456600361663655</v>
      </c>
      <c r="G253" s="48">
        <f>IF(OR($A253="",$B253="",$C253=""),"",C253*'MPTO_working_3-way'!$I252)</f>
        <v>2.9079737595860666</v>
      </c>
      <c r="H253" s="46">
        <f>IF(OR($A253="",$B253="",$C253=""),"",'MPTO_working_3-way'!E252)</f>
        <v>3.2937894454629113</v>
      </c>
      <c r="I253" s="47">
        <f>IF(OR($A253="",$B253="",$C253=""),"",'MPTO_working_3-way'!F252)</f>
        <v>2.8400257408298297</v>
      </c>
      <c r="J253" s="48">
        <f>IF(OR($A253="",$B253="",$C253=""),"",'MPTO_working_3-way'!G252)</f>
        <v>2.9045379611762145</v>
      </c>
      <c r="K253" s="46">
        <f>IF(OR($A253="",$B253="",$C253=""),"",'OddsRatio_working_3-way'!H252)</f>
        <v>3.2876572527319539</v>
      </c>
      <c r="L253" s="47">
        <f>IF(OR($A253="",$B253="",$C253=""),"",'OddsRatio_working_3-way'!I252)</f>
        <v>2.8428350091451851</v>
      </c>
      <c r="M253" s="48">
        <f>IF(OR($A253="",$B253="",$C253=""),"",'OddsRatio_working_3-way'!J252)</f>
        <v>2.9063810439432953</v>
      </c>
      <c r="N253" s="49">
        <f t="shared" si="52"/>
        <v>30.470562069075079</v>
      </c>
      <c r="O253" s="50">
        <f t="shared" si="53"/>
        <v>35.141232167254472</v>
      </c>
      <c r="P253" s="50">
        <f t="shared" si="54"/>
        <v>34.388205763670449</v>
      </c>
      <c r="Q253" t="s">
        <v>268</v>
      </c>
      <c r="R253" t="s">
        <v>266</v>
      </c>
      <c r="S253" t="s">
        <v>464</v>
      </c>
      <c r="T253" s="52">
        <v>100</v>
      </c>
      <c r="U253" s="52">
        <f t="shared" si="64"/>
        <v>68.35443037974683</v>
      </c>
      <c r="V253" s="52">
        <f t="shared" si="65"/>
        <v>63.503649635036496</v>
      </c>
      <c r="W253" s="52">
        <f t="shared" si="66"/>
        <v>64.285714285714292</v>
      </c>
      <c r="X253" s="52">
        <f t="shared" si="67"/>
        <v>72.210636079249227</v>
      </c>
      <c r="Y253" s="52">
        <f t="shared" si="68"/>
        <v>67.359855334538878</v>
      </c>
      <c r="Z253" s="52">
        <f t="shared" si="69"/>
        <v>68.14191998521666</v>
      </c>
      <c r="AA253" s="52">
        <f t="shared" si="70"/>
        <v>-3.8562056995023966</v>
      </c>
      <c r="AB253" s="52">
        <f t="shared" si="71"/>
        <v>-3.8562056995023823</v>
      </c>
      <c r="AC253" s="52">
        <f t="shared" si="72"/>
        <v>-3.8562056995023681</v>
      </c>
      <c r="AF253">
        <v>2.5099999999999998</v>
      </c>
      <c r="AG253">
        <v>1.55</v>
      </c>
    </row>
    <row r="254" spans="1:33" ht="15" x14ac:dyDescent="0.25">
      <c r="A254">
        <v>2.16</v>
      </c>
      <c r="B254">
        <v>3.46</v>
      </c>
      <c r="C254">
        <v>3.48</v>
      </c>
      <c r="D254" s="45">
        <f t="shared" si="51"/>
        <v>3.9336625842505857E-2</v>
      </c>
      <c r="E254" s="46">
        <f>IF(OR($A254="",$B254="",$C254=""),"",A254*'MPTO_working_3-way'!$I253)</f>
        <v>2.2449671118198129</v>
      </c>
      <c r="F254" s="47">
        <f>IF(OR($A254="",$B254="",$C254=""),"",B254*'MPTO_working_3-way'!$I253)</f>
        <v>3.5961047254150702</v>
      </c>
      <c r="G254" s="48">
        <f>IF(OR($A254="",$B254="",$C254=""),"",C254*'MPTO_working_3-way'!$I253)</f>
        <v>3.6168914579319202</v>
      </c>
      <c r="H254" s="46">
        <f>IF(OR($A254="",$B254="",$C254=""),"",'MPTO_working_3-way'!E253)</f>
        <v>2.2229594823011998</v>
      </c>
      <c r="I254" s="47">
        <f>IF(OR($A254="",$B254="",$C254=""),"",'MPTO_working_3-way'!F253)</f>
        <v>3.624434207533791</v>
      </c>
      <c r="J254" s="48">
        <f>IF(OR($A254="",$B254="",$C254=""),"",'MPTO_working_3-way'!G253)</f>
        <v>3.6463863827038083</v>
      </c>
      <c r="K254" s="46">
        <f>IF(OR($A254="",$B254="",$C254=""),"",'OddsRatio_working_3-way'!H253)</f>
        <v>2.2320282599926822</v>
      </c>
      <c r="L254" s="47">
        <f>IF(OR($A254="",$B254="",$C254=""),"",'OddsRatio_working_3-way'!I253)</f>
        <v>3.612749585846549</v>
      </c>
      <c r="M254" s="48">
        <f>IF(OR($A254="",$B254="",$C254=""),"",'OddsRatio_working_3-way'!J253)</f>
        <v>3.6339914523981474</v>
      </c>
      <c r="N254" s="49">
        <f t="shared" si="52"/>
        <v>44.544082393678416</v>
      </c>
      <c r="O254" s="50">
        <f t="shared" si="53"/>
        <v>27.807866465417742</v>
      </c>
      <c r="P254" s="50">
        <f t="shared" si="54"/>
        <v>27.648051140903846</v>
      </c>
      <c r="Q254" t="s">
        <v>267</v>
      </c>
      <c r="R254" t="s">
        <v>265</v>
      </c>
      <c r="S254" t="s">
        <v>464</v>
      </c>
      <c r="T254" s="52">
        <v>100</v>
      </c>
      <c r="U254" s="52">
        <f t="shared" si="64"/>
        <v>53.703703703703695</v>
      </c>
      <c r="V254" s="52">
        <f t="shared" si="65"/>
        <v>71.098265895953759</v>
      </c>
      <c r="W254" s="52">
        <f t="shared" si="66"/>
        <v>71.264367816091948</v>
      </c>
      <c r="X254" s="52">
        <f t="shared" si="67"/>
        <v>57.637366287954286</v>
      </c>
      <c r="Y254" s="52">
        <f t="shared" si="68"/>
        <v>75.031928480204328</v>
      </c>
      <c r="Z254" s="52">
        <f t="shared" si="69"/>
        <v>75.198030400342546</v>
      </c>
      <c r="AA254" s="52">
        <f t="shared" si="70"/>
        <v>-3.933662584250591</v>
      </c>
      <c r="AB254" s="52">
        <f t="shared" si="71"/>
        <v>-3.9336625842505697</v>
      </c>
      <c r="AC254" s="52">
        <f t="shared" si="72"/>
        <v>-3.9336625842505981</v>
      </c>
      <c r="AF254">
        <v>2.23</v>
      </c>
      <c r="AG254">
        <v>1.68</v>
      </c>
    </row>
    <row r="255" spans="1:33" ht="15" x14ac:dyDescent="0.25">
      <c r="A255">
        <v>3.35</v>
      </c>
      <c r="B255">
        <v>3.55</v>
      </c>
      <c r="C255">
        <v>2.23</v>
      </c>
      <c r="D255" s="45">
        <f t="shared" si="51"/>
        <v>2.8628096805180192E-2</v>
      </c>
      <c r="E255" s="46">
        <f>IF(OR($A255="",$B255="",$C255=""),"",A255*'MPTO_working_3-way'!$I254)</f>
        <v>3.4459041242973538</v>
      </c>
      <c r="F255" s="47">
        <f>IF(OR($A255="",$B255="",$C255=""),"",B255*'MPTO_working_3-way'!$I254)</f>
        <v>3.6516297436583893</v>
      </c>
      <c r="G255" s="48">
        <f>IF(OR($A255="",$B255="",$C255=""),"",C255*'MPTO_working_3-way'!$I254)</f>
        <v>2.293840655875552</v>
      </c>
      <c r="H255" s="46">
        <f>IF(OR($A255="",$B255="",$C255=""),"",'MPTO_working_3-way'!E254)</f>
        <v>3.4606295487983512</v>
      </c>
      <c r="I255" s="47">
        <f>IF(OR($A255="",$B255="",$C255=""),"",'MPTO_working_3-way'!F254)</f>
        <v>3.6744787787888331</v>
      </c>
      <c r="J255" s="48">
        <f>IF(OR($A255="",$B255="",$C255=""),"",'MPTO_working_3-way'!G254)</f>
        <v>2.2784866950042635</v>
      </c>
      <c r="K255" s="46">
        <f>IF(OR($A255="",$B255="",$C255=""),"",'OddsRatio_working_3-way'!H254)</f>
        <v>3.4550416504375989</v>
      </c>
      <c r="L255" s="47">
        <f>IF(OR($A255="",$B255="",$C255=""),"",'OddsRatio_working_3-way'!I254)</f>
        <v>3.6639813653684579</v>
      </c>
      <c r="M255" s="48">
        <f>IF(OR($A255="",$B255="",$C255=""),"",'OddsRatio_working_3-way'!J254)</f>
        <v>2.2849792468247854</v>
      </c>
      <c r="N255" s="49">
        <f t="shared" si="52"/>
        <v>29.019960043255921</v>
      </c>
      <c r="O255" s="50">
        <f t="shared" si="53"/>
        <v>27.385032716875312</v>
      </c>
      <c r="P255" s="50">
        <f t="shared" si="54"/>
        <v>43.595007239868764</v>
      </c>
      <c r="Q255" t="s">
        <v>386</v>
      </c>
      <c r="R255" t="s">
        <v>373</v>
      </c>
      <c r="S255" t="s">
        <v>464</v>
      </c>
      <c r="T255" s="52">
        <v>100</v>
      </c>
      <c r="U255" s="52">
        <f t="shared" si="64"/>
        <v>70.149253731343279</v>
      </c>
      <c r="V255" s="52">
        <f t="shared" si="65"/>
        <v>71.83098591549296</v>
      </c>
      <c r="W255" s="52">
        <f t="shared" si="66"/>
        <v>55.156950672645742</v>
      </c>
      <c r="X255" s="52">
        <f t="shared" si="67"/>
        <v>73.012063411861305</v>
      </c>
      <c r="Y255" s="52">
        <f t="shared" si="68"/>
        <v>74.693795596010972</v>
      </c>
      <c r="Z255" s="52">
        <f t="shared" si="69"/>
        <v>58.019760353163761</v>
      </c>
      <c r="AA255" s="52">
        <f t="shared" si="70"/>
        <v>-2.8628096805180263</v>
      </c>
      <c r="AB255" s="52">
        <f t="shared" si="71"/>
        <v>-2.8628096805180121</v>
      </c>
      <c r="AC255" s="52">
        <f t="shared" si="72"/>
        <v>-2.8628096805180192</v>
      </c>
      <c r="AF255">
        <v>1.8</v>
      </c>
      <c r="AG255">
        <v>2.09</v>
      </c>
    </row>
    <row r="256" spans="1:33" ht="15" x14ac:dyDescent="0.25">
      <c r="A256">
        <v>2.14</v>
      </c>
      <c r="B256">
        <v>3.59</v>
      </c>
      <c r="C256">
        <v>3.54</v>
      </c>
      <c r="D256" s="45">
        <f t="shared" si="51"/>
        <v>2.8327127365809224E-2</v>
      </c>
      <c r="E256" s="46">
        <f>IF(OR($A256="",$B256="",$C256=""),"",A256*'MPTO_working_3-way'!$I255)</f>
        <v>2.2006200525628317</v>
      </c>
      <c r="F256" s="47">
        <f>IF(OR($A256="",$B256="",$C256=""),"",B256*'MPTO_working_3-way'!$I255)</f>
        <v>3.6916943872432548</v>
      </c>
      <c r="G256" s="48">
        <f>IF(OR($A256="",$B256="",$C256=""),"",C256*'MPTO_working_3-way'!$I255)</f>
        <v>3.6402780308749647</v>
      </c>
      <c r="H256" s="46">
        <f>IF(OR($A256="",$B256="",$C256=""),"",'MPTO_working_3-way'!E255)</f>
        <v>2.1841341081467087</v>
      </c>
      <c r="I256" s="47">
        <f>IF(OR($A256="",$B256="",$C256=""),"",'MPTO_working_3-way'!F255)</f>
        <v>3.7159642353092068</v>
      </c>
      <c r="J256" s="48">
        <f>IF(OR($A256="",$B256="",$C256=""),"",'MPTO_working_3-way'!G255)</f>
        <v>3.6624200916767511</v>
      </c>
      <c r="K256" s="46">
        <f>IF(OR($A256="",$B256="",$C256=""),"",'OddsRatio_working_3-way'!H255)</f>
        <v>2.1909170761819534</v>
      </c>
      <c r="L256" s="47">
        <f>IF(OR($A256="",$B256="",$C256=""),"",'OddsRatio_working_3-way'!I255)</f>
        <v>3.7056800239572447</v>
      </c>
      <c r="M256" s="48">
        <f>IF(OR($A256="",$B256="",$C256=""),"",'OddsRatio_working_3-way'!J255)</f>
        <v>3.6534468188615441</v>
      </c>
      <c r="N256" s="49">
        <f t="shared" si="52"/>
        <v>45.441738060843569</v>
      </c>
      <c r="O256" s="50">
        <f t="shared" si="53"/>
        <v>27.087832715934606</v>
      </c>
      <c r="P256" s="50">
        <f t="shared" si="54"/>
        <v>27.470429223221814</v>
      </c>
      <c r="Q256" t="s">
        <v>356</v>
      </c>
      <c r="R256" t="s">
        <v>374</v>
      </c>
      <c r="S256" t="s">
        <v>464</v>
      </c>
      <c r="T256" s="52">
        <v>100</v>
      </c>
      <c r="U256" s="52">
        <f t="shared" si="64"/>
        <v>53.271028037383175</v>
      </c>
      <c r="V256" s="52">
        <f t="shared" si="65"/>
        <v>72.14484679665739</v>
      </c>
      <c r="W256" s="52">
        <f t="shared" si="66"/>
        <v>71.751412429378533</v>
      </c>
      <c r="X256" s="52">
        <f t="shared" si="67"/>
        <v>56.103740773964091</v>
      </c>
      <c r="Y256" s="52">
        <f t="shared" si="68"/>
        <v>74.977559533238292</v>
      </c>
      <c r="Z256" s="52">
        <f t="shared" si="69"/>
        <v>74.584125165959449</v>
      </c>
      <c r="AA256" s="52">
        <f t="shared" si="70"/>
        <v>-2.8327127365809162</v>
      </c>
      <c r="AB256" s="52">
        <f t="shared" si="71"/>
        <v>-2.8327127365809019</v>
      </c>
      <c r="AC256" s="52">
        <f t="shared" si="72"/>
        <v>-2.8327127365809162</v>
      </c>
      <c r="AF256">
        <v>1.93</v>
      </c>
      <c r="AG256">
        <v>1.96</v>
      </c>
    </row>
    <row r="257" spans="1:33" ht="15" x14ac:dyDescent="0.25">
      <c r="A257">
        <v>2.41</v>
      </c>
      <c r="B257">
        <v>3.34</v>
      </c>
      <c r="C257">
        <v>3.2</v>
      </c>
      <c r="D257" s="45">
        <f t="shared" si="51"/>
        <v>2.6838956940890002E-2</v>
      </c>
      <c r="E257" s="46">
        <f>IF(OR($A257="",$B257="",$C257=""),"",A257*'MPTO_working_3-way'!$I256)</f>
        <v>2.474681886227545</v>
      </c>
      <c r="F257" s="47">
        <f>IF(OR($A257="",$B257="",$C257=""),"",B257*'MPTO_working_3-way'!$I256)</f>
        <v>3.4296421161825723</v>
      </c>
      <c r="G257" s="48">
        <f>IF(OR($A257="",$B257="",$C257=""),"",C257*'MPTO_working_3-way'!$I256)</f>
        <v>3.2858846622108482</v>
      </c>
      <c r="H257" s="46">
        <f>IF(OR($A257="",$B257="",$C257=""),"",'MPTO_working_3-way'!E256)</f>
        <v>2.4631061165319634</v>
      </c>
      <c r="I257" s="47">
        <f>IF(OR($A257="",$B257="",$C257=""),"",'MPTO_working_3-way'!F256)</f>
        <v>3.4428755500189796</v>
      </c>
      <c r="J257" s="48">
        <f>IF(OR($A257="",$B257="",$C257=""),"",'MPTO_working_3-way'!G256)</f>
        <v>3.2943102407481306</v>
      </c>
      <c r="K257" s="46">
        <f>IF(OR($A257="",$B257="",$C257=""),"",'OddsRatio_working_3-way'!H256)</f>
        <v>2.4682369945573019</v>
      </c>
      <c r="L257" s="47">
        <f>IF(OR($A257="",$B257="",$C257=""),"",'OddsRatio_working_3-way'!I256)</f>
        <v>3.4366486292653096</v>
      </c>
      <c r="M257" s="48">
        <f>IF(OR($A257="",$B257="",$C257=""),"",'OddsRatio_working_3-way'!J256)</f>
        <v>3.2908662326425988</v>
      </c>
      <c r="N257" s="49">
        <f t="shared" si="52"/>
        <v>40.409234235937298</v>
      </c>
      <c r="O257" s="50">
        <f t="shared" si="53"/>
        <v>29.157561230122425</v>
      </c>
      <c r="P257" s="50">
        <f t="shared" si="54"/>
        <v>30.433204533940277</v>
      </c>
      <c r="Q257" t="s">
        <v>387</v>
      </c>
      <c r="R257" t="s">
        <v>385</v>
      </c>
      <c r="S257" t="s">
        <v>464</v>
      </c>
      <c r="T257" s="52">
        <v>100</v>
      </c>
      <c r="U257" s="52">
        <f t="shared" si="64"/>
        <v>58.50622406639004</v>
      </c>
      <c r="V257" s="52">
        <f t="shared" si="65"/>
        <v>70.059880239520965</v>
      </c>
      <c r="W257" s="52">
        <f t="shared" si="66"/>
        <v>68.75</v>
      </c>
      <c r="X257" s="52">
        <f t="shared" si="67"/>
        <v>61.190119760479043</v>
      </c>
      <c r="Y257" s="52">
        <f t="shared" si="68"/>
        <v>72.743775933609953</v>
      </c>
      <c r="Z257" s="52">
        <f t="shared" si="69"/>
        <v>71.433895694089003</v>
      </c>
      <c r="AA257" s="52">
        <f t="shared" si="70"/>
        <v>-2.6838956940890029</v>
      </c>
      <c r="AB257" s="52">
        <f t="shared" si="71"/>
        <v>-2.6838956940889886</v>
      </c>
      <c r="AC257" s="52">
        <f t="shared" si="72"/>
        <v>-2.6838956940890029</v>
      </c>
      <c r="AF257">
        <v>1.89</v>
      </c>
      <c r="AG257">
        <v>2</v>
      </c>
    </row>
    <row r="258" spans="1:33" ht="15" x14ac:dyDescent="0.25">
      <c r="A258">
        <v>1.88</v>
      </c>
      <c r="B258">
        <v>3.95</v>
      </c>
      <c r="C258">
        <v>4.05</v>
      </c>
      <c r="D258" s="45">
        <f t="shared" si="51"/>
        <v>3.1993030825960167E-2</v>
      </c>
      <c r="E258" s="46">
        <f>IF(OR($A258="",$B258="",$C258=""),"",A258*'MPTO_working_3-way'!$I257)</f>
        <v>1.9401468979528049</v>
      </c>
      <c r="F258" s="47">
        <f>IF(OR($A258="",$B258="",$C258=""),"",B258*'MPTO_working_3-way'!$I257)</f>
        <v>4.0763724717625429</v>
      </c>
      <c r="G258" s="48">
        <f>IF(OR($A258="",$B258="",$C258=""),"",C258*'MPTO_working_3-way'!$I257)</f>
        <v>4.1795717748451384</v>
      </c>
      <c r="H258" s="46">
        <f>IF(OR($A258="",$B258="",$C258=""),"",'MPTO_working_3-way'!E257)</f>
        <v>1.9184632035092268</v>
      </c>
      <c r="I258" s="47">
        <f>IF(OR($A258="",$B258="",$C258=""),"",'MPTO_working_3-way'!F257)</f>
        <v>4.1237077121363086</v>
      </c>
      <c r="J258" s="48">
        <f>IF(OR($A258="",$B258="",$C258=""),"",'MPTO_working_3-way'!G257)</f>
        <v>4.2328179097195502</v>
      </c>
      <c r="K258" s="46">
        <f>IF(OR($A258="",$B258="",$C258=""),"",'OddsRatio_working_3-way'!H257)</f>
        <v>1.9266403491911244</v>
      </c>
      <c r="L258" s="47">
        <f>IF(OR($A258="",$B258="",$C258=""),"",'OddsRatio_working_3-way'!I257)</f>
        <v>4.106351170583884</v>
      </c>
      <c r="M258" s="48">
        <f>IF(OR($A258="",$B258="",$C258=""),"",'OddsRatio_working_3-way'!J257)</f>
        <v>4.2116512102646917</v>
      </c>
      <c r="N258" s="49">
        <f t="shared" si="52"/>
        <v>51.542488924687881</v>
      </c>
      <c r="O258" s="50">
        <f t="shared" si="53"/>
        <v>24.531614981876761</v>
      </c>
      <c r="P258" s="50">
        <f t="shared" si="54"/>
        <v>23.925896093435362</v>
      </c>
      <c r="Q258" t="s">
        <v>388</v>
      </c>
      <c r="R258" t="s">
        <v>390</v>
      </c>
      <c r="S258" t="s">
        <v>464</v>
      </c>
      <c r="T258" s="52">
        <v>100</v>
      </c>
      <c r="U258" s="52">
        <f t="shared" si="64"/>
        <v>46.808510638297875</v>
      </c>
      <c r="V258" s="52">
        <f t="shared" si="65"/>
        <v>74.683544303797461</v>
      </c>
      <c r="W258" s="52">
        <f t="shared" si="66"/>
        <v>75.308641975308646</v>
      </c>
      <c r="X258" s="52">
        <f t="shared" si="67"/>
        <v>50.007813720893893</v>
      </c>
      <c r="Y258" s="52">
        <f t="shared" si="68"/>
        <v>77.882847386393479</v>
      </c>
      <c r="Z258" s="52">
        <f t="shared" si="69"/>
        <v>78.507945057904664</v>
      </c>
      <c r="AA258" s="52">
        <f t="shared" si="70"/>
        <v>-3.1993030825960176</v>
      </c>
      <c r="AB258" s="52">
        <f t="shared" si="71"/>
        <v>-3.1993030825960176</v>
      </c>
      <c r="AC258" s="52">
        <f t="shared" si="72"/>
        <v>-3.1993030825960176</v>
      </c>
      <c r="AF258">
        <v>1.56</v>
      </c>
      <c r="AG258">
        <v>2.5499999999999998</v>
      </c>
    </row>
    <row r="259" spans="1:33" ht="15" x14ac:dyDescent="0.25">
      <c r="A259">
        <v>6.08</v>
      </c>
      <c r="B259">
        <v>4.4000000000000004</v>
      </c>
      <c r="C259">
        <v>1.58</v>
      </c>
      <c r="D259" s="45">
        <f t="shared" si="51"/>
        <v>2.4657803888316732E-2</v>
      </c>
      <c r="E259" s="46">
        <f>IF(OR($A259="",$B259="",$C259=""),"",A259*'MPTO_working_3-way'!$I258)</f>
        <v>6.2299194476409658</v>
      </c>
      <c r="F259" s="47">
        <f>IF(OR($A259="",$B259="",$C259=""),"",B259*'MPTO_working_3-way'!$I258)</f>
        <v>4.5084943371085942</v>
      </c>
      <c r="G259" s="48">
        <f>IF(OR($A259="",$B259="",$C259=""),"",C259*'MPTO_working_3-way'!$I258)</f>
        <v>1.6189593301435405</v>
      </c>
      <c r="H259" s="46">
        <f>IF(OR($A259="",$B259="",$C259=""),"",'MPTO_working_3-way'!E258)</f>
        <v>6.3998191156045081</v>
      </c>
      <c r="I259" s="47">
        <f>IF(OR($A259="",$B259="",$C259=""),"",'MPTO_working_3-way'!F258)</f>
        <v>4.5650956764167132</v>
      </c>
      <c r="J259" s="48">
        <f>IF(OR($A259="",$B259="",$C259=""),"",'MPTO_working_3-way'!G258)</f>
        <v>1.6007885498681036</v>
      </c>
      <c r="K259" s="46">
        <f>IF(OR($A259="",$B259="",$C259=""),"",'OddsRatio_working_3-way'!H258)</f>
        <v>6.3162333197694354</v>
      </c>
      <c r="L259" s="47">
        <f>IF(OR($A259="",$B259="",$C259=""),"",'OddsRatio_working_3-way'!I258)</f>
        <v>4.558108914806315</v>
      </c>
      <c r="M259" s="48">
        <f>IF(OR($A259="",$B259="",$C259=""),"",'OddsRatio_working_3-way'!J258)</f>
        <v>1.6069715207610773</v>
      </c>
      <c r="N259" s="49">
        <f t="shared" si="52"/>
        <v>16.051571908825597</v>
      </c>
      <c r="O259" s="50">
        <f t="shared" si="53"/>
        <v>22.180353910377185</v>
      </c>
      <c r="P259" s="50">
        <f t="shared" si="54"/>
        <v>61.768074180797228</v>
      </c>
      <c r="Q259" t="s">
        <v>361</v>
      </c>
      <c r="R259" t="s">
        <v>382</v>
      </c>
      <c r="S259" t="s">
        <v>464</v>
      </c>
      <c r="T259" s="52">
        <v>100</v>
      </c>
      <c r="U259" s="52">
        <f t="shared" si="64"/>
        <v>83.55263157894737</v>
      </c>
      <c r="V259" s="52">
        <f t="shared" si="65"/>
        <v>77.27272727272728</v>
      </c>
      <c r="W259" s="52">
        <f t="shared" si="66"/>
        <v>36.708860759493668</v>
      </c>
      <c r="X259" s="52">
        <f t="shared" si="67"/>
        <v>86.018411967779045</v>
      </c>
      <c r="Y259" s="52">
        <f t="shared" si="68"/>
        <v>79.738507661558955</v>
      </c>
      <c r="Z259" s="52">
        <f t="shared" si="69"/>
        <v>39.174641148325364</v>
      </c>
      <c r="AA259" s="52">
        <f t="shared" si="70"/>
        <v>-2.4657803888316749</v>
      </c>
      <c r="AB259" s="52">
        <f t="shared" si="71"/>
        <v>-2.4657803888316749</v>
      </c>
      <c r="AC259" s="52">
        <f t="shared" si="72"/>
        <v>-2.4657803888316963</v>
      </c>
      <c r="AF259">
        <v>1.65</v>
      </c>
      <c r="AG259">
        <v>2.35</v>
      </c>
    </row>
    <row r="260" spans="1:33" ht="15" x14ac:dyDescent="0.25">
      <c r="A260">
        <v>1.51</v>
      </c>
      <c r="B260">
        <v>4.82</v>
      </c>
      <c r="C260">
        <v>6.35</v>
      </c>
      <c r="D260" s="45">
        <f t="shared" si="51"/>
        <v>2.7200850257818709E-2</v>
      </c>
      <c r="E260" s="46">
        <f>IF(OR($A260="",$B260="",$C260=""),"",A260*'MPTO_working_3-way'!$I259)</f>
        <v>1.5510732838893062</v>
      </c>
      <c r="F260" s="47">
        <f>IF(OR($A260="",$B260="",$C260=""),"",B260*'MPTO_working_3-way'!$I259)</f>
        <v>4.9511080982426865</v>
      </c>
      <c r="G260" s="48">
        <f>IF(OR($A260="",$B260="",$C260=""),"",C260*'MPTO_working_3-way'!$I259)</f>
        <v>6.5227253991371485</v>
      </c>
      <c r="H260" s="46">
        <f>IF(OR($A260="",$B260="",$C260=""),"",'MPTO_working_3-way'!E259)</f>
        <v>1.5309605254280763</v>
      </c>
      <c r="I260" s="47">
        <f>IF(OR($A260="",$B260="",$C260=""),"",'MPTO_working_3-way'!F259)</f>
        <v>5.0402735603745326</v>
      </c>
      <c r="J260" s="48">
        <f>IF(OR($A260="",$B260="",$C260=""),"",'MPTO_working_3-way'!G259)</f>
        <v>6.7379376570589073</v>
      </c>
      <c r="K260" s="46">
        <f>IF(OR($A260="",$B260="",$C260=""),"",'OddsRatio_working_3-way'!H259)</f>
        <v>1.5375099670577084</v>
      </c>
      <c r="L260" s="47">
        <f>IF(OR($A260="",$B260="",$C260=""),"",'OddsRatio_working_3-way'!I259)</f>
        <v>5.0260550473734247</v>
      </c>
      <c r="M260" s="48">
        <f>IF(OR($A260="",$B260="",$C260=""),"",'OddsRatio_working_3-way'!J259)</f>
        <v>6.6385849485465496</v>
      </c>
      <c r="N260" s="49">
        <f t="shared" si="52"/>
        <v>64.471486317687493</v>
      </c>
      <c r="O260" s="50">
        <f t="shared" si="53"/>
        <v>20.19749882566558</v>
      </c>
      <c r="P260" s="50">
        <f t="shared" si="54"/>
        <v>15.331014856646947</v>
      </c>
      <c r="Q260" t="s">
        <v>371</v>
      </c>
      <c r="R260" t="s">
        <v>367</v>
      </c>
      <c r="S260" t="s">
        <v>464</v>
      </c>
      <c r="T260" s="52">
        <v>100</v>
      </c>
      <c r="U260" s="52">
        <f t="shared" si="64"/>
        <v>33.774834437086092</v>
      </c>
      <c r="V260" s="52">
        <f t="shared" si="65"/>
        <v>79.253112033195009</v>
      </c>
      <c r="W260" s="52">
        <f t="shared" si="66"/>
        <v>84.251968503937007</v>
      </c>
      <c r="X260" s="52">
        <f t="shared" si="67"/>
        <v>36.494919462867969</v>
      </c>
      <c r="Y260" s="52">
        <f t="shared" si="68"/>
        <v>81.973197058976893</v>
      </c>
      <c r="Z260" s="52">
        <f t="shared" si="69"/>
        <v>86.972053529718892</v>
      </c>
      <c r="AA260" s="52">
        <f t="shared" si="70"/>
        <v>-2.7200850257818772</v>
      </c>
      <c r="AB260" s="52">
        <f t="shared" si="71"/>
        <v>-2.7200850257818843</v>
      </c>
      <c r="AC260" s="52">
        <f t="shared" si="72"/>
        <v>-2.7200850257818843</v>
      </c>
      <c r="AF260">
        <v>1.57</v>
      </c>
      <c r="AG260">
        <v>2.5499999999999998</v>
      </c>
    </row>
    <row r="261" spans="1:33" ht="15" x14ac:dyDescent="0.25">
      <c r="A261">
        <v>1.1100000000000001</v>
      </c>
      <c r="B261">
        <v>9.9700000000000006</v>
      </c>
      <c r="C261">
        <v>19.260000000000002</v>
      </c>
      <c r="D261" s="45">
        <f t="shared" ref="D261:D324" si="73">IF(OR($A261="",$B261="",$C261=""),"",(1/A261)+(1/B261)+(1/C261)-1)</f>
        <v>5.3122883567488177E-2</v>
      </c>
      <c r="E261" s="46">
        <f>IF(OR($A261="",$B261="",$C261=""),"",A261*'MPTO_working_3-way'!$I260)</f>
        <v>1.1689664007599119</v>
      </c>
      <c r="F261" s="47">
        <f>IF(OR($A261="",$B261="",$C261=""),"",B261*'MPTO_working_3-way'!$I260)</f>
        <v>10.499635149167858</v>
      </c>
      <c r="G261" s="48">
        <f>IF(OR($A261="",$B261="",$C261=""),"",C261*'MPTO_working_3-way'!$I260)</f>
        <v>20.283146737509824</v>
      </c>
      <c r="H261" s="46">
        <f>IF(OR($A261="",$B261="",$C261=""),"",'MPTO_working_3-way'!E260)</f>
        <v>1.1322550007114554</v>
      </c>
      <c r="I261" s="47">
        <f>IF(OR($A261="",$B261="",$C261=""),"",'MPTO_working_3-way'!F260)</f>
        <v>12.107523303662944</v>
      </c>
      <c r="J261" s="48">
        <f>IF(OR($A261="",$B261="",$C261=""),"",'MPTO_working_3-way'!G260)</f>
        <v>29.228269541471388</v>
      </c>
      <c r="K261" s="46">
        <f>IF(OR($A261="",$B261="",$C261=""),"",'OddsRatio_working_3-way'!H260)</f>
        <v>1.1393601775939335</v>
      </c>
      <c r="L261" s="47">
        <f>IF(OR($A261="",$B261="",$C261=""),"",'OddsRatio_working_3-way'!I260)</f>
        <v>12.364189027432555</v>
      </c>
      <c r="M261" s="48">
        <f>IF(OR($A261="",$B261="",$C261=""),"",'OddsRatio_working_3-way'!J260)</f>
        <v>24.133789480592913</v>
      </c>
      <c r="N261" s="49">
        <f t="shared" ref="N261:N324" si="74">(1/E261)* 100</f>
        <v>85.545658057402534</v>
      </c>
      <c r="O261" s="50">
        <f t="shared" ref="O261:O324" si="75">(1/F261)* 100</f>
        <v>9.524140465768987</v>
      </c>
      <c r="P261" s="50">
        <f t="shared" ref="P261:P324" si="76">(1/G261)* 100</f>
        <v>4.9302014768284952</v>
      </c>
      <c r="Q261" t="s">
        <v>353</v>
      </c>
      <c r="R261" t="s">
        <v>368</v>
      </c>
      <c r="S261" t="s">
        <v>464</v>
      </c>
      <c r="T261" s="52">
        <v>100</v>
      </c>
      <c r="U261" s="52">
        <f t="shared" si="64"/>
        <v>9.9099099099099224</v>
      </c>
      <c r="V261" s="52">
        <f t="shared" si="65"/>
        <v>89.969909729187563</v>
      </c>
      <c r="W261" s="52">
        <f t="shared" si="66"/>
        <v>94.807892004153686</v>
      </c>
      <c r="X261" s="52">
        <f t="shared" si="67"/>
        <v>15.222198266658749</v>
      </c>
      <c r="Y261" s="52">
        <f t="shared" si="68"/>
        <v>95.2821980859364</v>
      </c>
      <c r="Z261" s="52">
        <f t="shared" si="69"/>
        <v>100.12018036090251</v>
      </c>
      <c r="AA261" s="52">
        <f t="shared" si="70"/>
        <v>-5.3122883567488266</v>
      </c>
      <c r="AB261" s="52">
        <f t="shared" si="71"/>
        <v>-5.3122883567488373</v>
      </c>
      <c r="AC261" s="52">
        <f t="shared" si="72"/>
        <v>-5.312288356748823</v>
      </c>
      <c r="AF261">
        <v>1.17</v>
      </c>
      <c r="AG261">
        <v>5.0599999999999996</v>
      </c>
    </row>
    <row r="262" spans="1:33" ht="15" x14ac:dyDescent="0.25">
      <c r="A262">
        <v>3.9</v>
      </c>
      <c r="B262">
        <v>4.01</v>
      </c>
      <c r="C262">
        <v>1.93</v>
      </c>
      <c r="D262" s="45">
        <f t="shared" si="73"/>
        <v>2.3921530039654471E-2</v>
      </c>
      <c r="E262" s="46">
        <f>IF(OR($A262="",$B262="",$C262=""),"",A262*'MPTO_working_3-way'!$I261)</f>
        <v>3.9932939671546523</v>
      </c>
      <c r="F262" s="47">
        <f>IF(OR($A262="",$B262="",$C262=""),"",B262*'MPTO_working_3-way'!$I261)</f>
        <v>4.1059253354590144</v>
      </c>
      <c r="G262" s="48">
        <f>IF(OR($A262="",$B262="",$C262=""),"",C262*'MPTO_working_3-way'!$I261)</f>
        <v>1.9761685529765332</v>
      </c>
      <c r="H262" s="46">
        <f>IF(OR($A262="",$B262="",$C262=""),"",'MPTO_working_3-way'!E261)</f>
        <v>4.0251748432045531</v>
      </c>
      <c r="I262" s="47">
        <f>IF(OR($A262="",$B262="",$C262=""),"",'MPTO_working_3-way'!F261)</f>
        <v>4.1424554770878963</v>
      </c>
      <c r="J262" s="48">
        <f>IF(OR($A262="",$B262="",$C262=""),"",'MPTO_working_3-way'!G261)</f>
        <v>1.9601660094161768</v>
      </c>
      <c r="K262" s="46">
        <f>IF(OR($A262="",$B262="",$C262=""),"",'OddsRatio_working_3-way'!H261)</f>
        <v>4.01331820492147</v>
      </c>
      <c r="L262" s="47">
        <f>IF(OR($A262="",$B262="",$C262=""),"",'OddsRatio_working_3-way'!I261)</f>
        <v>4.1276164816598708</v>
      </c>
      <c r="M262" s="48">
        <f>IF(OR($A262="",$B262="",$C262=""),"",'OddsRatio_working_3-way'!J261)</f>
        <v>1.966339976061023</v>
      </c>
      <c r="N262" s="49">
        <f t="shared" si="74"/>
        <v>25.041983090279015</v>
      </c>
      <c r="O262" s="50">
        <f t="shared" si="75"/>
        <v>24.355045898276344</v>
      </c>
      <c r="P262" s="50">
        <f t="shared" si="76"/>
        <v>50.60297101144463</v>
      </c>
      <c r="Q262" t="s">
        <v>360</v>
      </c>
      <c r="R262" t="s">
        <v>379</v>
      </c>
      <c r="S262" t="s">
        <v>464</v>
      </c>
      <c r="T262" s="52">
        <v>100</v>
      </c>
      <c r="U262" s="52">
        <f t="shared" si="64"/>
        <v>74.358974358974365</v>
      </c>
      <c r="V262" s="52">
        <f t="shared" si="65"/>
        <v>75.062344139650875</v>
      </c>
      <c r="W262" s="52">
        <f t="shared" si="66"/>
        <v>48.186528497409334</v>
      </c>
      <c r="X262" s="52">
        <f t="shared" si="67"/>
        <v>76.751127362939812</v>
      </c>
      <c r="Y262" s="52">
        <f t="shared" si="68"/>
        <v>77.454497143616322</v>
      </c>
      <c r="Z262" s="52">
        <f t="shared" si="69"/>
        <v>50.578681501374767</v>
      </c>
      <c r="AA262" s="52">
        <f t="shared" si="70"/>
        <v>-2.3921530039654471</v>
      </c>
      <c r="AB262" s="52">
        <f t="shared" si="71"/>
        <v>-2.3921530039654471</v>
      </c>
      <c r="AC262" s="52">
        <f t="shared" si="72"/>
        <v>-2.3921530039654328</v>
      </c>
      <c r="AF262">
        <v>1.56</v>
      </c>
      <c r="AG262">
        <v>2.57</v>
      </c>
    </row>
    <row r="263" spans="1:33" ht="15" x14ac:dyDescent="0.25">
      <c r="A263">
        <v>5.09</v>
      </c>
      <c r="B263">
        <v>4.4800000000000004</v>
      </c>
      <c r="C263">
        <v>1.65</v>
      </c>
      <c r="D263" s="45">
        <f t="shared" si="73"/>
        <v>2.5738545998860385E-2</v>
      </c>
      <c r="E263" s="46">
        <f>IF(OR($A263="",$B263="",$C263=""),"",A263*'MPTO_working_3-way'!$I262)</f>
        <v>5.2210091991341994</v>
      </c>
      <c r="F263" s="47">
        <f>IF(OR($A263="",$B263="",$C263=""),"",B263*'MPTO_working_3-way'!$I262)</f>
        <v>4.5953086860748948</v>
      </c>
      <c r="G263" s="48">
        <f>IF(OR($A263="",$B263="",$C263=""),"",C263*'MPTO_working_3-way'!$I262)</f>
        <v>1.6924686008981196</v>
      </c>
      <c r="H263" s="46">
        <f>IF(OR($A263="",$B263="",$C263=""),"",'MPTO_working_3-way'!E262)</f>
        <v>5.3224290560261949</v>
      </c>
      <c r="I263" s="47">
        <f>IF(OR($A263="",$B263="",$C263=""),"",'MPTO_working_3-way'!F262)</f>
        <v>4.6590773630169222</v>
      </c>
      <c r="J263" s="48">
        <f>IF(OR($A263="",$B263="",$C263=""),"",'MPTO_working_3-way'!G262)</f>
        <v>1.6736931352624611</v>
      </c>
      <c r="K263" s="46">
        <f>IF(OR($A263="",$B263="",$C263=""),"",'OddsRatio_working_3-way'!H262)</f>
        <v>5.2800211598529847</v>
      </c>
      <c r="L263" s="47">
        <f>IF(OR($A263="",$B263="",$C263=""),"",'OddsRatio_working_3-way'!I262)</f>
        <v>4.6416805956695315</v>
      </c>
      <c r="M263" s="48">
        <f>IF(OR($A263="",$B263="",$C263=""),"",'OddsRatio_working_3-way'!J262)</f>
        <v>1.6801989618348261</v>
      </c>
      <c r="N263" s="49">
        <f t="shared" si="74"/>
        <v>19.153385137988842</v>
      </c>
      <c r="O263" s="50">
        <f t="shared" si="75"/>
        <v>21.761323739366787</v>
      </c>
      <c r="P263" s="50">
        <f t="shared" si="76"/>
        <v>59.085291122644371</v>
      </c>
      <c r="Q263" t="s">
        <v>369</v>
      </c>
      <c r="R263" t="s">
        <v>370</v>
      </c>
      <c r="S263" t="s">
        <v>464</v>
      </c>
      <c r="T263" s="52">
        <v>100</v>
      </c>
      <c r="U263" s="52">
        <f t="shared" si="64"/>
        <v>80.353634577603145</v>
      </c>
      <c r="V263" s="52">
        <f t="shared" si="65"/>
        <v>77.678571428571431</v>
      </c>
      <c r="W263" s="52">
        <f t="shared" si="66"/>
        <v>39.393939393939398</v>
      </c>
      <c r="X263" s="52">
        <f t="shared" si="67"/>
        <v>82.927489177489178</v>
      </c>
      <c r="Y263" s="52">
        <f t="shared" si="68"/>
        <v>80.252426028457464</v>
      </c>
      <c r="Z263" s="52">
        <f t="shared" si="69"/>
        <v>41.967793993825431</v>
      </c>
      <c r="AA263" s="52">
        <f t="shared" si="70"/>
        <v>-2.5738545998860332</v>
      </c>
      <c r="AB263" s="52">
        <f t="shared" si="71"/>
        <v>-2.5738545998860332</v>
      </c>
      <c r="AC263" s="52">
        <f t="shared" si="72"/>
        <v>-2.5738545998860332</v>
      </c>
      <c r="AF263">
        <v>1.6</v>
      </c>
      <c r="AG263">
        <v>2.4700000000000002</v>
      </c>
    </row>
    <row r="264" spans="1:33" ht="15" x14ac:dyDescent="0.25">
      <c r="A264">
        <v>2.37</v>
      </c>
      <c r="B264">
        <v>3.8</v>
      </c>
      <c r="C264">
        <v>2.78</v>
      </c>
      <c r="D264" s="45">
        <f t="shared" si="73"/>
        <v>4.4811053222711505E-2</v>
      </c>
      <c r="E264" s="46">
        <f>IF(OR($A264="",$B264="",$C264=""),"",A264*'MPTO_working_3-way'!$I263)</f>
        <v>2.4762021961378262</v>
      </c>
      <c r="F264" s="47">
        <f>IF(OR($A264="",$B264="",$C264=""),"",B264*'MPTO_working_3-way'!$I263)</f>
        <v>3.9702820022463037</v>
      </c>
      <c r="G264" s="48">
        <f>IF(OR($A264="",$B264="",$C264=""),"",C264*'MPTO_working_3-way'!$I263)</f>
        <v>2.9045747279591376</v>
      </c>
      <c r="H264" s="46">
        <f>IF(OR($A264="",$B264="",$C264=""),"",'MPTO_working_3-way'!E263)</f>
        <v>2.4569788499081451</v>
      </c>
      <c r="I264" s="47">
        <f>IF(OR($A264="",$B264="",$C264=""),"",'MPTO_working_3-way'!F263)</f>
        <v>4.0286699978759772</v>
      </c>
      <c r="J264" s="48">
        <f>IF(OR($A264="",$B264="",$C264=""),"",'MPTO_working_3-way'!G263)</f>
        <v>2.9004405299952727</v>
      </c>
      <c r="K264" s="46">
        <f>IF(OR($A264="",$B264="",$C264=""),"",'OddsRatio_working_3-way'!H263)</f>
        <v>2.466041533527624</v>
      </c>
      <c r="L264" s="47">
        <f>IF(OR($A264="",$B264="",$C264=""),"",'OddsRatio_working_3-way'!I263)</f>
        <v>3.9962892656039015</v>
      </c>
      <c r="M264" s="48">
        <f>IF(OR($A264="",$B264="",$C264=""),"",'OddsRatio_working_3-way'!J263)</f>
        <v>2.9047838902767662</v>
      </c>
      <c r="N264" s="49">
        <f t="shared" si="74"/>
        <v>40.384424242887626</v>
      </c>
      <c r="O264" s="50">
        <f t="shared" si="75"/>
        <v>25.187127751485171</v>
      </c>
      <c r="P264" s="50">
        <f t="shared" si="76"/>
        <v>34.428448005627224</v>
      </c>
      <c r="Q264" t="s">
        <v>363</v>
      </c>
      <c r="R264" t="s">
        <v>364</v>
      </c>
      <c r="S264" t="s">
        <v>464</v>
      </c>
      <c r="T264" s="52">
        <v>100</v>
      </c>
      <c r="U264" s="52">
        <f t="shared" si="64"/>
        <v>57.805907172995774</v>
      </c>
      <c r="V264" s="52">
        <f t="shared" si="65"/>
        <v>73.68421052631578</v>
      </c>
      <c r="W264" s="52">
        <f t="shared" si="66"/>
        <v>64.02877697841727</v>
      </c>
      <c r="X264" s="52">
        <f t="shared" si="67"/>
        <v>62.28701249526695</v>
      </c>
      <c r="Y264" s="52">
        <f t="shared" si="68"/>
        <v>78.165315848586943</v>
      </c>
      <c r="Z264" s="52">
        <f t="shared" si="69"/>
        <v>68.509882300688417</v>
      </c>
      <c r="AA264" s="52">
        <f t="shared" si="70"/>
        <v>-4.4811053222711763</v>
      </c>
      <c r="AB264" s="52">
        <f t="shared" si="71"/>
        <v>-4.4811053222711621</v>
      </c>
      <c r="AC264" s="52">
        <f t="shared" si="72"/>
        <v>-4.4811053222711479</v>
      </c>
      <c r="AF264">
        <v>1.46</v>
      </c>
      <c r="AG264">
        <v>2.71</v>
      </c>
    </row>
    <row r="265" spans="1:33" ht="15" x14ac:dyDescent="0.25">
      <c r="A265">
        <v>3.99</v>
      </c>
      <c r="B265">
        <v>3.66</v>
      </c>
      <c r="C265">
        <v>2</v>
      </c>
      <c r="D265" s="45">
        <f t="shared" si="73"/>
        <v>2.3850610131887162E-2</v>
      </c>
      <c r="E265" s="46">
        <f>IF(OR($A265="",$B265="",$C265=""),"",A265*'MPTO_working_3-way'!$I264)</f>
        <v>4.0851639344262303</v>
      </c>
      <c r="F265" s="47">
        <f>IF(OR($A265="",$B265="",$C265=""),"",B265*'MPTO_working_3-way'!$I264)</f>
        <v>3.7472932330827073</v>
      </c>
      <c r="G265" s="48">
        <f>IF(OR($A265="",$B265="",$C265=""),"",C265*'MPTO_working_3-way'!$I264)</f>
        <v>2.0477012202637743</v>
      </c>
      <c r="H265" s="46">
        <f>IF(OR($A265="",$B265="",$C265=""),"",'MPTO_working_3-way'!E264)</f>
        <v>4.1207144671125038</v>
      </c>
      <c r="I265" s="47">
        <f>IF(OR($A265="",$B265="",$C265=""),"",'MPTO_working_3-way'!F264)</f>
        <v>3.7696894602338737</v>
      </c>
      <c r="J265" s="48">
        <f>IF(OR($A265="",$B265="",$C265=""),"",'MPTO_working_3-way'!G264)</f>
        <v>2.0323146292585172</v>
      </c>
      <c r="K265" s="46">
        <f>IF(OR($A265="",$B265="",$C265=""),"",'OddsRatio_working_3-way'!H264)</f>
        <v>4.104830838324558</v>
      </c>
      <c r="L265" s="47">
        <f>IF(OR($A265="",$B265="",$C265=""),"",'OddsRatio_working_3-way'!I264)</f>
        <v>3.7621572006499417</v>
      </c>
      <c r="M265" s="48">
        <f>IF(OR($A265="",$B265="",$C265=""),"",'OddsRatio_working_3-way'!J264)</f>
        <v>2.038404962650354</v>
      </c>
      <c r="N265" s="49">
        <f t="shared" si="74"/>
        <v>24.478821806216011</v>
      </c>
      <c r="O265" s="50">
        <f t="shared" si="75"/>
        <v>26.685928690383033</v>
      </c>
      <c r="P265" s="50">
        <f t="shared" si="76"/>
        <v>48.835249503400945</v>
      </c>
      <c r="Q265" t="s">
        <v>354</v>
      </c>
      <c r="R265" t="s">
        <v>381</v>
      </c>
      <c r="S265" t="s">
        <v>464</v>
      </c>
      <c r="T265" s="52">
        <v>100</v>
      </c>
      <c r="U265" s="52">
        <f t="shared" si="64"/>
        <v>74.937343358395992</v>
      </c>
      <c r="V265" s="52">
        <f t="shared" si="65"/>
        <v>72.67759562841529</v>
      </c>
      <c r="W265" s="52">
        <f t="shared" si="66"/>
        <v>50</v>
      </c>
      <c r="X265" s="52">
        <f t="shared" si="67"/>
        <v>77.322404371584696</v>
      </c>
      <c r="Y265" s="52">
        <f t="shared" si="68"/>
        <v>75.062656641604008</v>
      </c>
      <c r="Z265" s="52">
        <f t="shared" si="69"/>
        <v>52.385061013188704</v>
      </c>
      <c r="AA265" s="52">
        <f t="shared" si="70"/>
        <v>-2.3850610131887038</v>
      </c>
      <c r="AB265" s="52">
        <f t="shared" si="71"/>
        <v>-2.385061013188718</v>
      </c>
      <c r="AC265" s="52">
        <f t="shared" si="72"/>
        <v>-2.3850610131887038</v>
      </c>
      <c r="AF265">
        <v>1.85</v>
      </c>
      <c r="AG265">
        <v>2.06</v>
      </c>
    </row>
    <row r="266" spans="1:33" ht="15" x14ac:dyDescent="0.25">
      <c r="A266">
        <v>1.85</v>
      </c>
      <c r="B266">
        <v>3.01</v>
      </c>
      <c r="C266">
        <v>5.47</v>
      </c>
      <c r="D266" s="45">
        <f t="shared" si="73"/>
        <v>5.5581810651748054E-2</v>
      </c>
      <c r="E266" s="46">
        <f>IF(OR($A266="",$B266="",$C266=""),"",A266*'MPTO_working_3-way'!$I265)</f>
        <v>1.9528263497057341</v>
      </c>
      <c r="F266" s="47">
        <f>IF(OR($A266="",$B266="",$C266=""),"",B266*'MPTO_working_3-way'!$I265)</f>
        <v>3.1773012500617615</v>
      </c>
      <c r="G266" s="48">
        <f>IF(OR($A266="",$B266="",$C266=""),"",C266*'MPTO_working_3-way'!$I265)</f>
        <v>5.7740325042650618</v>
      </c>
      <c r="H266" s="46">
        <f>IF(OR($A266="",$B266="",$C266=""),"",'MPTO_working_3-way'!E265)</f>
        <v>1.9156601122049717</v>
      </c>
      <c r="I266" s="47">
        <f>IF(OR($A266="",$B266="",$C266=""),"",'MPTO_working_3-way'!F265)</f>
        <v>3.187772790946048</v>
      </c>
      <c r="J266" s="48">
        <f>IF(OR($A266="",$B266="",$C266=""),"",'MPTO_working_3-way'!G265)</f>
        <v>6.0868686384241917</v>
      </c>
      <c r="K266" s="46">
        <f>IF(OR($A266="",$B266="",$C266=""),"",'OddsRatio_working_3-way'!H265)</f>
        <v>1.930728561012566</v>
      </c>
      <c r="L266" s="47">
        <f>IF(OR($A266="",$B266="",$C266=""),"",'OddsRatio_working_3-way'!I265)</f>
        <v>3.2008993031003019</v>
      </c>
      <c r="M266" s="48">
        <f>IF(OR($A266="",$B266="",$C266=""),"",'OddsRatio_working_3-way'!J265)</f>
        <v>5.8945372561484328</v>
      </c>
      <c r="N266" s="49">
        <f t="shared" si="74"/>
        <v>51.207830135571818</v>
      </c>
      <c r="O266" s="50">
        <f t="shared" si="75"/>
        <v>31.473251080002619</v>
      </c>
      <c r="P266" s="50">
        <f t="shared" si="76"/>
        <v>17.31891878442557</v>
      </c>
      <c r="Q266" t="s">
        <v>338</v>
      </c>
      <c r="R266" t="s">
        <v>396</v>
      </c>
      <c r="S266" t="s">
        <v>464</v>
      </c>
      <c r="T266" s="52">
        <v>100</v>
      </c>
      <c r="U266" s="52">
        <f t="shared" si="64"/>
        <v>45.945945945945937</v>
      </c>
      <c r="V266" s="52">
        <f t="shared" si="65"/>
        <v>66.777408637873762</v>
      </c>
      <c r="W266" s="52">
        <f t="shared" si="66"/>
        <v>81.71846435100548</v>
      </c>
      <c r="X266" s="52">
        <f t="shared" si="67"/>
        <v>51.504127011120758</v>
      </c>
      <c r="Y266" s="52">
        <f t="shared" si="68"/>
        <v>72.335589703048569</v>
      </c>
      <c r="Z266" s="52">
        <f t="shared" si="69"/>
        <v>87.276645416180301</v>
      </c>
      <c r="AA266" s="52">
        <f t="shared" si="70"/>
        <v>-5.5581810651748214</v>
      </c>
      <c r="AB266" s="52">
        <f t="shared" si="71"/>
        <v>-5.5581810651748071</v>
      </c>
      <c r="AC266" s="52">
        <f t="shared" si="72"/>
        <v>-5.5581810651748214</v>
      </c>
      <c r="AF266">
        <v>2.4300000000000002</v>
      </c>
      <c r="AG266">
        <v>1.56</v>
      </c>
    </row>
    <row r="267" spans="1:33" ht="15" x14ac:dyDescent="0.25">
      <c r="A267">
        <v>3.29</v>
      </c>
      <c r="B267">
        <v>3.06</v>
      </c>
      <c r="C267">
        <v>2.39</v>
      </c>
      <c r="D267" s="45">
        <f t="shared" si="73"/>
        <v>4.9158795243074316E-2</v>
      </c>
      <c r="E267" s="46">
        <f>IF(OR($A267="",$B267="",$C267=""),"",A267*'MPTO_working_3-way'!$I266)</f>
        <v>3.4517324363497144</v>
      </c>
      <c r="F267" s="47">
        <f>IF(OR($A267="",$B267="",$C267=""),"",B267*'MPTO_working_3-way'!$I266)</f>
        <v>3.2104259134438076</v>
      </c>
      <c r="G267" s="48">
        <f>IF(OR($A267="",$B267="",$C267=""),"",C267*'MPTO_working_3-way'!$I266)</f>
        <v>2.5074895206309478</v>
      </c>
      <c r="H267" s="46">
        <f>IF(OR($A267="",$B267="",$C267=""),"",'MPTO_working_3-way'!E266)</f>
        <v>3.4774734159686584</v>
      </c>
      <c r="I267" s="47">
        <f>IF(OR($A267="",$B267="",$C267=""),"",'MPTO_working_3-way'!F266)</f>
        <v>3.221534068305044</v>
      </c>
      <c r="J267" s="48">
        <f>IF(OR($A267="",$B267="",$C267=""),"",'MPTO_working_3-way'!G266)</f>
        <v>2.4874150679824862</v>
      </c>
      <c r="K267" s="46">
        <f>IF(OR($A267="",$B267="",$C267=""),"",'OddsRatio_working_3-way'!H266)</f>
        <v>3.4650495623551323</v>
      </c>
      <c r="L267" s="47">
        <f>IF(OR($A267="",$B267="",$C267=""),"",'OddsRatio_working_3-way'!I266)</f>
        <v>3.2174681652626949</v>
      </c>
      <c r="M267" s="48">
        <f>IF(OR($A267="",$B267="",$C267=""),"",'OddsRatio_working_3-way'!J266)</f>
        <v>2.4962527911238577</v>
      </c>
      <c r="N267" s="49">
        <f t="shared" si="74"/>
        <v>28.970959320865635</v>
      </c>
      <c r="O267" s="50">
        <f t="shared" si="75"/>
        <v>31.148515086813049</v>
      </c>
      <c r="P267" s="50">
        <f t="shared" si="76"/>
        <v>39.880525592321305</v>
      </c>
      <c r="Q267" t="s">
        <v>282</v>
      </c>
      <c r="R267" t="s">
        <v>340</v>
      </c>
      <c r="S267" t="s">
        <v>464</v>
      </c>
      <c r="T267" s="52">
        <v>100</v>
      </c>
      <c r="U267" s="52">
        <f t="shared" si="64"/>
        <v>69.6048632218845</v>
      </c>
      <c r="V267" s="52">
        <f t="shared" si="65"/>
        <v>67.320261437908499</v>
      </c>
      <c r="W267" s="52">
        <f t="shared" si="66"/>
        <v>58.15899581589958</v>
      </c>
      <c r="X267" s="52">
        <f t="shared" si="67"/>
        <v>74.520742746191914</v>
      </c>
      <c r="Y267" s="52">
        <f t="shared" si="68"/>
        <v>72.236140962215913</v>
      </c>
      <c r="Z267" s="52">
        <f t="shared" si="69"/>
        <v>63.074875340207001</v>
      </c>
      <c r="AA267" s="52">
        <f t="shared" si="70"/>
        <v>-4.9158795243074138</v>
      </c>
      <c r="AB267" s="52">
        <f t="shared" si="71"/>
        <v>-4.9158795243074138</v>
      </c>
      <c r="AC267" s="52">
        <f t="shared" si="72"/>
        <v>-4.9158795243074209</v>
      </c>
      <c r="AF267">
        <v>2.81</v>
      </c>
      <c r="AG267">
        <v>1.43</v>
      </c>
    </row>
    <row r="268" spans="1:33" ht="15" x14ac:dyDescent="0.25">
      <c r="A268">
        <v>1.46</v>
      </c>
      <c r="B268">
        <v>4.25</v>
      </c>
      <c r="C268">
        <v>7.21</v>
      </c>
      <c r="D268" s="45">
        <f t="shared" si="73"/>
        <v>5.8921879697483304E-2</v>
      </c>
      <c r="E268" s="46">
        <f>IF(OR($A268="",$B268="",$C268=""),"",A268*'MPTO_working_3-way'!$I267)</f>
        <v>1.5460259443583255</v>
      </c>
      <c r="F268" s="47">
        <f>IF(OR($A268="",$B268="",$C268=""),"",B268*'MPTO_working_3-way'!$I267)</f>
        <v>4.5004179887143039</v>
      </c>
      <c r="G268" s="48">
        <f>IF(OR($A268="",$B268="",$C268=""),"",C268*'MPTO_working_3-way'!$I267)</f>
        <v>7.6348267526188547</v>
      </c>
      <c r="H268" s="46">
        <f>IF(OR($A268="",$B268="",$C268=""),"",'MPTO_working_3-way'!E267)</f>
        <v>1.503101920732612</v>
      </c>
      <c r="I268" s="47">
        <f>IF(OR($A268="",$B268="",$C268=""),"",'MPTO_working_3-way'!F267)</f>
        <v>4.6370684517382843</v>
      </c>
      <c r="J268" s="48">
        <f>IF(OR($A268="",$B268="",$C268=""),"",'MPTO_working_3-way'!G267)</f>
        <v>8.3994348815159903</v>
      </c>
      <c r="K268" s="46">
        <f>IF(OR($A268="",$B268="",$C268=""),"",'OddsRatio_working_3-way'!H267)</f>
        <v>1.5164300226172307</v>
      </c>
      <c r="L268" s="47">
        <f>IF(OR($A268="",$B268="",$C268=""),"",'OddsRatio_working_3-way'!I267)</f>
        <v>4.6486903771869574</v>
      </c>
      <c r="M268" s="48">
        <f>IF(OR($A268="",$B268="",$C268=""),"",'OddsRatio_working_3-way'!J267)</f>
        <v>7.9718053053326177</v>
      </c>
      <c r="N268" s="49">
        <f t="shared" si="74"/>
        <v>64.681967572998772</v>
      </c>
      <c r="O268" s="50">
        <f t="shared" si="75"/>
        <v>22.220158272136047</v>
      </c>
      <c r="P268" s="50">
        <f t="shared" si="76"/>
        <v>13.097874154865213</v>
      </c>
      <c r="Q268" t="s">
        <v>89</v>
      </c>
      <c r="R268" t="s">
        <v>91</v>
      </c>
      <c r="S268" t="s">
        <v>464</v>
      </c>
      <c r="T268" s="52">
        <v>100</v>
      </c>
      <c r="U268" s="52">
        <f t="shared" si="64"/>
        <v>31.506849315068493</v>
      </c>
      <c r="V268" s="52">
        <f t="shared" si="65"/>
        <v>76.470588235294116</v>
      </c>
      <c r="W268" s="52">
        <f t="shared" si="66"/>
        <v>86.130374479889042</v>
      </c>
      <c r="X268" s="52">
        <f t="shared" si="67"/>
        <v>37.399037284816842</v>
      </c>
      <c r="Y268" s="52">
        <f t="shared" si="68"/>
        <v>82.362776205042465</v>
      </c>
      <c r="Z268" s="52">
        <f t="shared" si="69"/>
        <v>92.022562449637377</v>
      </c>
      <c r="AA268" s="52">
        <f t="shared" si="70"/>
        <v>-5.892187969748349</v>
      </c>
      <c r="AB268" s="52">
        <f t="shared" si="71"/>
        <v>-5.892187969748349</v>
      </c>
      <c r="AC268" s="52">
        <f t="shared" si="72"/>
        <v>-5.8921879697483348</v>
      </c>
      <c r="AF268">
        <v>2.16</v>
      </c>
      <c r="AG268">
        <v>1.69</v>
      </c>
    </row>
    <row r="269" spans="1:33" ht="15" x14ac:dyDescent="0.25">
      <c r="A269">
        <v>4.7699999999999996</v>
      </c>
      <c r="B269">
        <v>4.09</v>
      </c>
      <c r="C269">
        <v>1.68</v>
      </c>
      <c r="D269" s="45">
        <f t="shared" si="73"/>
        <v>4.9380478614228673E-2</v>
      </c>
      <c r="E269" s="46">
        <f>IF(OR($A269="",$B269="",$C269=""),"",A269*'MPTO_working_3-way'!$I268)</f>
        <v>5.0055448829898701</v>
      </c>
      <c r="F269" s="47">
        <f>IF(OR($A269="",$B269="",$C269=""),"",B269*'MPTO_working_3-way'!$I268)</f>
        <v>4.2919661575321948</v>
      </c>
      <c r="G269" s="48">
        <f>IF(OR($A269="",$B269="",$C269=""),"",C269*'MPTO_working_3-way'!$I268)</f>
        <v>1.7629592040719042</v>
      </c>
      <c r="H269" s="46">
        <f>IF(OR($A269="",$B269="",$C269=""),"",'MPTO_working_3-way'!E268)</f>
        <v>5.1764269609400806</v>
      </c>
      <c r="I269" s="47">
        <f>IF(OR($A269="",$B269="",$C269=""),"",'MPTO_working_3-way'!F268)</f>
        <v>4.3852221562760398</v>
      </c>
      <c r="J269" s="48">
        <f>IF(OR($A269="",$B269="",$C269=""),"",'MPTO_working_3-way'!G268)</f>
        <v>1.7277783728754661</v>
      </c>
      <c r="K269" s="46">
        <f>IF(OR($A269="",$B269="",$C269=""),"",'OddsRatio_working_3-way'!H268)</f>
        <v>5.101994796204016</v>
      </c>
      <c r="L269" s="47">
        <f>IF(OR($A269="",$B269="",$C269=""),"",'OddsRatio_working_3-way'!I268)</f>
        <v>4.3621124456950682</v>
      </c>
      <c r="M269" s="48">
        <f>IF(OR($A269="",$B269="",$C269=""),"",'OddsRatio_working_3-way'!J268)</f>
        <v>1.7398823505089469</v>
      </c>
      <c r="N269" s="49">
        <f t="shared" si="74"/>
        <v>19.977845037375598</v>
      </c>
      <c r="O269" s="50">
        <f t="shared" si="75"/>
        <v>23.299344945790125</v>
      </c>
      <c r="P269" s="50">
        <f t="shared" si="76"/>
        <v>56.722810016834281</v>
      </c>
      <c r="Q269" t="s">
        <v>204</v>
      </c>
      <c r="R269" t="s">
        <v>51</v>
      </c>
      <c r="S269" t="s">
        <v>464</v>
      </c>
      <c r="T269" s="52">
        <v>100</v>
      </c>
      <c r="U269" s="52">
        <f t="shared" si="64"/>
        <v>79.035639412997895</v>
      </c>
      <c r="V269" s="52">
        <f t="shared" si="65"/>
        <v>75.550122249388764</v>
      </c>
      <c r="W269" s="52">
        <f t="shared" si="66"/>
        <v>40.476190476190474</v>
      </c>
      <c r="X269" s="52">
        <f t="shared" si="67"/>
        <v>83.973687274420769</v>
      </c>
      <c r="Y269" s="52">
        <f t="shared" si="68"/>
        <v>80.488170110811623</v>
      </c>
      <c r="Z269" s="52">
        <f t="shared" si="69"/>
        <v>45.414238337613341</v>
      </c>
      <c r="AA269" s="52">
        <f t="shared" si="70"/>
        <v>-4.9380478614228736</v>
      </c>
      <c r="AB269" s="52">
        <f t="shared" si="71"/>
        <v>-4.9380478614228593</v>
      </c>
      <c r="AC269" s="52">
        <f t="shared" si="72"/>
        <v>-4.9380478614228664</v>
      </c>
      <c r="AF269">
        <v>1.63</v>
      </c>
      <c r="AG269">
        <v>2.31</v>
      </c>
    </row>
    <row r="270" spans="1:33" ht="15" x14ac:dyDescent="0.25">
      <c r="A270">
        <v>1.28</v>
      </c>
      <c r="B270">
        <v>6.12</v>
      </c>
      <c r="C270">
        <v>11.14</v>
      </c>
      <c r="D270" s="45">
        <f t="shared" si="73"/>
        <v>3.4415299632719609E-2</v>
      </c>
      <c r="E270" s="46">
        <f>IF(OR($A270="",$B270="",$C270=""),"",A270*'MPTO_working_3-way'!$I269)</f>
        <v>1.3240515835298812</v>
      </c>
      <c r="F270" s="47">
        <f>IF(OR($A270="",$B270="",$C270=""),"",B270*'MPTO_working_3-way'!$I269)</f>
        <v>6.3306216337522443</v>
      </c>
      <c r="G270" s="48">
        <f>IF(OR($A270="",$B270="",$C270=""),"",C270*'MPTO_working_3-way'!$I269)</f>
        <v>11.523386437908497</v>
      </c>
      <c r="H270" s="46">
        <f>IF(OR($A270="",$B270="",$C270=""),"",'MPTO_working_3-way'!E269)</f>
        <v>1.2990754434698768</v>
      </c>
      <c r="I270" s="47">
        <f>IF(OR($A270="",$B270="",$C270=""),"",'MPTO_working_3-way'!F269)</f>
        <v>6.5821117070961188</v>
      </c>
      <c r="J270" s="48">
        <f>IF(OR($A270="",$B270="",$C270=""),"",'MPTO_working_3-way'!G269)</f>
        <v>12.772233731482622</v>
      </c>
      <c r="K270" s="46">
        <f>IF(OR($A270="",$B270="",$C270=""),"",'OddsRatio_working_3-way'!H269)</f>
        <v>1.306069858094886</v>
      </c>
      <c r="L270" s="47">
        <f>IF(OR($A270="",$B270="",$C270=""),"",'OddsRatio_working_3-way'!I269)</f>
        <v>6.5967059765922036</v>
      </c>
      <c r="M270" s="48">
        <f>IF(OR($A270="",$B270="",$C270=""),"",'OddsRatio_working_3-way'!J269)</f>
        <v>12.08410128957909</v>
      </c>
      <c r="N270" s="49">
        <f t="shared" si="74"/>
        <v>75.525758394852744</v>
      </c>
      <c r="O270" s="50">
        <f t="shared" si="75"/>
        <v>15.796237049903844</v>
      </c>
      <c r="P270" s="50">
        <f t="shared" si="76"/>
        <v>8.6780045552434046</v>
      </c>
      <c r="Q270" t="s">
        <v>53</v>
      </c>
      <c r="R270" t="s">
        <v>95</v>
      </c>
      <c r="S270" t="s">
        <v>464</v>
      </c>
      <c r="T270" s="52">
        <v>100</v>
      </c>
      <c r="U270" s="52">
        <f t="shared" ref="U270:U333" si="77">(1/A270)*((T270*A270)-T270)</f>
        <v>21.875</v>
      </c>
      <c r="V270" s="52">
        <f t="shared" ref="V270:V333" si="78">(1/B270)*((T270*B270)-T270)</f>
        <v>83.66013071895425</v>
      </c>
      <c r="W270" s="52">
        <f t="shared" ref="W270:W333" si="79">(1/C270)*((T270*C270)-T270)</f>
        <v>91.02333931777379</v>
      </c>
      <c r="X270" s="52">
        <f t="shared" ref="X270:X333" si="80">((1/B270)+(1/C270))*T270</f>
        <v>25.316529963271961</v>
      </c>
      <c r="Y270" s="52">
        <f t="shared" ref="Y270:Y333" si="81">((1/A270)+(1/C270))*T270</f>
        <v>87.10166068222621</v>
      </c>
      <c r="Z270" s="52">
        <f t="shared" ref="Z270:Z333" si="82">((1/A270)+(1/B270))*T270</f>
        <v>94.46486928104575</v>
      </c>
      <c r="AA270" s="52">
        <f t="shared" ref="AA270:AA333" si="83">U270-X270</f>
        <v>-3.4415299632719609</v>
      </c>
      <c r="AB270" s="52">
        <f t="shared" ref="AB270:AB333" si="84">V270-Y270</f>
        <v>-3.4415299632719609</v>
      </c>
      <c r="AC270" s="52">
        <f t="shared" ref="AC270:AC333" si="85">W270-Z270</f>
        <v>-3.4415299632719609</v>
      </c>
      <c r="AF270">
        <v>1.43</v>
      </c>
      <c r="AG270">
        <v>2.94</v>
      </c>
    </row>
    <row r="271" spans="1:33" ht="15" x14ac:dyDescent="0.25">
      <c r="A271">
        <v>6.62</v>
      </c>
      <c r="B271">
        <v>5.24</v>
      </c>
      <c r="C271">
        <v>1.46</v>
      </c>
      <c r="D271" s="45">
        <f t="shared" si="73"/>
        <v>2.682860331849235E-2</v>
      </c>
      <c r="E271" s="46">
        <f>IF(OR($A271="",$B271="",$C271=""),"",A271*'MPTO_working_3-way'!$I270)</f>
        <v>6.7976053539684198</v>
      </c>
      <c r="F271" s="47">
        <f>IF(OR($A271="",$B271="",$C271=""),"",B271*'MPTO_working_3-way'!$I270)</f>
        <v>5.3805818813888999</v>
      </c>
      <c r="G271" s="48">
        <f>IF(OR($A271="",$B271="",$C271=""),"",C271*'MPTO_working_3-way'!$I270)</f>
        <v>1.4991697608449988</v>
      </c>
      <c r="H271" s="46">
        <f>IF(OR($A271="",$B271="",$C271=""),"",'MPTO_working_3-way'!E270)</f>
        <v>7.0365779739286607</v>
      </c>
      <c r="I271" s="47">
        <f>IF(OR($A271="",$B271="",$C271=""),"",'MPTO_working_3-way'!F270)</f>
        <v>5.497622015361519</v>
      </c>
      <c r="J271" s="48">
        <f>IF(OR($A271="",$B271="",$C271=""),"",'MPTO_working_3-way'!G270)</f>
        <v>1.4793148023407174</v>
      </c>
      <c r="K271" s="46">
        <f>IF(OR($A271="",$B271="",$C271=""),"",'OddsRatio_working_3-way'!H270)</f>
        <v>6.9326146892103173</v>
      </c>
      <c r="L271" s="47">
        <f>IF(OR($A271="",$B271="",$C271=""),"",'OddsRatio_working_3-way'!I270)</f>
        <v>5.4758516516462175</v>
      </c>
      <c r="M271" s="48">
        <f>IF(OR($A271="",$B271="",$C271=""),"",'OddsRatio_working_3-way'!J270)</f>
        <v>1.4855876791880331</v>
      </c>
      <c r="N271" s="49">
        <f t="shared" si="74"/>
        <v>14.711062910061457</v>
      </c>
      <c r="O271" s="50">
        <f t="shared" si="75"/>
        <v>18.585350470344821</v>
      </c>
      <c r="P271" s="50">
        <f t="shared" si="76"/>
        <v>66.703586619593736</v>
      </c>
      <c r="Q271" t="s">
        <v>196</v>
      </c>
      <c r="R271" t="s">
        <v>98</v>
      </c>
      <c r="S271" t="s">
        <v>464</v>
      </c>
      <c r="T271" s="52">
        <v>100</v>
      </c>
      <c r="U271" s="52">
        <f t="shared" si="77"/>
        <v>84.894259818731115</v>
      </c>
      <c r="V271" s="52">
        <f t="shared" si="78"/>
        <v>80.916030534351137</v>
      </c>
      <c r="W271" s="52">
        <f t="shared" si="79"/>
        <v>31.506849315068493</v>
      </c>
      <c r="X271" s="52">
        <f t="shared" si="80"/>
        <v>87.577120150580356</v>
      </c>
      <c r="Y271" s="52">
        <f t="shared" si="81"/>
        <v>83.598890866200378</v>
      </c>
      <c r="Z271" s="52">
        <f t="shared" si="82"/>
        <v>34.189709646917734</v>
      </c>
      <c r="AA271" s="52">
        <f t="shared" si="83"/>
        <v>-2.6828603318492412</v>
      </c>
      <c r="AB271" s="52">
        <f t="shared" si="84"/>
        <v>-2.6828603318492412</v>
      </c>
      <c r="AC271" s="52">
        <f t="shared" si="85"/>
        <v>-2.6828603318492412</v>
      </c>
      <c r="AF271">
        <v>1.4</v>
      </c>
      <c r="AG271">
        <v>3.11</v>
      </c>
    </row>
    <row r="272" spans="1:33" ht="15" x14ac:dyDescent="0.25">
      <c r="A272">
        <v>2.27</v>
      </c>
      <c r="B272">
        <v>3.35</v>
      </c>
      <c r="C272">
        <v>3.46</v>
      </c>
      <c r="D272" s="45">
        <f t="shared" si="73"/>
        <v>2.8053438088263105E-2</v>
      </c>
      <c r="E272" s="46">
        <f>IF(OR($A272="",$B272="",$C272=""),"",A272*'MPTO_working_3-way'!$I271)</f>
        <v>2.3336813044603573</v>
      </c>
      <c r="F272" s="47">
        <f>IF(OR($A272="",$B272="",$C272=""),"",B272*'MPTO_working_3-way'!$I271)</f>
        <v>3.4439790175956815</v>
      </c>
      <c r="G272" s="48">
        <f>IF(OR($A272="",$B272="",$C272=""),"",C272*'MPTO_working_3-way'!$I271)</f>
        <v>3.5570648957853903</v>
      </c>
      <c r="H272" s="46">
        <f>IF(OR($A272="",$B272="",$C272=""),"",'MPTO_working_3-way'!E271)</f>
        <v>2.3192305420881585</v>
      </c>
      <c r="I272" s="47">
        <f>IF(OR($A272="",$B272="",$C272=""),"",'MPTO_working_3-way'!F271)</f>
        <v>3.4583370391514023</v>
      </c>
      <c r="J272" s="48">
        <f>IF(OR($A272="",$B272="",$C272=""),"",'MPTO_working_3-way'!G271)</f>
        <v>3.5756913700653712</v>
      </c>
      <c r="K272" s="46">
        <f>IF(OR($A272="",$B272="",$C272=""),"",'OddsRatio_working_3-way'!H271)</f>
        <v>2.3254020037927816</v>
      </c>
      <c r="L272" s="47">
        <f>IF(OR($A272="",$B272="",$C272=""),"",'OddsRatio_working_3-way'!I271)</f>
        <v>3.4525155188291632</v>
      </c>
      <c r="M272" s="48">
        <f>IF(OR($A272="",$B272="",$C272=""),"",'OddsRatio_working_3-way'!J271)</f>
        <v>3.5673141175828675</v>
      </c>
      <c r="N272" s="49">
        <f t="shared" si="74"/>
        <v>42.850752503724628</v>
      </c>
      <c r="O272" s="50">
        <f t="shared" si="75"/>
        <v>29.036181547299968</v>
      </c>
      <c r="P272" s="50">
        <f t="shared" si="76"/>
        <v>28.113065948975404</v>
      </c>
      <c r="Q272" t="s">
        <v>105</v>
      </c>
      <c r="R272" t="s">
        <v>202</v>
      </c>
      <c r="S272" t="s">
        <v>464</v>
      </c>
      <c r="T272" s="52">
        <v>100</v>
      </c>
      <c r="U272" s="52">
        <f t="shared" si="77"/>
        <v>55.947136563876647</v>
      </c>
      <c r="V272" s="52">
        <f t="shared" si="78"/>
        <v>70.149253731343279</v>
      </c>
      <c r="W272" s="52">
        <f t="shared" si="79"/>
        <v>71.098265895953759</v>
      </c>
      <c r="X272" s="52">
        <f t="shared" si="80"/>
        <v>58.752480372702955</v>
      </c>
      <c r="Y272" s="52">
        <f t="shared" si="81"/>
        <v>72.954597540169601</v>
      </c>
      <c r="Z272" s="52">
        <f t="shared" si="82"/>
        <v>73.903609704780067</v>
      </c>
      <c r="AA272" s="52">
        <f t="shared" si="83"/>
        <v>-2.8053438088263078</v>
      </c>
      <c r="AB272" s="52">
        <f t="shared" si="84"/>
        <v>-2.8053438088263221</v>
      </c>
      <c r="AC272" s="52">
        <f t="shared" si="85"/>
        <v>-2.8053438088263078</v>
      </c>
      <c r="AF272">
        <v>2.02</v>
      </c>
      <c r="AG272">
        <v>1.88</v>
      </c>
    </row>
    <row r="273" spans="1:33" ht="15" x14ac:dyDescent="0.25">
      <c r="A273">
        <v>2.52</v>
      </c>
      <c r="B273">
        <v>3.19</v>
      </c>
      <c r="C273">
        <v>3.15</v>
      </c>
      <c r="D273" s="45">
        <f t="shared" si="73"/>
        <v>2.7765338110165683E-2</v>
      </c>
      <c r="E273" s="46">
        <f>IF(OR($A273="",$B273="",$C273=""),"",A273*'MPTO_working_3-way'!$I272)</f>
        <v>2.5899686520376175</v>
      </c>
      <c r="F273" s="47">
        <f>IF(OR($A273="",$B273="",$C273=""),"",B273*'MPTO_working_3-way'!$I272)</f>
        <v>3.2785714285714285</v>
      </c>
      <c r="G273" s="48">
        <f>IF(OR($A273="",$B273="",$C273=""),"",C273*'MPTO_working_3-way'!$I272)</f>
        <v>3.2374608150470219</v>
      </c>
      <c r="H273" s="46">
        <f>IF(OR($A273="",$B273="",$C273=""),"",'MPTO_working_3-way'!E272)</f>
        <v>2.580177172936192</v>
      </c>
      <c r="I273" s="47">
        <f>IF(OR($A273="",$B273="",$C273=""),"",'MPTO_working_3-way'!F272)</f>
        <v>3.2870461236506379</v>
      </c>
      <c r="J273" s="48">
        <f>IF(OR($A273="",$B273="",$C273=""),"",'MPTO_working_3-way'!G272)</f>
        <v>3.2445915402001937</v>
      </c>
      <c r="K273" s="46">
        <f>IF(OR($A273="",$B273="",$C273=""),"",'OddsRatio_working_3-way'!H272)</f>
        <v>2.5846253755614503</v>
      </c>
      <c r="L273" s="47">
        <f>IF(OR($A273="",$B273="",$C273=""),"",'OddsRatio_working_3-way'!I272)</f>
        <v>3.2831115608418258</v>
      </c>
      <c r="M273" s="48">
        <f>IF(OR($A273="",$B273="",$C273=""),"",'OddsRatio_working_3-way'!J272)</f>
        <v>3.2414108930638936</v>
      </c>
      <c r="N273" s="49">
        <f t="shared" si="74"/>
        <v>38.610505930767367</v>
      </c>
      <c r="O273" s="50">
        <f t="shared" si="75"/>
        <v>30.501089324618736</v>
      </c>
      <c r="P273" s="50">
        <f t="shared" si="76"/>
        <v>30.888404744613894</v>
      </c>
      <c r="Q273" t="s">
        <v>453</v>
      </c>
      <c r="R273" t="s">
        <v>200</v>
      </c>
      <c r="S273" t="s">
        <v>464</v>
      </c>
      <c r="T273" s="52">
        <v>100</v>
      </c>
      <c r="U273" s="52">
        <f t="shared" si="77"/>
        <v>60.317460317460316</v>
      </c>
      <c r="V273" s="52">
        <f t="shared" si="78"/>
        <v>68.652037617554868</v>
      </c>
      <c r="W273" s="52">
        <f t="shared" si="79"/>
        <v>68.253968253968253</v>
      </c>
      <c r="X273" s="52">
        <f t="shared" si="80"/>
        <v>63.093994128476893</v>
      </c>
      <c r="Y273" s="52">
        <f t="shared" si="81"/>
        <v>71.428571428571416</v>
      </c>
      <c r="Z273" s="52">
        <f t="shared" si="82"/>
        <v>71.03050206498483</v>
      </c>
      <c r="AA273" s="52">
        <f t="shared" si="83"/>
        <v>-2.7765338110165771</v>
      </c>
      <c r="AB273" s="52">
        <f t="shared" si="84"/>
        <v>-2.7765338110165487</v>
      </c>
      <c r="AC273" s="52">
        <f t="shared" si="85"/>
        <v>-2.7765338110165771</v>
      </c>
      <c r="AF273">
        <v>2</v>
      </c>
      <c r="AG273">
        <v>1.89</v>
      </c>
    </row>
    <row r="274" spans="1:33" ht="15" x14ac:dyDescent="0.25">
      <c r="A274">
        <v>1.57</v>
      </c>
      <c r="B274">
        <v>3.85</v>
      </c>
      <c r="C274">
        <v>7.4</v>
      </c>
      <c r="D274" s="45">
        <f t="shared" si="73"/>
        <v>3.1818070034630441E-2</v>
      </c>
      <c r="E274" s="46">
        <f>IF(OR($A274="",$B274="",$C274=""),"",A274*'MPTO_working_3-way'!$I273)</f>
        <v>1.6199543699543699</v>
      </c>
      <c r="F274" s="47">
        <f>IF(OR($A274="",$B274="",$C274=""),"",B274*'MPTO_working_3-way'!$I273)</f>
        <v>3.9724995696333272</v>
      </c>
      <c r="G274" s="48">
        <f>IF(OR($A274="",$B274="",$C274=""),"",C274*'MPTO_working_3-way'!$I273)</f>
        <v>7.6354537182562661</v>
      </c>
      <c r="H274" s="46">
        <f>IF(OR($A274="",$B274="",$C274=""),"",'MPTO_working_3-way'!E273)</f>
        <v>1.5965854738074501</v>
      </c>
      <c r="I274" s="47">
        <f>IF(OR($A274="",$B274="",$C274=""),"",'MPTO_working_3-way'!F273)</f>
        <v>4.0139003553609243</v>
      </c>
      <c r="J274" s="48">
        <f>IF(OR($A274="",$B274="",$C274=""),"",'MPTO_working_3-way'!G273)</f>
        <v>8.0302508033967062</v>
      </c>
      <c r="K274" s="46">
        <f>IF(OR($A274="",$B274="",$C274=""),"",'OddsRatio_working_3-way'!H273)</f>
        <v>1.6047967328324835</v>
      </c>
      <c r="L274" s="47">
        <f>IF(OR($A274="",$B274="",$C274=""),"",'OddsRatio_working_3-way'!I273)</f>
        <v>4.023983664162416</v>
      </c>
      <c r="M274" s="48">
        <f>IF(OR($A274="",$B274="",$C274=""),"",'OddsRatio_working_3-way'!J273)</f>
        <v>7.7907001581191109</v>
      </c>
      <c r="N274" s="49">
        <f t="shared" si="74"/>
        <v>61.730133795569046</v>
      </c>
      <c r="O274" s="50">
        <f t="shared" si="75"/>
        <v>25.17306754780348</v>
      </c>
      <c r="P274" s="50">
        <f t="shared" si="76"/>
        <v>13.096798656627485</v>
      </c>
      <c r="Q274" t="s">
        <v>50</v>
      </c>
      <c r="R274" t="s">
        <v>461</v>
      </c>
      <c r="S274" t="s">
        <v>464</v>
      </c>
      <c r="T274" s="52">
        <v>100</v>
      </c>
      <c r="U274" s="52">
        <f t="shared" si="77"/>
        <v>36.30573248407643</v>
      </c>
      <c r="V274" s="52">
        <f t="shared" si="78"/>
        <v>74.025974025974023</v>
      </c>
      <c r="W274" s="52">
        <f t="shared" si="79"/>
        <v>86.48648648648647</v>
      </c>
      <c r="X274" s="52">
        <f t="shared" si="80"/>
        <v>39.487539487539479</v>
      </c>
      <c r="Y274" s="52">
        <f t="shared" si="81"/>
        <v>77.207781029437072</v>
      </c>
      <c r="Z274" s="52">
        <f t="shared" si="82"/>
        <v>89.668293489949534</v>
      </c>
      <c r="AA274" s="52">
        <f t="shared" si="83"/>
        <v>-3.1818070034630495</v>
      </c>
      <c r="AB274" s="52">
        <f t="shared" si="84"/>
        <v>-3.1818070034630495</v>
      </c>
      <c r="AC274" s="52">
        <f t="shared" si="85"/>
        <v>-3.1818070034630637</v>
      </c>
      <c r="AF274">
        <v>1.83</v>
      </c>
      <c r="AG274">
        <v>2.0499999999999998</v>
      </c>
    </row>
    <row r="275" spans="1:33" ht="15" x14ac:dyDescent="0.25">
      <c r="A275">
        <v>3.28</v>
      </c>
      <c r="B275">
        <v>3.05</v>
      </c>
      <c r="C275">
        <v>2.5299999999999998</v>
      </c>
      <c r="D275" s="45">
        <f t="shared" si="73"/>
        <v>2.8003818235551758E-2</v>
      </c>
      <c r="E275" s="46">
        <f>IF(OR($A275="",$B275="",$C275=""),"",A275*'MPTO_working_3-way'!$I274)</f>
        <v>3.3718525238126094</v>
      </c>
      <c r="F275" s="47">
        <f>IF(OR($A275="",$B275="",$C275=""),"",B275*'MPTO_working_3-way'!$I274)</f>
        <v>3.1354116456184329</v>
      </c>
      <c r="G275" s="48">
        <f>IF(OR($A275="",$B275="",$C275=""),"",C275*'MPTO_working_3-way'!$I274)</f>
        <v>2.6008496601359457</v>
      </c>
      <c r="H275" s="46">
        <f>IF(OR($A275="",$B275="",$C275=""),"",'MPTO_working_3-way'!E274)</f>
        <v>3.3835973177331211</v>
      </c>
      <c r="I275" s="47">
        <f>IF(OR($A275="",$B275="",$C275=""),"",'MPTO_working_3-way'!F274)</f>
        <v>3.1393798668839787</v>
      </c>
      <c r="J275" s="48">
        <f>IF(OR($A275="",$B275="",$C275=""),"",'MPTO_working_3-way'!G274)</f>
        <v>2.5911950973306008</v>
      </c>
      <c r="K275" s="46">
        <f>IF(OR($A275="",$B275="",$C275=""),"",'OddsRatio_working_3-way'!H274)</f>
        <v>3.37778118532347</v>
      </c>
      <c r="L275" s="47">
        <f>IF(OR($A275="",$B275="",$C275=""),"",'OddsRatio_working_3-way'!I274)</f>
        <v>3.1379172938215403</v>
      </c>
      <c r="M275" s="48">
        <f>IF(OR($A275="",$B275="",$C275=""),"",'OddsRatio_working_3-way'!J274)</f>
        <v>2.5956163217302222</v>
      </c>
      <c r="N275" s="49">
        <f t="shared" si="74"/>
        <v>29.657287587100146</v>
      </c>
      <c r="O275" s="50">
        <f t="shared" si="75"/>
        <v>31.893738782192937</v>
      </c>
      <c r="P275" s="50">
        <f t="shared" si="76"/>
        <v>38.448973630706909</v>
      </c>
      <c r="Q275" t="s">
        <v>192</v>
      </c>
      <c r="R275" t="s">
        <v>392</v>
      </c>
      <c r="S275" t="s">
        <v>464</v>
      </c>
      <c r="T275" s="52">
        <v>100</v>
      </c>
      <c r="U275" s="52">
        <f t="shared" si="77"/>
        <v>69.512195121951223</v>
      </c>
      <c r="V275" s="52">
        <f t="shared" si="78"/>
        <v>67.21311475409837</v>
      </c>
      <c r="W275" s="52">
        <f t="shared" si="79"/>
        <v>60.474308300395251</v>
      </c>
      <c r="X275" s="52">
        <f t="shared" si="80"/>
        <v>72.312576945506393</v>
      </c>
      <c r="Y275" s="52">
        <f t="shared" si="81"/>
        <v>70.013496577653527</v>
      </c>
      <c r="Z275" s="52">
        <f t="shared" si="82"/>
        <v>63.274690123950414</v>
      </c>
      <c r="AA275" s="52">
        <f t="shared" si="83"/>
        <v>-2.8003818235551705</v>
      </c>
      <c r="AB275" s="52">
        <f t="shared" si="84"/>
        <v>-2.8003818235551563</v>
      </c>
      <c r="AC275" s="52">
        <f t="shared" si="85"/>
        <v>-2.8003818235551634</v>
      </c>
      <c r="AF275">
        <v>2.13</v>
      </c>
      <c r="AG275">
        <v>1.77</v>
      </c>
    </row>
    <row r="276" spans="1:33" ht="15" x14ac:dyDescent="0.25">
      <c r="A276">
        <v>1.59</v>
      </c>
      <c r="B276">
        <v>3.75</v>
      </c>
      <c r="C276">
        <v>7.41</v>
      </c>
      <c r="D276" s="45">
        <f t="shared" si="73"/>
        <v>3.0550250808443424E-2</v>
      </c>
      <c r="E276" s="46">
        <f>IF(OR($A276="",$B276="",$C276=""),"",A276*'MPTO_working_3-way'!$I275)</f>
        <v>1.6385748987854252</v>
      </c>
      <c r="F276" s="47">
        <f>IF(OR($A276="",$B276="",$C276=""),"",B276*'MPTO_working_3-way'!$I275)</f>
        <v>3.8645634405316627</v>
      </c>
      <c r="G276" s="48">
        <f>IF(OR($A276="",$B276="",$C276=""),"",C276*'MPTO_working_3-way'!$I275)</f>
        <v>7.6363773584905656</v>
      </c>
      <c r="H276" s="46">
        <f>IF(OR($A276="",$B276="",$C276=""),"",'MPTO_working_3-way'!E275)</f>
        <v>1.6161684055736474</v>
      </c>
      <c r="I276" s="47">
        <f>IF(OR($A276="",$B276="",$C276=""),"",'MPTO_working_3-way'!F275)</f>
        <v>3.8988900875619645</v>
      </c>
      <c r="J276" s="48">
        <f>IF(OR($A276="",$B276="",$C276=""),"",'MPTO_working_3-way'!G275)</f>
        <v>8.0147889144365383</v>
      </c>
      <c r="K276" s="46">
        <f>IF(OR($A276="",$B276="",$C276=""),"",'OddsRatio_working_3-way'!H275)</f>
        <v>1.6241883021911288</v>
      </c>
      <c r="L276" s="47">
        <f>IF(OR($A276="",$B276="",$C276=""),"",'OddsRatio_working_3-way'!I275)</f>
        <v>3.9093522559755991</v>
      </c>
      <c r="M276" s="48">
        <f>IF(OR($A276="",$B276="",$C276=""),"",'OddsRatio_working_3-way'!J275)</f>
        <v>7.7814356221103971</v>
      </c>
      <c r="N276" s="49">
        <f t="shared" si="74"/>
        <v>61.028641457966827</v>
      </c>
      <c r="O276" s="50">
        <f t="shared" si="75"/>
        <v>25.876143978177939</v>
      </c>
      <c r="P276" s="50">
        <f t="shared" si="76"/>
        <v>13.095214563855231</v>
      </c>
      <c r="Q276" t="s">
        <v>140</v>
      </c>
      <c r="R276" t="s">
        <v>201</v>
      </c>
      <c r="S276" t="s">
        <v>464</v>
      </c>
      <c r="T276" s="52">
        <v>100</v>
      </c>
      <c r="U276" s="52">
        <f t="shared" si="77"/>
        <v>37.106918238993707</v>
      </c>
      <c r="V276" s="52">
        <f t="shared" si="78"/>
        <v>73.333333333333329</v>
      </c>
      <c r="W276" s="52">
        <f t="shared" si="79"/>
        <v>86.504723346828612</v>
      </c>
      <c r="X276" s="52">
        <f t="shared" si="80"/>
        <v>40.161943319838059</v>
      </c>
      <c r="Y276" s="52">
        <f t="shared" si="81"/>
        <v>76.388358414177688</v>
      </c>
      <c r="Z276" s="52">
        <f t="shared" si="82"/>
        <v>89.559748427672957</v>
      </c>
      <c r="AA276" s="52">
        <f t="shared" si="83"/>
        <v>-3.0550250808443522</v>
      </c>
      <c r="AB276" s="52">
        <f t="shared" si="84"/>
        <v>-3.0550250808443593</v>
      </c>
      <c r="AC276" s="52">
        <f t="shared" si="85"/>
        <v>-3.0550250808443451</v>
      </c>
      <c r="AF276">
        <v>1.96</v>
      </c>
      <c r="AG276">
        <v>1.93</v>
      </c>
    </row>
    <row r="277" spans="1:33" ht="15" x14ac:dyDescent="0.25">
      <c r="A277">
        <v>3.06</v>
      </c>
      <c r="B277">
        <v>3.45</v>
      </c>
      <c r="C277">
        <v>2.4300000000000002</v>
      </c>
      <c r="D277" s="45">
        <f t="shared" si="73"/>
        <v>2.8175091829539145E-2</v>
      </c>
      <c r="E277" s="46">
        <f>IF(OR($A277="",$B277="",$C277=""),"",A277*'MPTO_working_3-way'!$I276)</f>
        <v>3.1462157809983897</v>
      </c>
      <c r="F277" s="47">
        <f>IF(OR($A277="",$B277="",$C277=""),"",B277*'MPTO_working_3-way'!$I276)</f>
        <v>3.54720406681191</v>
      </c>
      <c r="G277" s="48">
        <f>IF(OR($A277="",$B277="",$C277=""),"",C277*'MPTO_working_3-way'!$I276)</f>
        <v>2.4984654731457803</v>
      </c>
      <c r="H277" s="46">
        <f>IF(OR($A277="",$B277="",$C277=""),"",'MPTO_working_3-way'!E276)</f>
        <v>3.1505421506968929</v>
      </c>
      <c r="I277" s="47">
        <f>IF(OR($A277="",$B277="",$C277=""),"",'MPTO_working_3-way'!F276)</f>
        <v>3.565527938656293</v>
      </c>
      <c r="J277" s="48">
        <f>IF(OR($A277="",$B277="",$C277=""),"",'MPTO_working_3-way'!G276)</f>
        <v>2.4867522225033376</v>
      </c>
      <c r="K277" s="46">
        <f>IF(OR($A277="",$B277="",$C277=""),"",'OddsRatio_working_3-way'!H276)</f>
        <v>3.149349451858531</v>
      </c>
      <c r="L277" s="47">
        <f>IF(OR($A277="",$B277="",$C277=""),"",'OddsRatio_working_3-way'!I276)</f>
        <v>3.5562651247832036</v>
      </c>
      <c r="M277" s="48">
        <f>IF(OR($A277="",$B277="",$C277=""),"",'OddsRatio_working_3-way'!J276)</f>
        <v>2.4920241340571359</v>
      </c>
      <c r="N277" s="49">
        <f t="shared" si="74"/>
        <v>31.78421537516634</v>
      </c>
      <c r="O277" s="50">
        <f t="shared" si="75"/>
        <v>28.191217115364932</v>
      </c>
      <c r="P277" s="50">
        <f t="shared" si="76"/>
        <v>40.024567509468724</v>
      </c>
      <c r="Q277" t="s">
        <v>347</v>
      </c>
      <c r="R277" t="s">
        <v>350</v>
      </c>
      <c r="S277" t="s">
        <v>464</v>
      </c>
      <c r="T277" s="52">
        <v>100</v>
      </c>
      <c r="U277" s="52">
        <f t="shared" si="77"/>
        <v>67.320261437908499</v>
      </c>
      <c r="V277" s="52">
        <f t="shared" si="78"/>
        <v>71.014492753623188</v>
      </c>
      <c r="W277" s="52">
        <f t="shared" si="79"/>
        <v>58.847736625514408</v>
      </c>
      <c r="X277" s="52">
        <f t="shared" si="80"/>
        <v>70.137770620862412</v>
      </c>
      <c r="Y277" s="52">
        <f t="shared" si="81"/>
        <v>73.8320019365771</v>
      </c>
      <c r="Z277" s="52">
        <f t="shared" si="82"/>
        <v>61.665245808468313</v>
      </c>
      <c r="AA277" s="52">
        <f t="shared" si="83"/>
        <v>-2.8175091829539127</v>
      </c>
      <c r="AB277" s="52">
        <f t="shared" si="84"/>
        <v>-2.8175091829539127</v>
      </c>
      <c r="AC277" s="52">
        <f t="shared" si="85"/>
        <v>-2.8175091829539056</v>
      </c>
      <c r="AF277">
        <v>2.0499999999999998</v>
      </c>
      <c r="AG277">
        <v>1.85</v>
      </c>
    </row>
    <row r="278" spans="1:33" ht="15" x14ac:dyDescent="0.25">
      <c r="A278">
        <v>1.64</v>
      </c>
      <c r="B278">
        <v>4.34</v>
      </c>
      <c r="C278">
        <v>5.21</v>
      </c>
      <c r="D278" s="45">
        <f t="shared" si="73"/>
        <v>3.2109423759264955E-2</v>
      </c>
      <c r="E278" s="46">
        <f>IF(OR($A278="",$B278="",$C278=""),"",A278*'MPTO_working_3-way'!$I277)</f>
        <v>1.6926594549651943</v>
      </c>
      <c r="F278" s="47">
        <f>IF(OR($A278="",$B278="",$C278=""),"",B278*'MPTO_working_3-way'!$I277)</f>
        <v>4.4793548991152097</v>
      </c>
      <c r="G278" s="48">
        <f>IF(OR($A278="",$B278="",$C278=""),"",C278*'MPTO_working_3-way'!$I277)</f>
        <v>5.3772900977857701</v>
      </c>
      <c r="H278" s="46">
        <f>IF(OR($A278="",$B278="",$C278=""),"",'MPTO_working_3-way'!E277)</f>
        <v>1.6693015024301847</v>
      </c>
      <c r="I278" s="47">
        <f>IF(OR($A278="",$B278="",$C278=""),"",'MPTO_working_3-way'!F277)</f>
        <v>4.5514209350796246</v>
      </c>
      <c r="J278" s="48">
        <f>IF(OR($A278="",$B278="",$C278=""),"",'MPTO_working_3-way'!G277)</f>
        <v>5.5176846692923194</v>
      </c>
      <c r="K278" s="46">
        <f>IF(OR($A278="",$B278="",$C278=""),"",'OddsRatio_working_3-way'!H277)</f>
        <v>1.6773311003287672</v>
      </c>
      <c r="L278" s="47">
        <f>IF(OR($A278="",$B278="",$C278=""),"",'OddsRatio_working_3-way'!I277)</f>
        <v>4.5348216798407535</v>
      </c>
      <c r="M278" s="48">
        <f>IF(OR($A278="",$B278="",$C278=""),"",'OddsRatio_working_3-way'!J277)</f>
        <v>5.4555686443501719</v>
      </c>
      <c r="N278" s="49">
        <f t="shared" si="74"/>
        <v>59.078629021722662</v>
      </c>
      <c r="O278" s="50">
        <f t="shared" si="75"/>
        <v>22.324643224798425</v>
      </c>
      <c r="P278" s="50">
        <f t="shared" si="76"/>
        <v>18.59672775347892</v>
      </c>
      <c r="Q278" t="s">
        <v>330</v>
      </c>
      <c r="R278" t="s">
        <v>342</v>
      </c>
      <c r="S278" t="s">
        <v>464</v>
      </c>
      <c r="T278" s="52">
        <v>100</v>
      </c>
      <c r="U278" s="52">
        <f t="shared" si="77"/>
        <v>39.024390243902438</v>
      </c>
      <c r="V278" s="52">
        <f t="shared" si="78"/>
        <v>76.958525345622121</v>
      </c>
      <c r="W278" s="52">
        <f t="shared" si="79"/>
        <v>80.806142034548941</v>
      </c>
      <c r="X278" s="52">
        <f t="shared" si="80"/>
        <v>42.235332619828938</v>
      </c>
      <c r="Y278" s="52">
        <f t="shared" si="81"/>
        <v>80.169467721548614</v>
      </c>
      <c r="Z278" s="52">
        <f t="shared" si="82"/>
        <v>84.017084410475434</v>
      </c>
      <c r="AA278" s="52">
        <f t="shared" si="83"/>
        <v>-3.2109423759264999</v>
      </c>
      <c r="AB278" s="52">
        <f t="shared" si="84"/>
        <v>-3.2109423759264928</v>
      </c>
      <c r="AC278" s="52">
        <f t="shared" si="85"/>
        <v>-3.2109423759264928</v>
      </c>
      <c r="AF278">
        <v>1.6</v>
      </c>
      <c r="AG278">
        <v>2.44</v>
      </c>
    </row>
    <row r="279" spans="1:33" ht="15" x14ac:dyDescent="0.25">
      <c r="A279">
        <v>3.6</v>
      </c>
      <c r="B279">
        <v>3.85</v>
      </c>
      <c r="C279">
        <v>2.04</v>
      </c>
      <c r="D279" s="45">
        <f t="shared" si="73"/>
        <v>2.771411594941009E-2</v>
      </c>
      <c r="E279" s="46">
        <f>IF(OR($A279="",$B279="",$C279=""),"",A279*'MPTO_working_3-way'!$I278)</f>
        <v>3.6997708174178765</v>
      </c>
      <c r="F279" s="47">
        <f>IF(OR($A279="",$B279="",$C279=""),"",B279*'MPTO_working_3-way'!$I278)</f>
        <v>3.9566993464052289</v>
      </c>
      <c r="G279" s="48">
        <f>IF(OR($A279="",$B279="",$C279=""),"",C279*'MPTO_working_3-way'!$I278)</f>
        <v>2.0965367965367965</v>
      </c>
      <c r="H279" s="46">
        <f>IF(OR($A279="",$B279="",$C279=""),"",'MPTO_working_3-way'!E278)</f>
        <v>3.7238436413444322</v>
      </c>
      <c r="I279" s="47">
        <f>IF(OR($A279="",$B279="",$C279=""),"",'MPTO_working_3-way'!F278)</f>
        <v>3.9919805726548825</v>
      </c>
      <c r="J279" s="48">
        <f>IF(OR($A279="",$B279="",$C279=""),"",'MPTO_working_3-way'!G278)</f>
        <v>2.079183457363885</v>
      </c>
      <c r="K279" s="46">
        <f>IF(OR($A279="",$B279="",$C279=""),"",'OddsRatio_working_3-way'!H278)</f>
        <v>3.715302926002225</v>
      </c>
      <c r="L279" s="47">
        <f>IF(OR($A279="",$B279="",$C279=""),"",'OddsRatio_working_3-way'!I278)</f>
        <v>3.976389745810132</v>
      </c>
      <c r="M279" s="48">
        <f>IF(OR($A279="",$B279="",$C279=""),"",'OddsRatio_working_3-way'!J278)</f>
        <v>2.0861211704008902</v>
      </c>
      <c r="N279" s="49">
        <f t="shared" si="74"/>
        <v>27.028701218253147</v>
      </c>
      <c r="O279" s="50">
        <f t="shared" si="75"/>
        <v>25.273590749535412</v>
      </c>
      <c r="P279" s="50">
        <f t="shared" si="76"/>
        <v>47.697708032211438</v>
      </c>
      <c r="Q279" t="s">
        <v>331</v>
      </c>
      <c r="R279" t="s">
        <v>359</v>
      </c>
      <c r="S279" t="s">
        <v>464</v>
      </c>
      <c r="T279" s="52">
        <v>100</v>
      </c>
      <c r="U279" s="52">
        <f t="shared" si="77"/>
        <v>72.222222222222229</v>
      </c>
      <c r="V279" s="52">
        <f t="shared" si="78"/>
        <v>74.025974025974023</v>
      </c>
      <c r="W279" s="52">
        <f t="shared" si="79"/>
        <v>50.980392156862742</v>
      </c>
      <c r="X279" s="52">
        <f t="shared" si="80"/>
        <v>74.993633817163214</v>
      </c>
      <c r="Y279" s="52">
        <f t="shared" si="81"/>
        <v>76.797385620915023</v>
      </c>
      <c r="Z279" s="52">
        <f t="shared" si="82"/>
        <v>53.751803751803749</v>
      </c>
      <c r="AA279" s="52">
        <f t="shared" si="83"/>
        <v>-2.7714115949409859</v>
      </c>
      <c r="AB279" s="52">
        <f t="shared" si="84"/>
        <v>-2.7714115949410001</v>
      </c>
      <c r="AC279" s="52">
        <f t="shared" si="85"/>
        <v>-2.7714115949410072</v>
      </c>
      <c r="AF279">
        <v>1.63</v>
      </c>
      <c r="AG279">
        <v>2.37</v>
      </c>
    </row>
    <row r="280" spans="1:33" ht="15" x14ac:dyDescent="0.25">
      <c r="A280">
        <v>2.35</v>
      </c>
      <c r="B280">
        <v>3.43</v>
      </c>
      <c r="C280">
        <v>3.11</v>
      </c>
      <c r="D280" s="45">
        <f t="shared" si="73"/>
        <v>3.8620512758118952E-2</v>
      </c>
      <c r="E280" s="46">
        <f>IF(OR($A280="",$B280="",$C280=""),"",A280*'MPTO_working_3-way'!$I279)</f>
        <v>2.4407582049815795</v>
      </c>
      <c r="F280" s="47">
        <f>IF(OR($A280="",$B280="",$C280=""),"",B280*'MPTO_working_3-way'!$I279)</f>
        <v>3.5624683587603481</v>
      </c>
      <c r="G280" s="48">
        <f>IF(OR($A280="",$B280="",$C280=""),"",C280*'MPTO_working_3-way'!$I279)</f>
        <v>3.2301097946777499</v>
      </c>
      <c r="H280" s="46">
        <f>IF(OR($A280="",$B280="",$C280=""),"",'MPTO_working_3-way'!E279)</f>
        <v>2.423311809995278</v>
      </c>
      <c r="I280" s="47">
        <f>IF(OR($A280="",$B280="",$C280=""),"",'MPTO_working_3-way'!F279)</f>
        <v>3.5884521209856883</v>
      </c>
      <c r="J280" s="48">
        <f>IF(OR($A280="",$B280="",$C280=""),"",'MPTO_working_3-way'!G279)</f>
        <v>3.2397068411696637</v>
      </c>
      <c r="K280" s="46">
        <f>IF(OR($A280="",$B280="",$C280=""),"",'OddsRatio_working_3-way'!H279)</f>
        <v>2.4309504584061208</v>
      </c>
      <c r="L280" s="47">
        <f>IF(OR($A280="",$B280="",$C280=""),"",'OddsRatio_working_3-way'!I279)</f>
        <v>3.5757108251310186</v>
      </c>
      <c r="M280" s="48">
        <f>IF(OR($A280="",$B280="",$C280=""),"",'OddsRatio_working_3-way'!J279)</f>
        <v>3.2365225683236409</v>
      </c>
      <c r="N280" s="49">
        <f t="shared" si="74"/>
        <v>40.970875277977278</v>
      </c>
      <c r="O280" s="50">
        <f t="shared" si="75"/>
        <v>28.070424753133121</v>
      </c>
      <c r="P280" s="50">
        <f t="shared" si="76"/>
        <v>30.958699968889587</v>
      </c>
      <c r="Q280" t="s">
        <v>397</v>
      </c>
      <c r="R280" t="s">
        <v>402</v>
      </c>
      <c r="S280" t="s">
        <v>464</v>
      </c>
      <c r="T280" s="52">
        <v>100</v>
      </c>
      <c r="U280" s="52">
        <f t="shared" si="77"/>
        <v>57.446808510638299</v>
      </c>
      <c r="V280" s="52">
        <f t="shared" si="78"/>
        <v>70.845481049562679</v>
      </c>
      <c r="W280" s="52">
        <f t="shared" si="79"/>
        <v>67.845659163987136</v>
      </c>
      <c r="X280" s="52">
        <f t="shared" si="80"/>
        <v>61.308859786450178</v>
      </c>
      <c r="Y280" s="52">
        <f t="shared" si="81"/>
        <v>74.707532325374572</v>
      </c>
      <c r="Z280" s="52">
        <f t="shared" si="82"/>
        <v>71.707710439799015</v>
      </c>
      <c r="AA280" s="52">
        <f t="shared" si="83"/>
        <v>-3.8620512758118792</v>
      </c>
      <c r="AB280" s="52">
        <f t="shared" si="84"/>
        <v>-3.8620512758118934</v>
      </c>
      <c r="AC280" s="52">
        <f t="shared" si="85"/>
        <v>-3.8620512758118792</v>
      </c>
      <c r="AF280">
        <v>2.04</v>
      </c>
      <c r="AG280">
        <v>1.83</v>
      </c>
    </row>
    <row r="281" spans="1:33" ht="15" x14ac:dyDescent="0.25">
      <c r="A281">
        <v>2.96</v>
      </c>
      <c r="B281">
        <v>3.58</v>
      </c>
      <c r="C281">
        <v>2.37</v>
      </c>
      <c r="D281" s="45">
        <f t="shared" si="73"/>
        <v>3.910837504642739E-2</v>
      </c>
      <c r="E281" s="46">
        <f>IF(OR($A281="",$B281="",$C281=""),"",A281*'MPTO_working_3-way'!$I280)</f>
        <v>3.0757607901374251</v>
      </c>
      <c r="F281" s="47">
        <f>IF(OR($A281="",$B281="",$C281=""),"",B281*'MPTO_working_3-way'!$I280)</f>
        <v>3.72000798266621</v>
      </c>
      <c r="G281" s="48">
        <f>IF(OR($A281="",$B281="",$C281=""),"",C281*'MPTO_working_3-way'!$I280)</f>
        <v>2.4626868488600331</v>
      </c>
      <c r="H281" s="46">
        <f>IF(OR($A281="",$B281="",$C281=""),"",'MPTO_working_3-way'!E280)</f>
        <v>3.0788014980293896</v>
      </c>
      <c r="I281" s="47">
        <f>IF(OR($A281="",$B281="",$C281=""),"",'MPTO_working_3-way'!F280)</f>
        <v>3.7552552366954854</v>
      </c>
      <c r="J281" s="48">
        <f>IF(OR($A281="",$B281="",$C281=""),"",'MPTO_working_3-way'!G280)</f>
        <v>2.445556990382046</v>
      </c>
      <c r="K281" s="46">
        <f>IF(OR($A281="",$B281="",$C281=""),"",'OddsRatio_working_3-way'!H280)</f>
        <v>3.0791110703240698</v>
      </c>
      <c r="L281" s="47">
        <f>IF(OR($A281="",$B281="",$C281=""),"",'OddsRatio_working_3-way'!I280)</f>
        <v>3.736789061957194</v>
      </c>
      <c r="M281" s="48">
        <f>IF(OR($A281="",$B281="",$C281=""),"",'OddsRatio_working_3-way'!J280)</f>
        <v>2.453256207318355</v>
      </c>
      <c r="N281" s="49">
        <f t="shared" si="74"/>
        <v>32.512281293348558</v>
      </c>
      <c r="O281" s="50">
        <f t="shared" si="75"/>
        <v>26.881662745338474</v>
      </c>
      <c r="P281" s="50">
        <f t="shared" si="76"/>
        <v>40.606055961312968</v>
      </c>
      <c r="Q281" t="s">
        <v>404</v>
      </c>
      <c r="R281" t="s">
        <v>401</v>
      </c>
      <c r="S281" t="s">
        <v>464</v>
      </c>
      <c r="T281" s="52">
        <v>100</v>
      </c>
      <c r="U281" s="52">
        <f t="shared" si="77"/>
        <v>66.21621621621621</v>
      </c>
      <c r="V281" s="52">
        <f t="shared" si="78"/>
        <v>72.067039106145245</v>
      </c>
      <c r="W281" s="52">
        <f t="shared" si="79"/>
        <v>57.805907172995774</v>
      </c>
      <c r="X281" s="52">
        <f t="shared" si="80"/>
        <v>70.127053720858967</v>
      </c>
      <c r="Y281" s="52">
        <f t="shared" si="81"/>
        <v>75.977876610788002</v>
      </c>
      <c r="Z281" s="52">
        <f t="shared" si="82"/>
        <v>61.716744677638523</v>
      </c>
      <c r="AA281" s="52">
        <f t="shared" si="83"/>
        <v>-3.9108375046427568</v>
      </c>
      <c r="AB281" s="52">
        <f t="shared" si="84"/>
        <v>-3.9108375046427568</v>
      </c>
      <c r="AC281" s="52">
        <f t="shared" si="85"/>
        <v>-3.9108375046427497</v>
      </c>
      <c r="AF281">
        <v>1.94</v>
      </c>
      <c r="AG281">
        <v>1.91</v>
      </c>
    </row>
    <row r="282" spans="1:33" ht="15" x14ac:dyDescent="0.25">
      <c r="A282">
        <v>2.54</v>
      </c>
      <c r="B282">
        <v>3.51</v>
      </c>
      <c r="C282">
        <v>2.78</v>
      </c>
      <c r="D282" s="45">
        <f t="shared" si="73"/>
        <v>3.8313302517686942E-2</v>
      </c>
      <c r="E282" s="46">
        <f>IF(OR($A282="",$B282="",$C282=""),"",A282*'MPTO_working_3-way'!$I281)</f>
        <v>2.637315788394925</v>
      </c>
      <c r="F282" s="47">
        <f>IF(OR($A282="",$B282="",$C282=""),"",B282*'MPTO_working_3-way'!$I281)</f>
        <v>3.644479691837081</v>
      </c>
      <c r="G282" s="48">
        <f>IF(OR($A282="",$B282="",$C282=""),"",C282*'MPTO_working_3-way'!$I281)</f>
        <v>2.8865109809991694</v>
      </c>
      <c r="H282" s="46">
        <f>IF(OR($A282="",$B282="",$C282=""),"",'MPTO_working_3-way'!E281)</f>
        <v>2.6251563878477939</v>
      </c>
      <c r="I282" s="47">
        <f>IF(OR($A282="",$B282="",$C282=""),"",'MPTO_working_3-way'!F281)</f>
        <v>3.6747253090489411</v>
      </c>
      <c r="J282" s="48">
        <f>IF(OR($A282="",$B282="",$C282=""),"",'MPTO_working_3-way'!G281)</f>
        <v>2.882333385484884</v>
      </c>
      <c r="K282" s="46">
        <f>IF(OR($A282="",$B282="",$C282=""),"",'OddsRatio_working_3-way'!H281)</f>
        <v>2.6310786922218248</v>
      </c>
      <c r="L282" s="47">
        <f>IF(OR($A282="",$B282="",$C282=""),"",'OddsRatio_working_3-way'!I281)</f>
        <v>3.6584464399199863</v>
      </c>
      <c r="M282" s="48">
        <f>IF(OR($A282="",$B282="",$C282=""),"",'OddsRatio_working_3-way'!J281)</f>
        <v>2.8852727741265238</v>
      </c>
      <c r="N282" s="49">
        <f t="shared" si="74"/>
        <v>37.917340213877146</v>
      </c>
      <c r="O282" s="50">
        <f t="shared" si="75"/>
        <v>27.438759015170362</v>
      </c>
      <c r="P282" s="50">
        <f t="shared" si="76"/>
        <v>34.643900770952506</v>
      </c>
      <c r="Q282" t="s">
        <v>403</v>
      </c>
      <c r="R282" t="s">
        <v>406</v>
      </c>
      <c r="S282" t="s">
        <v>464</v>
      </c>
      <c r="T282" s="52">
        <v>100</v>
      </c>
      <c r="U282" s="52">
        <f t="shared" si="77"/>
        <v>60.629921259842511</v>
      </c>
      <c r="V282" s="52">
        <f t="shared" si="78"/>
        <v>71.509971509971507</v>
      </c>
      <c r="W282" s="52">
        <f t="shared" si="79"/>
        <v>64.02877697841727</v>
      </c>
      <c r="X282" s="52">
        <f t="shared" si="80"/>
        <v>64.461251511611223</v>
      </c>
      <c r="Y282" s="52">
        <f t="shared" si="81"/>
        <v>75.341301761740212</v>
      </c>
      <c r="Z282" s="52">
        <f t="shared" si="82"/>
        <v>67.86010723018596</v>
      </c>
      <c r="AA282" s="52">
        <f t="shared" si="83"/>
        <v>-3.831330251768712</v>
      </c>
      <c r="AB282" s="52">
        <f t="shared" si="84"/>
        <v>-3.8313302517687049</v>
      </c>
      <c r="AC282" s="52">
        <f t="shared" si="85"/>
        <v>-3.8313302517686907</v>
      </c>
      <c r="AF282">
        <v>1.78</v>
      </c>
      <c r="AG282">
        <v>2.06</v>
      </c>
    </row>
    <row r="283" spans="1:33" ht="15" x14ac:dyDescent="0.25">
      <c r="A283">
        <v>2.2999999999999998</v>
      </c>
      <c r="B283">
        <v>3.46</v>
      </c>
      <c r="C283">
        <v>3.17</v>
      </c>
      <c r="D283" s="45">
        <f t="shared" si="73"/>
        <v>3.9257362985326116E-2</v>
      </c>
      <c r="E283" s="46">
        <f>IF(OR($A283="",$B283="",$C283=""),"",A283*'MPTO_working_3-way'!$I282)</f>
        <v>2.3902919348662497</v>
      </c>
      <c r="F283" s="47">
        <f>IF(OR($A283="",$B283="",$C283=""),"",B283*'MPTO_working_3-way'!$I282)</f>
        <v>3.5958304759292283</v>
      </c>
      <c r="G283" s="48">
        <f>IF(OR($A283="",$B283="",$C283=""),"",C283*'MPTO_working_3-way'!$I282)</f>
        <v>3.2944458406634838</v>
      </c>
      <c r="H283" s="46">
        <f>IF(OR($A283="",$B283="",$C283=""),"",'MPTO_working_3-way'!E282)</f>
        <v>2.3713719196371779</v>
      </c>
      <c r="I283" s="47">
        <f>IF(OR($A283="",$B283="",$C283=""),"",'MPTO_working_3-way'!F282)</f>
        <v>3.6240871613099102</v>
      </c>
      <c r="J283" s="48">
        <f>IF(OR($A283="",$B283="",$C283=""),"",'MPTO_working_3-way'!G282)</f>
        <v>3.307188622798976</v>
      </c>
      <c r="K283" s="46">
        <f>IF(OR($A283="",$B283="",$C283=""),"",'OddsRatio_working_3-way'!H282)</f>
        <v>2.3795278959521671</v>
      </c>
      <c r="L283" s="47">
        <f>IF(OR($A283="",$B283="",$C283=""),"",'OddsRatio_working_3-way'!I282)</f>
        <v>3.6104912492633305</v>
      </c>
      <c r="M283" s="48">
        <f>IF(OR($A283="",$B283="",$C283=""),"",'OddsRatio_working_3-way'!J282)</f>
        <v>3.3027504109355403</v>
      </c>
      <c r="N283" s="49">
        <f t="shared" si="74"/>
        <v>41.835893993256335</v>
      </c>
      <c r="O283" s="50">
        <f t="shared" si="75"/>
        <v>27.809987336557672</v>
      </c>
      <c r="P283" s="50">
        <f t="shared" si="76"/>
        <v>30.354118670185983</v>
      </c>
      <c r="Q283" t="s">
        <v>405</v>
      </c>
      <c r="R283" t="s">
        <v>399</v>
      </c>
      <c r="S283" t="s">
        <v>464</v>
      </c>
      <c r="T283" s="52">
        <v>100</v>
      </c>
      <c r="U283" s="52">
        <f t="shared" si="77"/>
        <v>56.521739130434774</v>
      </c>
      <c r="V283" s="52">
        <f t="shared" si="78"/>
        <v>71.098265895953759</v>
      </c>
      <c r="W283" s="52">
        <f t="shared" si="79"/>
        <v>68.454258675078862</v>
      </c>
      <c r="X283" s="52">
        <f t="shared" si="80"/>
        <v>60.44747542896738</v>
      </c>
      <c r="Y283" s="52">
        <f t="shared" si="81"/>
        <v>75.024002194486343</v>
      </c>
      <c r="Z283" s="52">
        <f t="shared" si="82"/>
        <v>72.379994973611474</v>
      </c>
      <c r="AA283" s="52">
        <f t="shared" si="83"/>
        <v>-3.9257362985326054</v>
      </c>
      <c r="AB283" s="52">
        <f t="shared" si="84"/>
        <v>-3.9257362985325841</v>
      </c>
      <c r="AC283" s="52">
        <f t="shared" si="85"/>
        <v>-3.9257362985326125</v>
      </c>
      <c r="AF283">
        <v>1.9</v>
      </c>
      <c r="AG283">
        <v>1.95</v>
      </c>
    </row>
    <row r="284" spans="1:33" ht="15" x14ac:dyDescent="0.25">
      <c r="A284">
        <v>2.39</v>
      </c>
      <c r="B284">
        <v>4.0199999999999996</v>
      </c>
      <c r="C284">
        <v>2.61</v>
      </c>
      <c r="D284" s="45">
        <f t="shared" si="73"/>
        <v>5.0308023198584184E-2</v>
      </c>
      <c r="E284" s="46">
        <f>IF(OR($A284="",$B284="",$C284=""),"",A284*'MPTO_working_3-way'!$I283)</f>
        <v>2.5102361754446165</v>
      </c>
      <c r="F284" s="47">
        <f>IF(OR($A284="",$B284="",$C284=""),"",B284*'MPTO_working_3-way'!$I283)</f>
        <v>4.2222382532583076</v>
      </c>
      <c r="G284" s="48">
        <f>IF(OR($A284="",$B284="",$C284=""),"",C284*'MPTO_working_3-way'!$I283)</f>
        <v>2.7413039405483044</v>
      </c>
      <c r="H284" s="46">
        <f>IF(OR($A284="",$B284="",$C284=""),"",'MPTO_working_3-way'!E283)</f>
        <v>2.4897875092611113</v>
      </c>
      <c r="I284" s="47">
        <f>IF(OR($A284="",$B284="",$C284=""),"",'MPTO_working_3-way'!F283)</f>
        <v>4.3105886389522716</v>
      </c>
      <c r="J284" s="48">
        <f>IF(OR($A284="",$B284="",$C284=""),"",'MPTO_working_3-way'!G283)</f>
        <v>2.7294630862694382</v>
      </c>
      <c r="K284" s="46">
        <f>IF(OR($A284="",$B284="",$C284=""),"",'OddsRatio_working_3-way'!H283)</f>
        <v>2.5002443023818754</v>
      </c>
      <c r="L284" s="47">
        <f>IF(OR($A284="",$B284="",$C284=""),"",'OddsRatio_working_3-way'!I283)</f>
        <v>4.2595235922253689</v>
      </c>
      <c r="M284" s="48">
        <f>IF(OR($A284="",$B284="",$C284=""),"",'OddsRatio_working_3-way'!J283)</f>
        <v>2.7376930408883595</v>
      </c>
      <c r="N284" s="49">
        <f t="shared" si="74"/>
        <v>39.836889045823689</v>
      </c>
      <c r="O284" s="50">
        <f t="shared" si="75"/>
        <v>23.684120601870312</v>
      </c>
      <c r="P284" s="50">
        <f t="shared" si="76"/>
        <v>36.478990352305999</v>
      </c>
      <c r="Q284" t="s">
        <v>408</v>
      </c>
      <c r="R284" t="s">
        <v>410</v>
      </c>
      <c r="S284" t="s">
        <v>464</v>
      </c>
      <c r="T284" s="52">
        <v>100</v>
      </c>
      <c r="U284" s="52">
        <f t="shared" si="77"/>
        <v>58.15899581589958</v>
      </c>
      <c r="V284" s="52">
        <f t="shared" si="78"/>
        <v>75.124378109452735</v>
      </c>
      <c r="W284" s="52">
        <f t="shared" si="79"/>
        <v>61.685823754789276</v>
      </c>
      <c r="X284" s="52">
        <f t="shared" si="80"/>
        <v>63.189798135758004</v>
      </c>
      <c r="Y284" s="52">
        <f t="shared" si="81"/>
        <v>80.155180429311145</v>
      </c>
      <c r="Z284" s="52">
        <f t="shared" si="82"/>
        <v>66.716626074647678</v>
      </c>
      <c r="AA284" s="52">
        <f t="shared" si="83"/>
        <v>-5.0308023198584237</v>
      </c>
      <c r="AB284" s="52">
        <f t="shared" si="84"/>
        <v>-5.0308023198584095</v>
      </c>
      <c r="AC284" s="52">
        <f t="shared" si="85"/>
        <v>-5.0308023198584024</v>
      </c>
      <c r="AF284">
        <v>1.58</v>
      </c>
      <c r="AG284">
        <v>2.37</v>
      </c>
    </row>
    <row r="285" spans="1:33" ht="15" x14ac:dyDescent="0.25">
      <c r="A285">
        <v>2.12</v>
      </c>
      <c r="B285">
        <v>3.85</v>
      </c>
      <c r="C285">
        <v>3.13</v>
      </c>
      <c r="D285" s="45">
        <f t="shared" si="73"/>
        <v>5.0927190839180625E-2</v>
      </c>
      <c r="E285" s="46">
        <f>IF(OR($A285="",$B285="",$C285=""),"",A285*'MPTO_working_3-way'!$I284)</f>
        <v>2.2279656445790632</v>
      </c>
      <c r="F285" s="47">
        <f>IF(OR($A285="",$B285="",$C285=""),"",B285*'MPTO_working_3-way'!$I284)</f>
        <v>4.0460696847308455</v>
      </c>
      <c r="G285" s="48">
        <f>IF(OR($A285="",$B285="",$C285=""),"",C285*'MPTO_working_3-way'!$I284)</f>
        <v>3.2894021073266351</v>
      </c>
      <c r="H285" s="46">
        <f>IF(OR($A285="",$B285="",$C285=""),"",'MPTO_working_3-way'!E284)</f>
        <v>2.1991439998209494</v>
      </c>
      <c r="I285" s="47">
        <f>IF(OR($A285="",$B285="",$C285=""),"",'MPTO_working_3-way'!F284)</f>
        <v>4.1192179196119909</v>
      </c>
      <c r="J285" s="48">
        <f>IF(OR($A285="",$B285="",$C285=""),"",'MPTO_working_3-way'!G284)</f>
        <v>3.305642105916939</v>
      </c>
      <c r="K285" s="46">
        <f>IF(OR($A285="",$B285="",$C285=""),"",'OddsRatio_working_3-way'!H284)</f>
        <v>2.2110707069893318</v>
      </c>
      <c r="L285" s="47">
        <f>IF(OR($A285="",$B285="",$C285=""),"",'OddsRatio_working_3-way'!I284)</f>
        <v>4.0817424240353537</v>
      </c>
      <c r="M285" s="48">
        <f>IF(OR($A285="",$B285="",$C285=""),"",'OddsRatio_working_3-way'!J284)</f>
        <v>3.3031969695422112</v>
      </c>
      <c r="N285" s="49">
        <f t="shared" si="74"/>
        <v>44.883995515511337</v>
      </c>
      <c r="O285" s="50">
        <f t="shared" si="75"/>
        <v>24.715342985164686</v>
      </c>
      <c r="P285" s="50">
        <f t="shared" si="76"/>
        <v>30.400661499323977</v>
      </c>
      <c r="Q285" t="s">
        <v>411</v>
      </c>
      <c r="R285" t="s">
        <v>416</v>
      </c>
      <c r="S285" t="s">
        <v>464</v>
      </c>
      <c r="T285" s="52">
        <v>100</v>
      </c>
      <c r="U285" s="52">
        <f t="shared" si="77"/>
        <v>52.830188679245275</v>
      </c>
      <c r="V285" s="52">
        <f t="shared" si="78"/>
        <v>74.025974025974023</v>
      </c>
      <c r="W285" s="52">
        <f t="shared" si="79"/>
        <v>68.051118210862612</v>
      </c>
      <c r="X285" s="52">
        <f t="shared" si="80"/>
        <v>57.922907763163359</v>
      </c>
      <c r="Y285" s="52">
        <f t="shared" si="81"/>
        <v>79.118693109892092</v>
      </c>
      <c r="Z285" s="52">
        <f t="shared" si="82"/>
        <v>73.143837294780695</v>
      </c>
      <c r="AA285" s="52">
        <f t="shared" si="83"/>
        <v>-5.0927190839180838</v>
      </c>
      <c r="AB285" s="52">
        <f t="shared" si="84"/>
        <v>-5.0927190839180696</v>
      </c>
      <c r="AC285" s="52">
        <f t="shared" si="85"/>
        <v>-5.0927190839180838</v>
      </c>
      <c r="AF285">
        <v>1.67</v>
      </c>
      <c r="AG285">
        <v>2.2000000000000002</v>
      </c>
    </row>
    <row r="286" spans="1:33" ht="15" x14ac:dyDescent="0.25">
      <c r="A286">
        <v>4.05</v>
      </c>
      <c r="B286">
        <v>3.79</v>
      </c>
      <c r="C286">
        <v>1.85</v>
      </c>
      <c r="D286" s="45">
        <f t="shared" si="73"/>
        <v>5.1306363531517407E-2</v>
      </c>
      <c r="E286" s="46">
        <f>IF(OR($A286="",$B286="",$C286=""),"",A286*'MPTO_working_3-way'!$I285)</f>
        <v>4.2577907723026449</v>
      </c>
      <c r="F286" s="47">
        <f>IF(OR($A286="",$B286="",$C286=""),"",B286*'MPTO_working_3-way'!$I285)</f>
        <v>3.984451117784451</v>
      </c>
      <c r="G286" s="48">
        <f>IF(OR($A286="",$B286="",$C286=""),"",C286*'MPTO_working_3-way'!$I285)</f>
        <v>1.9449167725333072</v>
      </c>
      <c r="H286" s="46">
        <f>IF(OR($A286="",$B286="",$C286=""),"",'MPTO_working_3-way'!E285)</f>
        <v>4.3513931117617979</v>
      </c>
      <c r="I286" s="47">
        <f>IF(OR($A286="",$B286="",$C286=""),"",'MPTO_working_3-way'!F285)</f>
        <v>4.0526829071041117</v>
      </c>
      <c r="J286" s="48">
        <f>IF(OR($A286="",$B286="",$C286=""),"",'MPTO_working_3-way'!G285)</f>
        <v>1.9104444056977132</v>
      </c>
      <c r="K286" s="46">
        <f>IF(OR($A286="",$B286="",$C286=""),"",'OddsRatio_working_3-way'!H285)</f>
        <v>4.312468372921753</v>
      </c>
      <c r="L286" s="47">
        <f>IF(OR($A286="",$B286="",$C286=""),"",'OddsRatio_working_3-way'!I285)</f>
        <v>4.0300940198202264</v>
      </c>
      <c r="M286" s="48">
        <f>IF(OR($A286="",$B286="",$C286=""),"",'OddsRatio_working_3-way'!J285)</f>
        <v>1.9231469236011443</v>
      </c>
      <c r="N286" s="49">
        <f t="shared" si="74"/>
        <v>23.486358383439132</v>
      </c>
      <c r="O286" s="50">
        <f t="shared" si="75"/>
        <v>25.097559750113053</v>
      </c>
      <c r="P286" s="50">
        <f t="shared" si="76"/>
        <v>51.416081866447826</v>
      </c>
      <c r="Q286" t="s">
        <v>412</v>
      </c>
      <c r="R286" t="s">
        <v>414</v>
      </c>
      <c r="S286" t="s">
        <v>464</v>
      </c>
      <c r="T286" s="52">
        <v>100</v>
      </c>
      <c r="U286" s="52">
        <f t="shared" si="77"/>
        <v>75.308641975308646</v>
      </c>
      <c r="V286" s="52">
        <f t="shared" si="78"/>
        <v>73.614775725593674</v>
      </c>
      <c r="W286" s="52">
        <f t="shared" si="79"/>
        <v>45.945945945945937</v>
      </c>
      <c r="X286" s="52">
        <f t="shared" si="80"/>
        <v>80.439278328460389</v>
      </c>
      <c r="Y286" s="52">
        <f t="shared" si="81"/>
        <v>78.745412078745403</v>
      </c>
      <c r="Z286" s="52">
        <f t="shared" si="82"/>
        <v>51.076582299097694</v>
      </c>
      <c r="AA286" s="52">
        <f t="shared" si="83"/>
        <v>-5.1306363531517434</v>
      </c>
      <c r="AB286" s="52">
        <f t="shared" si="84"/>
        <v>-5.1306363531517292</v>
      </c>
      <c r="AC286" s="52">
        <f t="shared" si="85"/>
        <v>-5.1306363531517576</v>
      </c>
      <c r="AF286">
        <v>1.82</v>
      </c>
      <c r="AG286">
        <v>2.0099999999999998</v>
      </c>
    </row>
    <row r="287" spans="1:33" ht="15" x14ac:dyDescent="0.25">
      <c r="A287">
        <v>1.65</v>
      </c>
      <c r="B287">
        <v>3.99</v>
      </c>
      <c r="C287">
        <v>5.04</v>
      </c>
      <c r="D287" s="45">
        <f t="shared" si="73"/>
        <v>5.5099870889344649E-2</v>
      </c>
      <c r="E287" s="46">
        <f>IF(OR($A287="",$B287="",$C287=""),"",A287*'MPTO_working_3-way'!$I286)</f>
        <v>1.7409147869674186</v>
      </c>
      <c r="F287" s="47">
        <f>IF(OR($A287="",$B287="",$C287=""),"",B287*'MPTO_working_3-way'!$I286)</f>
        <v>4.209848484848485</v>
      </c>
      <c r="G287" s="48">
        <f>IF(OR($A287="",$B287="",$C287=""),"",C287*'MPTO_working_3-way'!$I286)</f>
        <v>5.3177033492822972</v>
      </c>
      <c r="H287" s="46">
        <f>IF(OR($A287="",$B287="",$C287=""),"",'MPTO_working_3-way'!E286)</f>
        <v>1.7015658317000149</v>
      </c>
      <c r="I287" s="47">
        <f>IF(OR($A287="",$B287="",$C287=""),"",'MPTO_working_3-way'!F286)</f>
        <v>4.3055207368248958</v>
      </c>
      <c r="J287" s="48">
        <f>IF(OR($A287="",$B287="",$C287=""),"",'MPTO_working_3-way'!G286)</f>
        <v>5.5541338582677175</v>
      </c>
      <c r="K287" s="46">
        <f>IF(OR($A287="",$B287="",$C287=""),"",'OddsRatio_working_3-way'!H286)</f>
        <v>1.7149167634007285</v>
      </c>
      <c r="L287" s="47">
        <f>IF(OR($A287="",$B287="",$C287=""),"",'OddsRatio_working_3-way'!I286)</f>
        <v>4.2886171116433509</v>
      </c>
      <c r="M287" s="48">
        <f>IF(OR($A287="",$B287="",$C287=""),"",'OddsRatio_working_3-way'!J286)</f>
        <v>5.4434826525214506</v>
      </c>
      <c r="N287" s="49">
        <f t="shared" si="74"/>
        <v>57.441065323016019</v>
      </c>
      <c r="O287" s="50">
        <f t="shared" si="75"/>
        <v>23.753824005758503</v>
      </c>
      <c r="P287" s="50">
        <f t="shared" si="76"/>
        <v>18.805110671225481</v>
      </c>
      <c r="Q287" t="s">
        <v>413</v>
      </c>
      <c r="R287" t="s">
        <v>409</v>
      </c>
      <c r="S287" t="s">
        <v>464</v>
      </c>
      <c r="T287" s="52">
        <v>100</v>
      </c>
      <c r="U287" s="52">
        <f t="shared" si="77"/>
        <v>39.393939393939398</v>
      </c>
      <c r="V287" s="52">
        <f t="shared" si="78"/>
        <v>74.937343358395992</v>
      </c>
      <c r="W287" s="52">
        <f t="shared" si="79"/>
        <v>80.158730158730151</v>
      </c>
      <c r="X287" s="52">
        <f t="shared" si="80"/>
        <v>44.903926482873842</v>
      </c>
      <c r="Y287" s="52">
        <f t="shared" si="81"/>
        <v>80.447330447330444</v>
      </c>
      <c r="Z287" s="52">
        <f t="shared" si="82"/>
        <v>85.668717247664617</v>
      </c>
      <c r="AA287" s="52">
        <f t="shared" si="83"/>
        <v>-5.5099870889344444</v>
      </c>
      <c r="AB287" s="52">
        <f t="shared" si="84"/>
        <v>-5.5099870889344515</v>
      </c>
      <c r="AC287" s="52">
        <f t="shared" si="85"/>
        <v>-5.5099870889344658</v>
      </c>
      <c r="AF287">
        <v>1.76</v>
      </c>
      <c r="AG287">
        <v>2.06</v>
      </c>
    </row>
    <row r="288" spans="1:33" ht="15" x14ac:dyDescent="0.25">
      <c r="A288">
        <v>2.25</v>
      </c>
      <c r="B288">
        <v>3.87</v>
      </c>
      <c r="C288">
        <v>2.87</v>
      </c>
      <c r="D288" s="45">
        <f t="shared" si="73"/>
        <v>5.1274433010110698E-2</v>
      </c>
      <c r="E288" s="46">
        <f>IF(OR($A288="",$B288="",$C288=""),"",A288*'MPTO_working_3-way'!$I287)</f>
        <v>2.3653674742727491</v>
      </c>
      <c r="F288" s="47">
        <f>IF(OR($A288="",$B288="",$C288=""),"",B288*'MPTO_working_3-way'!$I287)</f>
        <v>4.0684320557491285</v>
      </c>
      <c r="G288" s="48">
        <f>IF(OR($A288="",$B288="",$C288=""),"",C288*'MPTO_working_3-way'!$I287)</f>
        <v>3.0171576227390178</v>
      </c>
      <c r="H288" s="46">
        <f>IF(OR($A288="",$B288="",$C288=""),"",'MPTO_working_3-way'!E287)</f>
        <v>2.3399860952126796</v>
      </c>
      <c r="I288" s="47">
        <f>IF(OR($A288="",$B288="",$C288=""),"",'MPTO_working_3-way'!F287)</f>
        <v>4.144107953485479</v>
      </c>
      <c r="J288" s="48">
        <f>IF(OR($A288="",$B288="",$C288=""),"",'MPTO_working_3-way'!G287)</f>
        <v>3.018042661111362</v>
      </c>
      <c r="K288" s="46">
        <f>IF(OR($A288="",$B288="",$C288=""),"",'OddsRatio_working_3-way'!H287)</f>
        <v>2.3513040539810621</v>
      </c>
      <c r="L288" s="47">
        <f>IF(OR($A288="",$B288="",$C288=""),"",'OddsRatio_working_3-way'!I287)</f>
        <v>4.1025941079405186</v>
      </c>
      <c r="M288" s="48">
        <f>IF(OR($A288="",$B288="",$C288=""),"",'OddsRatio_working_3-way'!J287)</f>
        <v>3.0215508647556693</v>
      </c>
      <c r="N288" s="49">
        <f t="shared" si="74"/>
        <v>42.276729128841083</v>
      </c>
      <c r="O288" s="50">
        <f t="shared" si="75"/>
        <v>24.57949367955877</v>
      </c>
      <c r="P288" s="50">
        <f t="shared" si="76"/>
        <v>33.143777191600151</v>
      </c>
      <c r="Q288" t="s">
        <v>415</v>
      </c>
      <c r="R288" t="s">
        <v>407</v>
      </c>
      <c r="S288" t="s">
        <v>464</v>
      </c>
      <c r="T288" s="52">
        <v>100</v>
      </c>
      <c r="U288" s="52">
        <f t="shared" si="77"/>
        <v>55.55555555555555</v>
      </c>
      <c r="V288" s="52">
        <f t="shared" si="78"/>
        <v>74.160206718346245</v>
      </c>
      <c r="W288" s="52">
        <f t="shared" si="79"/>
        <v>65.156794425087099</v>
      </c>
      <c r="X288" s="52">
        <f t="shared" si="80"/>
        <v>60.682998856566627</v>
      </c>
      <c r="Y288" s="52">
        <f t="shared" si="81"/>
        <v>79.287650019357329</v>
      </c>
      <c r="Z288" s="52">
        <f t="shared" si="82"/>
        <v>70.284237726098183</v>
      </c>
      <c r="AA288" s="52">
        <f t="shared" si="83"/>
        <v>-5.1274433010110769</v>
      </c>
      <c r="AB288" s="52">
        <f t="shared" si="84"/>
        <v>-5.127443301011084</v>
      </c>
      <c r="AC288" s="52">
        <f t="shared" si="85"/>
        <v>-5.127443301011084</v>
      </c>
      <c r="AF288">
        <v>1.67</v>
      </c>
      <c r="AG288">
        <v>2.21</v>
      </c>
    </row>
    <row r="289" spans="1:35" ht="15" x14ac:dyDescent="0.25">
      <c r="A289">
        <v>1.71</v>
      </c>
      <c r="B289">
        <v>4.58</v>
      </c>
      <c r="C289">
        <v>3.98</v>
      </c>
      <c r="D289" s="45">
        <f t="shared" si="73"/>
        <v>5.4392214398173877E-2</v>
      </c>
      <c r="E289" s="46">
        <f>IF(OR($A289="",$B289="",$C289=""),"",A289*'MPTO_working_3-way'!$I288)</f>
        <v>1.8030106866208773</v>
      </c>
      <c r="F289" s="47">
        <f>IF(OR($A289="",$B289="",$C289=""),"",B289*'MPTO_working_3-way'!$I288)</f>
        <v>4.829116341943636</v>
      </c>
      <c r="G289" s="48">
        <f>IF(OR($A289="",$B289="",$C289=""),"",C289*'MPTO_working_3-way'!$I288)</f>
        <v>4.1964810133047319</v>
      </c>
      <c r="H289" s="46">
        <f>IF(OR($A289="",$B289="",$C289=""),"",'MPTO_working_3-way'!E288)</f>
        <v>1.7647123697323883</v>
      </c>
      <c r="I289" s="47">
        <f>IF(OR($A289="",$B289="",$C289=""),"",'MPTO_working_3-way'!F288)</f>
        <v>4.9947586695498405</v>
      </c>
      <c r="J289" s="48">
        <f>IF(OR($A289="",$B289="",$C289=""),"",'MPTO_working_3-way'!G288)</f>
        <v>4.2895342395978266</v>
      </c>
      <c r="K289" s="46">
        <f>IF(OR($A289="",$B289="",$C289=""),"",'OddsRatio_working_3-way'!H288)</f>
        <v>1.7780095842550161</v>
      </c>
      <c r="L289" s="47">
        <f>IF(OR($A289="",$B289="",$C289=""),"",'OddsRatio_working_3-way'!I288)</f>
        <v>4.9229215656802223</v>
      </c>
      <c r="M289" s="48">
        <f>IF(OR($A289="",$B289="",$C289=""),"",'OddsRatio_working_3-way'!J288)</f>
        <v>4.2654486775773917</v>
      </c>
      <c r="N289" s="49">
        <f t="shared" si="74"/>
        <v>55.462788291851759</v>
      </c>
      <c r="O289" s="50">
        <f t="shared" si="75"/>
        <v>20.707722266171729</v>
      </c>
      <c r="P289" s="50">
        <f t="shared" si="76"/>
        <v>23.829489441976513</v>
      </c>
      <c r="Q289" t="s">
        <v>420</v>
      </c>
      <c r="R289" t="s">
        <v>424</v>
      </c>
      <c r="S289" t="s">
        <v>464</v>
      </c>
      <c r="T289" s="52">
        <v>100</v>
      </c>
      <c r="U289" s="52">
        <f t="shared" si="77"/>
        <v>41.520467836257311</v>
      </c>
      <c r="V289" s="52">
        <f t="shared" si="78"/>
        <v>78.165938864628828</v>
      </c>
      <c r="W289" s="52">
        <f t="shared" si="79"/>
        <v>74.874371859296474</v>
      </c>
      <c r="X289" s="52">
        <f t="shared" si="80"/>
        <v>46.959689276074698</v>
      </c>
      <c r="Y289" s="52">
        <f t="shared" si="81"/>
        <v>83.605160304446201</v>
      </c>
      <c r="Z289" s="52">
        <f t="shared" si="82"/>
        <v>80.313593299113876</v>
      </c>
      <c r="AA289" s="52">
        <f t="shared" si="83"/>
        <v>-5.4392214398173877</v>
      </c>
      <c r="AB289" s="52">
        <f t="shared" si="84"/>
        <v>-5.4392214398173735</v>
      </c>
      <c r="AC289" s="52">
        <f t="shared" si="85"/>
        <v>-5.4392214398174019</v>
      </c>
      <c r="AF289">
        <v>1.61</v>
      </c>
      <c r="AG289">
        <v>2.3199999999999998</v>
      </c>
    </row>
    <row r="290" spans="1:35" ht="15" x14ac:dyDescent="0.25">
      <c r="A290">
        <v>1.97</v>
      </c>
      <c r="B290">
        <v>4.26</v>
      </c>
      <c r="C290">
        <v>3.23</v>
      </c>
      <c r="D290" s="45">
        <f t="shared" si="73"/>
        <v>5.1953520455342517E-2</v>
      </c>
      <c r="E290" s="46">
        <f>IF(OR($A290="",$B290="",$C290=""),"",A290*'MPTO_working_3-way'!$I289)</f>
        <v>2.0723484352970249</v>
      </c>
      <c r="F290" s="47">
        <f>IF(OR($A290="",$B290="",$C290=""),"",B290*'MPTO_working_3-way'!$I289)</f>
        <v>4.4813219971397587</v>
      </c>
      <c r="G290" s="48">
        <f>IF(OR($A290="",$B290="",$C290=""),"",C290*'MPTO_working_3-way'!$I289)</f>
        <v>3.3978098710707565</v>
      </c>
      <c r="H290" s="46">
        <f>IF(OR($A290="",$B290="",$C290=""),"",'MPTO_working_3-way'!E289)</f>
        <v>2.0395826993111252</v>
      </c>
      <c r="I290" s="47">
        <f>IF(OR($A290="",$B290="",$C290=""),"",'MPTO_working_3-way'!F289)</f>
        <v>4.5993094510572536</v>
      </c>
      <c r="J290" s="48">
        <f>IF(OR($A290="",$B290="",$C290=""),"",'MPTO_working_3-way'!G289)</f>
        <v>3.421380471961275</v>
      </c>
      <c r="K290" s="46">
        <f>IF(OR($A290="",$B290="",$C290=""),"",'OddsRatio_working_3-way'!H289)</f>
        <v>2.0525568818635129</v>
      </c>
      <c r="L290" s="47">
        <f>IF(OR($A290="",$B290="",$C290=""),"",'OddsRatio_working_3-way'!I289)</f>
        <v>4.5374592112113925</v>
      </c>
      <c r="M290" s="48">
        <f>IF(OR($A290="",$B290="",$C290=""),"",'OddsRatio_working_3-way'!J289)</f>
        <v>3.4197957180985905</v>
      </c>
      <c r="N290" s="49">
        <f t="shared" si="74"/>
        <v>48.254433615873687</v>
      </c>
      <c r="O290" s="50">
        <f t="shared" si="75"/>
        <v>22.314843714382906</v>
      </c>
      <c r="P290" s="50">
        <f t="shared" si="76"/>
        <v>29.430722669743396</v>
      </c>
      <c r="Q290" t="s">
        <v>419</v>
      </c>
      <c r="R290" t="s">
        <v>418</v>
      </c>
      <c r="S290" t="s">
        <v>464</v>
      </c>
      <c r="T290" s="52">
        <v>100</v>
      </c>
      <c r="U290" s="52">
        <f t="shared" si="77"/>
        <v>49.238578680203041</v>
      </c>
      <c r="V290" s="52">
        <f t="shared" si="78"/>
        <v>76.525821596244128</v>
      </c>
      <c r="W290" s="52">
        <f t="shared" si="79"/>
        <v>69.040247678018574</v>
      </c>
      <c r="X290" s="52">
        <f t="shared" si="80"/>
        <v>54.433930725737298</v>
      </c>
      <c r="Y290" s="52">
        <f t="shared" si="81"/>
        <v>81.721173641778378</v>
      </c>
      <c r="Z290" s="52">
        <f t="shared" si="82"/>
        <v>74.235599723552824</v>
      </c>
      <c r="AA290" s="52">
        <f t="shared" si="83"/>
        <v>-5.195352045534257</v>
      </c>
      <c r="AB290" s="52">
        <f t="shared" si="84"/>
        <v>-5.1953520455342499</v>
      </c>
      <c r="AC290" s="52">
        <f t="shared" si="85"/>
        <v>-5.1953520455342499</v>
      </c>
      <c r="AF290">
        <v>1.64</v>
      </c>
      <c r="AG290">
        <v>2.2599999999999998</v>
      </c>
    </row>
    <row r="291" spans="1:35" ht="15" x14ac:dyDescent="0.25">
      <c r="A291">
        <v>1.1599999999999999</v>
      </c>
      <c r="B291">
        <v>7.6</v>
      </c>
      <c r="C291">
        <v>14.91</v>
      </c>
      <c r="D291" s="45">
        <f t="shared" si="73"/>
        <v>6.0716994039250682E-2</v>
      </c>
      <c r="E291" s="46">
        <f>IF(OR($A291="",$B291="",$C291=""),"",A291*'MPTO_working_3-way'!$I290)</f>
        <v>1.2304317130855307</v>
      </c>
      <c r="F291" s="47">
        <f>IF(OR($A291="",$B291="",$C291=""),"",B291*'MPTO_working_3-way'!$I290)</f>
        <v>8.0614491546983054</v>
      </c>
      <c r="G291" s="48">
        <f>IF(OR($A291="",$B291="",$C291=""),"",C291*'MPTO_working_3-way'!$I290)</f>
        <v>15.815290381125228</v>
      </c>
      <c r="H291" s="46">
        <f>IF(OR($A291="",$B291="",$C291=""),"",'MPTO_working_3-way'!E290)</f>
        <v>1.1878883368393045</v>
      </c>
      <c r="I291" s="47">
        <f>IF(OR($A291="",$B291="",$C291=""),"",'MPTO_working_3-way'!F290)</f>
        <v>8.9815021992558606</v>
      </c>
      <c r="J291" s="48">
        <f>IF(OR($A291="",$B291="",$C291=""),"",'MPTO_working_3-way'!G290)</f>
        <v>21.353795102171674</v>
      </c>
      <c r="K291" s="46">
        <f>IF(OR($A291="",$B291="",$C291=""),"",'OddsRatio_working_3-way'!H290)</f>
        <v>1.1971119834921566</v>
      </c>
      <c r="L291" s="47">
        <f>IF(OR($A291="",$B291="",$C291=""),"",'OddsRatio_working_3-way'!I290)</f>
        <v>9.1308693190514596</v>
      </c>
      <c r="M291" s="48">
        <f>IF(OR($A291="",$B291="",$C291=""),"",'OddsRatio_working_3-way'!J290)</f>
        <v>18.136423064849357</v>
      </c>
      <c r="N291" s="49">
        <f t="shared" si="74"/>
        <v>81.272287552823116</v>
      </c>
      <c r="O291" s="50">
        <f t="shared" si="75"/>
        <v>12.404717573851947</v>
      </c>
      <c r="P291" s="50">
        <f t="shared" si="76"/>
        <v>6.3229948733249355</v>
      </c>
      <c r="Q291" t="s">
        <v>423</v>
      </c>
      <c r="R291" t="s">
        <v>422</v>
      </c>
      <c r="S291" t="s">
        <v>464</v>
      </c>
      <c r="T291" s="52">
        <v>100</v>
      </c>
      <c r="U291" s="52">
        <f t="shared" si="77"/>
        <v>13.793103448275851</v>
      </c>
      <c r="V291" s="52">
        <f t="shared" si="78"/>
        <v>86.84210526315789</v>
      </c>
      <c r="W291" s="52">
        <f t="shared" si="79"/>
        <v>93.293091884641186</v>
      </c>
      <c r="X291" s="52">
        <f t="shared" si="80"/>
        <v>19.864802852200924</v>
      </c>
      <c r="Y291" s="52">
        <f t="shared" si="81"/>
        <v>92.913804667082971</v>
      </c>
      <c r="Z291" s="52">
        <f t="shared" si="82"/>
        <v>99.364791288566252</v>
      </c>
      <c r="AA291" s="52">
        <f t="shared" si="83"/>
        <v>-6.0716994039250736</v>
      </c>
      <c r="AB291" s="52">
        <f t="shared" si="84"/>
        <v>-6.0716994039250807</v>
      </c>
      <c r="AC291" s="52">
        <f t="shared" si="85"/>
        <v>-6.0716994039250665</v>
      </c>
      <c r="AF291">
        <v>1.39</v>
      </c>
      <c r="AG291">
        <v>2.94</v>
      </c>
    </row>
    <row r="292" spans="1:35" ht="15" x14ac:dyDescent="0.25">
      <c r="A292">
        <v>1.99</v>
      </c>
      <c r="B292">
        <v>4.1399999999999997</v>
      </c>
      <c r="C292">
        <v>3.26</v>
      </c>
      <c r="D292" s="45">
        <f t="shared" si="73"/>
        <v>5.080692279154575E-2</v>
      </c>
      <c r="E292" s="46">
        <f>IF(OR($A292="",$B292="",$C292=""),"",A292*'MPTO_working_3-way'!$I291)</f>
        <v>2.0911057763551759</v>
      </c>
      <c r="F292" s="47">
        <f>IF(OR($A292="",$B292="",$C292=""),"",B292*'MPTO_working_3-way'!$I291)</f>
        <v>4.3503406603569994</v>
      </c>
      <c r="G292" s="48">
        <f>IF(OR($A292="",$B292="",$C292=""),"",C292*'MPTO_working_3-way'!$I291)</f>
        <v>3.4256305683004391</v>
      </c>
      <c r="H292" s="46">
        <f>IF(OR($A292="",$B292="",$C292=""),"",'MPTO_working_3-way'!E291)</f>
        <v>2.0594059456553153</v>
      </c>
      <c r="I292" s="47">
        <f>IF(OR($A292="",$B292="",$C292=""),"",'MPTO_working_3-way'!F291)</f>
        <v>4.4521565137015671</v>
      </c>
      <c r="J292" s="48">
        <f>IF(OR($A292="",$B292="",$C292=""),"",'MPTO_working_3-way'!G291)</f>
        <v>3.4505029198454418</v>
      </c>
      <c r="K292" s="46">
        <f>IF(OR($A292="",$B292="",$C292=""),"",'OddsRatio_working_3-way'!H291)</f>
        <v>2.0719749081225185</v>
      </c>
      <c r="L292" s="47">
        <f>IF(OR($A292="",$B292="",$C292=""),"",'OddsRatio_working_3-way'!I291)</f>
        <v>4.4000012237421275</v>
      </c>
      <c r="M292" s="48">
        <f>IF(OR($A292="",$B292="",$C292=""),"",'OddsRatio_working_3-way'!J291)</f>
        <v>3.4471346387443336</v>
      </c>
      <c r="N292" s="49">
        <f t="shared" si="74"/>
        <v>47.82158852542662</v>
      </c>
      <c r="O292" s="50">
        <f t="shared" si="75"/>
        <v>22.986705595555303</v>
      </c>
      <c r="P292" s="50">
        <f t="shared" si="76"/>
        <v>29.191705879018087</v>
      </c>
      <c r="Q292" t="s">
        <v>425</v>
      </c>
      <c r="R292" t="s">
        <v>417</v>
      </c>
      <c r="S292" t="s">
        <v>464</v>
      </c>
      <c r="T292" s="52">
        <v>100</v>
      </c>
      <c r="U292" s="52">
        <f t="shared" si="77"/>
        <v>49.748743718592962</v>
      </c>
      <c r="V292" s="52">
        <f t="shared" si="78"/>
        <v>75.845410628019309</v>
      </c>
      <c r="W292" s="52">
        <f t="shared" si="79"/>
        <v>69.325153374233125</v>
      </c>
      <c r="X292" s="52">
        <f t="shared" si="80"/>
        <v>54.829435997747545</v>
      </c>
      <c r="Y292" s="52">
        <f t="shared" si="81"/>
        <v>80.926102907173899</v>
      </c>
      <c r="Z292" s="52">
        <f t="shared" si="82"/>
        <v>74.405845653387701</v>
      </c>
      <c r="AA292" s="52">
        <f t="shared" si="83"/>
        <v>-5.080692279154583</v>
      </c>
      <c r="AB292" s="52">
        <f t="shared" si="84"/>
        <v>-5.0806922791545901</v>
      </c>
      <c r="AC292" s="52">
        <f t="shared" si="85"/>
        <v>-5.0806922791545759</v>
      </c>
      <c r="AF292">
        <v>1.65</v>
      </c>
      <c r="AG292">
        <v>2.25</v>
      </c>
    </row>
    <row r="293" spans="1:35" s="52" customFormat="1" ht="15" x14ac:dyDescent="0.25">
      <c r="A293">
        <v>2.69</v>
      </c>
      <c r="B293">
        <v>3.59</v>
      </c>
      <c r="C293">
        <v>2.5</v>
      </c>
      <c r="D293" s="45">
        <f t="shared" si="73"/>
        <v>5.0298743929336975E-2</v>
      </c>
      <c r="E293" s="46">
        <f>IF(OR($A293="",$B293="",$C293=""),"",A293*'MPTO_working_3-way'!$I292)</f>
        <v>2.8253036211699163</v>
      </c>
      <c r="F293" s="47">
        <f>IF(OR($A293="",$B293="",$C293=""),"",B293*'MPTO_working_3-way'!$I292)</f>
        <v>3.7705724907063196</v>
      </c>
      <c r="G293" s="48">
        <f>IF(OR($A293="",$B293="",$C293=""),"",C293*'MPTO_working_3-way'!$I292)</f>
        <v>2.6257468598233427</v>
      </c>
      <c r="H293" s="46">
        <f>IF(OR($A293="",$B293="",$C293=""),"",'MPTO_working_3-way'!E292)</f>
        <v>2.8170524665848586</v>
      </c>
      <c r="I293" s="47">
        <f>IF(OR($A293="",$B293="",$C293=""),"",'MPTO_working_3-way'!F292)</f>
        <v>3.8199244224222269</v>
      </c>
      <c r="J293" s="48">
        <f>IF(OR($A293="",$B293="",$C293=""),"",'MPTO_working_3-way'!G292)</f>
        <v>2.6093735082564908</v>
      </c>
      <c r="K293" s="46">
        <f>IF(OR($A293="",$B293="",$C293=""),"",'OddsRatio_working_3-way'!H292)</f>
        <v>2.8224001489924295</v>
      </c>
      <c r="L293" s="47">
        <f>IF(OR($A293="",$B293="",$C293=""),"",'OddsRatio_working_3-way'!I292)</f>
        <v>3.7929091040771556</v>
      </c>
      <c r="M293" s="48">
        <f>IF(OR($A293="",$B293="",$C293=""),"",'OddsRatio_working_3-way'!J292)</f>
        <v>2.6175149251412098</v>
      </c>
      <c r="N293" s="49">
        <f t="shared" si="74"/>
        <v>35.394426018748206</v>
      </c>
      <c r="O293" s="50">
        <f t="shared" si="75"/>
        <v>26.521171585078733</v>
      </c>
      <c r="P293" s="50">
        <f t="shared" si="76"/>
        <v>38.084402396173061</v>
      </c>
      <c r="Q293" t="s">
        <v>426</v>
      </c>
      <c r="R293" t="s">
        <v>421</v>
      </c>
      <c r="S293" t="s">
        <v>464</v>
      </c>
      <c r="T293" s="52">
        <v>100</v>
      </c>
      <c r="U293" s="52">
        <f t="shared" si="77"/>
        <v>62.825278810408925</v>
      </c>
      <c r="V293" s="52">
        <f t="shared" si="78"/>
        <v>72.14484679665739</v>
      </c>
      <c r="W293" s="52">
        <f t="shared" si="79"/>
        <v>60</v>
      </c>
      <c r="X293" s="52">
        <f t="shared" si="80"/>
        <v>67.855153203342624</v>
      </c>
      <c r="Y293" s="52">
        <f t="shared" si="81"/>
        <v>77.174721189591082</v>
      </c>
      <c r="Z293" s="52">
        <f t="shared" si="82"/>
        <v>65.029874392933706</v>
      </c>
      <c r="AA293" s="52">
        <f t="shared" si="83"/>
        <v>-5.0298743929336993</v>
      </c>
      <c r="AB293" s="52">
        <f t="shared" si="84"/>
        <v>-5.0298743929336922</v>
      </c>
      <c r="AC293" s="52">
        <f t="shared" si="85"/>
        <v>-5.0298743929337064</v>
      </c>
      <c r="AD293" s="53"/>
      <c r="AE293" s="53"/>
      <c r="AF293">
        <v>1.83</v>
      </c>
      <c r="AG293">
        <v>1.99</v>
      </c>
      <c r="AH293" s="53"/>
      <c r="AI293" s="53"/>
    </row>
    <row r="294" spans="1:35" ht="15" x14ac:dyDescent="0.25">
      <c r="A294">
        <v>1.75</v>
      </c>
      <c r="B294">
        <v>4.0599999999999996</v>
      </c>
      <c r="C294">
        <v>4.7</v>
      </c>
      <c r="D294" s="45">
        <f t="shared" si="73"/>
        <v>3.0499947594591736E-2</v>
      </c>
      <c r="E294" s="46">
        <f>IF(OR($A294="",$B294="",$C294=""),"",A294*'MPTO_working_3-way'!$I293)</f>
        <v>1.8033749082905355</v>
      </c>
      <c r="F294" s="47">
        <f>IF(OR($A294="",$B294="",$C294=""),"",B294*'MPTO_working_3-way'!$I293)</f>
        <v>4.1838297872340418</v>
      </c>
      <c r="G294" s="48">
        <f>IF(OR($A294="",$B294="",$C294=""),"",C294*'MPTO_working_3-way'!$I293)</f>
        <v>4.8433497536945813</v>
      </c>
      <c r="H294" s="46">
        <f>IF(OR($A294="",$B294="",$C294=""),"",'MPTO_working_3-way'!E293)</f>
        <v>1.7816993464052286</v>
      </c>
      <c r="I294" s="47">
        <f>IF(OR($A294="",$B294="",$C294=""),"",'MPTO_working_3-way'!F293)</f>
        <v>4.2347980470483799</v>
      </c>
      <c r="J294" s="48">
        <f>IF(OR($A294="",$B294="",$C294=""),"",'MPTO_working_3-way'!G293)</f>
        <v>4.9358510087946197</v>
      </c>
      <c r="K294" s="46">
        <f>IF(OR($A294="",$B294="",$C294=""),"",'OddsRatio_working_3-way'!H293)</f>
        <v>1.7895169618481497</v>
      </c>
      <c r="L294" s="47">
        <f>IF(OR($A294="",$B294="",$C294=""),"",'OddsRatio_working_3-way'!I293)</f>
        <v>4.2212292043404505</v>
      </c>
      <c r="M294" s="48">
        <f>IF(OR($A294="",$B294="",$C294=""),"",'OddsRatio_working_3-way'!J293)</f>
        <v>4.8949503451175387</v>
      </c>
      <c r="N294" s="49">
        <f t="shared" si="74"/>
        <v>55.451586655817742</v>
      </c>
      <c r="O294" s="50">
        <f t="shared" si="75"/>
        <v>23.901545972335235</v>
      </c>
      <c r="P294" s="50">
        <f t="shared" si="76"/>
        <v>20.64686737184703</v>
      </c>
      <c r="Q294" t="s">
        <v>217</v>
      </c>
      <c r="R294" t="s">
        <v>222</v>
      </c>
      <c r="S294" t="s">
        <v>464</v>
      </c>
      <c r="T294" s="52">
        <v>100</v>
      </c>
      <c r="U294" s="52">
        <f t="shared" si="77"/>
        <v>42.857142857142854</v>
      </c>
      <c r="V294" s="52">
        <f t="shared" si="78"/>
        <v>75.369458128078819</v>
      </c>
      <c r="W294" s="52">
        <f t="shared" si="79"/>
        <v>78.723404255319153</v>
      </c>
      <c r="X294" s="52">
        <f t="shared" si="80"/>
        <v>45.907137616602036</v>
      </c>
      <c r="Y294" s="52">
        <f t="shared" si="81"/>
        <v>78.419452887537986</v>
      </c>
      <c r="Z294" s="52">
        <f t="shared" si="82"/>
        <v>81.77339901477832</v>
      </c>
      <c r="AA294" s="52">
        <f t="shared" si="83"/>
        <v>-3.0499947594591816</v>
      </c>
      <c r="AB294" s="52">
        <f t="shared" si="84"/>
        <v>-3.0499947594591674</v>
      </c>
      <c r="AC294" s="52">
        <f t="shared" si="85"/>
        <v>-3.0499947594591674</v>
      </c>
      <c r="AF294">
        <v>1.9</v>
      </c>
      <c r="AG294">
        <v>1.99</v>
      </c>
    </row>
    <row r="295" spans="1:35" ht="15" x14ac:dyDescent="0.25">
      <c r="A295">
        <v>6.56</v>
      </c>
      <c r="B295">
        <v>4.5999999999999996</v>
      </c>
      <c r="C295">
        <v>1.51</v>
      </c>
      <c r="D295" s="45">
        <f t="shared" si="73"/>
        <v>3.2081984367209104E-2</v>
      </c>
      <c r="E295" s="46">
        <f>IF(OR($A295="",$B295="",$C295=""),"",A295*'MPTO_working_3-way'!$I294)</f>
        <v>6.7704578174488912</v>
      </c>
      <c r="F295" s="47">
        <f>IF(OR($A295="",$B295="",$C295=""),"",B295*'MPTO_working_3-way'!$I294)</f>
        <v>4.7475771280891612</v>
      </c>
      <c r="G295" s="48">
        <f>IF(OR($A295="",$B295="",$C295=""),"",C295*'MPTO_working_3-way'!$I294)</f>
        <v>1.5584437963944857</v>
      </c>
      <c r="H295" s="46">
        <f>IF(OR($A295="",$B295="",$C295=""),"",'MPTO_working_3-way'!E294)</f>
        <v>7.0549210989174327</v>
      </c>
      <c r="I295" s="47">
        <f>IF(OR($A295="",$B295="",$C295=""),"",'MPTO_working_3-way'!F294)</f>
        <v>4.837992338336349</v>
      </c>
      <c r="J295" s="48">
        <f>IF(OR($A295="",$B295="",$C295=""),"",'MPTO_working_3-way'!G294)</f>
        <v>1.5347835811042039</v>
      </c>
      <c r="K295" s="46">
        <f>IF(OR($A295="",$B295="",$C295=""),"",'OddsRatio_working_3-way'!H294)</f>
        <v>6.9142023646479087</v>
      </c>
      <c r="L295" s="47">
        <f>IF(OR($A295="",$B295="",$C295=""),"",'OddsRatio_working_3-way'!I294)</f>
        <v>4.8293396605633951</v>
      </c>
      <c r="M295" s="48">
        <f>IF(OR($A295="",$B295="",$C295=""),"",'OddsRatio_working_3-way'!J294)</f>
        <v>1.5424897852464807</v>
      </c>
      <c r="N295" s="49">
        <f t="shared" si="74"/>
        <v>14.770049928127312</v>
      </c>
      <c r="O295" s="50">
        <f t="shared" si="75"/>
        <v>21.063375549677215</v>
      </c>
      <c r="P295" s="50">
        <f t="shared" si="76"/>
        <v>64.166574522195475</v>
      </c>
      <c r="Q295" t="s">
        <v>456</v>
      </c>
      <c r="R295" t="s">
        <v>221</v>
      </c>
      <c r="S295" t="s">
        <v>464</v>
      </c>
      <c r="T295" s="52">
        <v>100</v>
      </c>
      <c r="U295" s="52">
        <f t="shared" si="77"/>
        <v>84.756097560975604</v>
      </c>
      <c r="V295" s="52">
        <f t="shared" si="78"/>
        <v>78.260869565217391</v>
      </c>
      <c r="W295" s="52">
        <f t="shared" si="79"/>
        <v>33.774834437086092</v>
      </c>
      <c r="X295" s="52">
        <f t="shared" si="80"/>
        <v>87.964295997696524</v>
      </c>
      <c r="Y295" s="52">
        <f t="shared" si="81"/>
        <v>81.469068001938311</v>
      </c>
      <c r="Z295" s="52">
        <f t="shared" si="82"/>
        <v>36.983032873806998</v>
      </c>
      <c r="AA295" s="52">
        <f t="shared" si="83"/>
        <v>-3.2081984367209202</v>
      </c>
      <c r="AB295" s="52">
        <f t="shared" si="84"/>
        <v>-3.2081984367209202</v>
      </c>
      <c r="AC295" s="52">
        <f t="shared" si="85"/>
        <v>-3.208198436720906</v>
      </c>
      <c r="AF295">
        <v>1.73</v>
      </c>
      <c r="AG295">
        <v>2.1800000000000002</v>
      </c>
    </row>
    <row r="296" spans="1:35" ht="15" x14ac:dyDescent="0.25">
      <c r="A296">
        <v>1.79</v>
      </c>
      <c r="B296">
        <v>3.81</v>
      </c>
      <c r="C296">
        <v>4.78</v>
      </c>
      <c r="D296" s="45">
        <f t="shared" si="73"/>
        <v>3.033143039864683E-2</v>
      </c>
      <c r="E296" s="46">
        <f>IF(OR($A296="",$B296="",$C296=""),"",A296*'MPTO_working_3-way'!$I295)</f>
        <v>1.8442932604135778</v>
      </c>
      <c r="F296" s="47">
        <f>IF(OR($A296="",$B296="",$C296=""),"",B296*'MPTO_working_3-way'!$I295)</f>
        <v>3.9255627498188446</v>
      </c>
      <c r="G296" s="48">
        <f>IF(OR($A296="",$B296="",$C296=""),"",C296*'MPTO_working_3-way'!$I295)</f>
        <v>4.9249842373055319</v>
      </c>
      <c r="H296" s="46">
        <f>IF(OR($A296="",$B296="",$C296=""),"",'MPTO_working_3-way'!E295)</f>
        <v>1.8229920608980748</v>
      </c>
      <c r="I296" s="47">
        <f>IF(OR($A296="",$B296="",$C296=""),"",'MPTO_working_3-way'!F295)</f>
        <v>3.9626447062705714</v>
      </c>
      <c r="J296" s="48">
        <f>IF(OR($A296="",$B296="",$C296=""),"",'MPTO_working_3-way'!G295)</f>
        <v>5.022739344341268</v>
      </c>
      <c r="K296" s="46">
        <f>IF(OR($A296="",$B296="",$C296=""),"",'OddsRatio_working_3-way'!H295)</f>
        <v>1.8308584205078759</v>
      </c>
      <c r="L296" s="47">
        <f>IF(OR($A296="",$B296="",$C296=""),"",'OddsRatio_working_3-way'!I295)</f>
        <v>3.955331850160924</v>
      </c>
      <c r="M296" s="48">
        <f>IF(OR($A296="",$B296="",$C296=""),"",'OddsRatio_working_3-way'!J295)</f>
        <v>4.9754997842022401</v>
      </c>
      <c r="N296" s="49">
        <f t="shared" si="74"/>
        <v>54.221311841466722</v>
      </c>
      <c r="O296" s="50">
        <f t="shared" si="75"/>
        <v>25.474054644678588</v>
      </c>
      <c r="P296" s="50">
        <f t="shared" si="76"/>
        <v>20.304633513854693</v>
      </c>
      <c r="Q296" t="s">
        <v>455</v>
      </c>
      <c r="R296" t="s">
        <v>223</v>
      </c>
      <c r="S296" t="s">
        <v>464</v>
      </c>
      <c r="T296" s="52">
        <v>100</v>
      </c>
      <c r="U296" s="52">
        <f t="shared" si="77"/>
        <v>44.134078212290497</v>
      </c>
      <c r="V296" s="52">
        <f t="shared" si="78"/>
        <v>73.753280839895012</v>
      </c>
      <c r="W296" s="52">
        <f t="shared" si="79"/>
        <v>79.079497907949786</v>
      </c>
      <c r="X296" s="52">
        <f t="shared" si="80"/>
        <v>47.167221252155194</v>
      </c>
      <c r="Y296" s="52">
        <f t="shared" si="81"/>
        <v>76.786423879759695</v>
      </c>
      <c r="Z296" s="52">
        <f t="shared" si="82"/>
        <v>82.112640947814469</v>
      </c>
      <c r="AA296" s="52">
        <f t="shared" si="83"/>
        <v>-3.0331430398646972</v>
      </c>
      <c r="AB296" s="52">
        <f t="shared" si="84"/>
        <v>-3.033143039864683</v>
      </c>
      <c r="AC296" s="52">
        <f t="shared" si="85"/>
        <v>-3.033143039864683</v>
      </c>
      <c r="AF296">
        <v>2.15</v>
      </c>
      <c r="AG296">
        <v>1.75</v>
      </c>
    </row>
    <row r="297" spans="1:35" ht="15" x14ac:dyDescent="0.25">
      <c r="A297">
        <v>1.79</v>
      </c>
      <c r="B297">
        <v>3.63</v>
      </c>
      <c r="C297">
        <v>5.12</v>
      </c>
      <c r="D297" s="45">
        <f t="shared" si="73"/>
        <v>2.9453811541006791E-2</v>
      </c>
      <c r="E297" s="46">
        <f>IF(OR($A297="",$B297="",$C297=""),"",A297*'MPTO_working_3-way'!$I296)</f>
        <v>1.8427223226584022</v>
      </c>
      <c r="F297" s="47">
        <f>IF(OR($A297="",$B297="",$C297=""),"",B297*'MPTO_working_3-way'!$I296)</f>
        <v>3.7369173358938546</v>
      </c>
      <c r="G297" s="48">
        <f>IF(OR($A297="",$B297="",$C297=""),"",C297*'MPTO_working_3-way'!$I296)</f>
        <v>5.2708035150899546</v>
      </c>
      <c r="H297" s="46">
        <f>IF(OR($A297="",$B297="",$C297=""),"",'MPTO_working_3-way'!E296)</f>
        <v>1.8220203821594656</v>
      </c>
      <c r="I297" s="47">
        <f>IF(OR($A297="",$B297="",$C297=""),"",'MPTO_working_3-way'!F296)</f>
        <v>3.7641509989015831</v>
      </c>
      <c r="J297" s="48">
        <f>IF(OR($A297="",$B297="",$C297=""),"",'MPTO_working_3-way'!G296)</f>
        <v>5.3909935946326799</v>
      </c>
      <c r="K297" s="46">
        <f>IF(OR($A297="",$B297="",$C297=""),"",'OddsRatio_working_3-way'!H296)</f>
        <v>1.8297883826396686</v>
      </c>
      <c r="L297" s="47">
        <f>IF(OR($A297="",$B297="",$C297=""),"",'OddsRatio_working_3-way'!I296)</f>
        <v>3.7624600586611741</v>
      </c>
      <c r="M297" s="48">
        <f>IF(OR($A297="",$B297="",$C297=""),"",'OddsRatio_working_3-way'!J296)</f>
        <v>5.3275039702220672</v>
      </c>
      <c r="N297" s="49">
        <f t="shared" si="74"/>
        <v>54.267536009296869</v>
      </c>
      <c r="O297" s="50">
        <f t="shared" si="75"/>
        <v>26.760024643702863</v>
      </c>
      <c r="P297" s="50">
        <f t="shared" si="76"/>
        <v>18.972439347000272</v>
      </c>
      <c r="Q297" t="s">
        <v>220</v>
      </c>
      <c r="R297" t="s">
        <v>219</v>
      </c>
      <c r="S297" t="s">
        <v>464</v>
      </c>
      <c r="T297" s="52">
        <v>100</v>
      </c>
      <c r="U297" s="52">
        <f t="shared" si="77"/>
        <v>44.134078212290497</v>
      </c>
      <c r="V297" s="52">
        <f t="shared" si="78"/>
        <v>72.451790633608823</v>
      </c>
      <c r="W297" s="52">
        <f t="shared" si="79"/>
        <v>80.46875</v>
      </c>
      <c r="X297" s="52">
        <f t="shared" si="80"/>
        <v>47.079459366391184</v>
      </c>
      <c r="Y297" s="52">
        <f t="shared" si="81"/>
        <v>75.397171787709496</v>
      </c>
      <c r="Z297" s="52">
        <f t="shared" si="82"/>
        <v>83.414131154100673</v>
      </c>
      <c r="AA297" s="52">
        <f t="shared" si="83"/>
        <v>-2.9453811541006871</v>
      </c>
      <c r="AB297" s="52">
        <f t="shared" si="84"/>
        <v>-2.9453811541006729</v>
      </c>
      <c r="AC297" s="52">
        <f t="shared" si="85"/>
        <v>-2.9453811541006729</v>
      </c>
      <c r="AF297">
        <v>2.06</v>
      </c>
      <c r="AG297">
        <v>1.84</v>
      </c>
    </row>
    <row r="298" spans="1:35" ht="15" x14ac:dyDescent="0.25">
      <c r="A298">
        <v>2.3199999999999998</v>
      </c>
      <c r="B298">
        <v>3.39</v>
      </c>
      <c r="C298">
        <v>3.31</v>
      </c>
      <c r="D298" s="45">
        <f t="shared" si="73"/>
        <v>2.8134537121461412E-2</v>
      </c>
      <c r="E298" s="46">
        <f>IF(OR($A298="",$B298="",$C298=""),"",A298*'MPTO_working_3-way'!$I297)</f>
        <v>2.3852721261217904</v>
      </c>
      <c r="F298" s="47">
        <f>IF(OR($A298="",$B298="",$C298=""),"",B298*'MPTO_working_3-way'!$I297)</f>
        <v>3.4853760808417542</v>
      </c>
      <c r="G298" s="48">
        <f>IF(OR($A298="",$B298="",$C298=""),"",C298*'MPTO_working_3-way'!$I297)</f>
        <v>3.4031253178720373</v>
      </c>
      <c r="H298" s="46">
        <f>IF(OR($A298="",$B298="",$C298=""),"",'MPTO_working_3-way'!E297)</f>
        <v>2.3715997867980989</v>
      </c>
      <c r="I298" s="47">
        <f>IF(OR($A298="",$B298="",$C298=""),"",'MPTO_working_3-way'!F297)</f>
        <v>3.5013138647385529</v>
      </c>
      <c r="J298" s="48">
        <f>IF(OR($A298="",$B298="",$C298=""),"",'MPTO_working_3-way'!G297)</f>
        <v>3.4160399349347919</v>
      </c>
      <c r="K298" s="46">
        <f>IF(OR($A298="",$B298="",$C298=""),"",'OddsRatio_working_3-way'!H297)</f>
        <v>2.3775151412284079</v>
      </c>
      <c r="L298" s="47">
        <f>IF(OR($A298="",$B298="",$C298=""),"",'OddsRatio_working_3-way'!I297)</f>
        <v>3.4941372632847694</v>
      </c>
      <c r="M298" s="48">
        <f>IF(OR($A298="",$B298="",$C298=""),"",'OddsRatio_working_3-way'!J297)</f>
        <v>3.4106514971497139</v>
      </c>
      <c r="N298" s="49">
        <f t="shared" si="74"/>
        <v>41.923937694517818</v>
      </c>
      <c r="O298" s="50">
        <f t="shared" si="75"/>
        <v>28.691308392708358</v>
      </c>
      <c r="P298" s="50">
        <f t="shared" si="76"/>
        <v>29.384753912773821</v>
      </c>
      <c r="Q298" t="s">
        <v>218</v>
      </c>
      <c r="R298" t="s">
        <v>224</v>
      </c>
      <c r="S298" t="s">
        <v>464</v>
      </c>
      <c r="T298" s="52">
        <v>100</v>
      </c>
      <c r="U298" s="52">
        <f t="shared" si="77"/>
        <v>56.896551724137922</v>
      </c>
      <c r="V298" s="52">
        <f t="shared" si="78"/>
        <v>70.501474926253692</v>
      </c>
      <c r="W298" s="52">
        <f t="shared" si="79"/>
        <v>69.78851963746223</v>
      </c>
      <c r="X298" s="52">
        <f t="shared" si="80"/>
        <v>59.710005436284078</v>
      </c>
      <c r="Y298" s="52">
        <f t="shared" si="81"/>
        <v>73.314928638399834</v>
      </c>
      <c r="Z298" s="52">
        <f t="shared" si="82"/>
        <v>72.601973349608386</v>
      </c>
      <c r="AA298" s="52">
        <f t="shared" si="83"/>
        <v>-2.8134537121461562</v>
      </c>
      <c r="AB298" s="52">
        <f t="shared" si="84"/>
        <v>-2.813453712146142</v>
      </c>
      <c r="AC298" s="52">
        <f t="shared" si="85"/>
        <v>-2.8134537121461562</v>
      </c>
      <c r="AF298">
        <v>2.38</v>
      </c>
      <c r="AG298">
        <v>1.63</v>
      </c>
    </row>
    <row r="299" spans="1:35" ht="15" x14ac:dyDescent="0.25">
      <c r="A299">
        <v>2.87</v>
      </c>
      <c r="B299">
        <v>3.56</v>
      </c>
      <c r="C299">
        <v>2.54</v>
      </c>
      <c r="D299" s="45">
        <f t="shared" si="73"/>
        <v>2.3031719555198116E-2</v>
      </c>
      <c r="E299" s="46">
        <f>IF(OR($A299="",$B299="",$C299=""),"",A299*'MPTO_working_3-way'!$I298)</f>
        <v>2.9361010351234187</v>
      </c>
      <c r="F299" s="47">
        <f>IF(OR($A299="",$B299="",$C299=""),"",B299*'MPTO_working_3-way'!$I298)</f>
        <v>3.6419929216165055</v>
      </c>
      <c r="G299" s="48">
        <f>IF(OR($A299="",$B299="",$C299=""),"",C299*'MPTO_working_3-way'!$I298)</f>
        <v>2.5985005676702033</v>
      </c>
      <c r="H299" s="46">
        <f>IF(OR($A299="",$B299="",$C299=""),"",'MPTO_working_3-way'!E298)</f>
        <v>2.934661385097217</v>
      </c>
      <c r="I299" s="47">
        <f>IF(OR($A299="",$B299="",$C299=""),"",'MPTO_working_3-way'!F298)</f>
        <v>3.6600322456779173</v>
      </c>
      <c r="J299" s="48">
        <f>IF(OR($A299="",$B299="",$C299=""),"",'MPTO_working_3-way'!G298)</f>
        <v>2.5905155432801243</v>
      </c>
      <c r="K299" s="46">
        <f>IF(OR($A299="",$B299="",$C299=""),"",'OddsRatio_working_3-way'!H298)</f>
        <v>2.9359945320849672</v>
      </c>
      <c r="L299" s="47">
        <f>IF(OR($A299="",$B299="",$C299=""),"",'OddsRatio_working_3-way'!I298)</f>
        <v>3.6503454556885111</v>
      </c>
      <c r="M299" s="48">
        <f>IF(OR($A299="",$B299="",$C299=""),"",'OddsRatio_working_3-way'!J298)</f>
        <v>2.5943484381876205</v>
      </c>
      <c r="N299" s="49">
        <f t="shared" si="74"/>
        <v>34.058773456273961</v>
      </c>
      <c r="O299" s="50">
        <f t="shared" si="75"/>
        <v>27.457494331321985</v>
      </c>
      <c r="P299" s="50">
        <f t="shared" si="76"/>
        <v>38.483732212404043</v>
      </c>
      <c r="Q299" t="s">
        <v>57</v>
      </c>
      <c r="R299" t="s">
        <v>114</v>
      </c>
      <c r="S299" t="s">
        <v>464</v>
      </c>
      <c r="T299" s="52">
        <v>100</v>
      </c>
      <c r="U299" s="52">
        <f t="shared" si="77"/>
        <v>65.156794425087099</v>
      </c>
      <c r="V299" s="52">
        <f t="shared" si="78"/>
        <v>71.910112359550567</v>
      </c>
      <c r="W299" s="52">
        <f t="shared" si="79"/>
        <v>60.629921259842511</v>
      </c>
      <c r="X299" s="52">
        <f t="shared" si="80"/>
        <v>67.459966380606915</v>
      </c>
      <c r="Y299" s="52">
        <f t="shared" si="81"/>
        <v>74.213284315070368</v>
      </c>
      <c r="Z299" s="52">
        <f t="shared" si="82"/>
        <v>62.933093215362334</v>
      </c>
      <c r="AA299" s="52">
        <f t="shared" si="83"/>
        <v>-2.3031719555198151</v>
      </c>
      <c r="AB299" s="52">
        <f t="shared" si="84"/>
        <v>-2.3031719555198009</v>
      </c>
      <c r="AC299" s="52">
        <f t="shared" si="85"/>
        <v>-2.3031719555198222</v>
      </c>
      <c r="AF299">
        <v>1.88</v>
      </c>
      <c r="AG299">
        <v>2.0299999999999998</v>
      </c>
    </row>
    <row r="300" spans="1:35" ht="15" x14ac:dyDescent="0.25">
      <c r="A300">
        <v>1.6</v>
      </c>
      <c r="B300">
        <v>4.28</v>
      </c>
      <c r="C300">
        <v>5.63</v>
      </c>
      <c r="D300" s="45">
        <f t="shared" si="73"/>
        <v>3.6264753241148195E-2</v>
      </c>
      <c r="E300" s="46">
        <f>IF(OR($A300="",$B300="",$C300=""),"",A300*'MPTO_working_3-way'!$I299)</f>
        <v>1.6580236051858372</v>
      </c>
      <c r="F300" s="47">
        <f>IF(OR($A300="",$B300="",$C300=""),"",B300*'MPTO_working_3-way'!$I299)</f>
        <v>4.4352131438721143</v>
      </c>
      <c r="G300" s="48">
        <f>IF(OR($A300="",$B300="",$C300=""),"",C300*'MPTO_working_3-way'!$I299)</f>
        <v>5.8341705607476646</v>
      </c>
      <c r="H300" s="46">
        <f>IF(OR($A300="",$B300="",$C300=""),"",'MPTO_working_3-way'!E299)</f>
        <v>1.6315562587317103</v>
      </c>
      <c r="I300" s="47">
        <f>IF(OR($A300="",$B300="",$C300=""),"",'MPTO_working_3-way'!F299)</f>
        <v>4.5135191665912231</v>
      </c>
      <c r="J300" s="48">
        <f>IF(OR($A300="",$B300="",$C300=""),"",'MPTO_working_3-way'!G299)</f>
        <v>6.0411410520509952</v>
      </c>
      <c r="K300" s="46">
        <f>IF(OR($A300="",$B300="",$C300=""),"",'OddsRatio_working_3-way'!H299)</f>
        <v>1.6405023220117128</v>
      </c>
      <c r="L300" s="47">
        <f>IF(OR($A300="",$B300="",$C300=""),"",'OddsRatio_working_3-way'!I299)</f>
        <v>4.5014126936640277</v>
      </c>
      <c r="M300" s="48">
        <f>IF(OR($A300="",$B300="",$C300=""),"",'OddsRatio_working_3-way'!J299)</f>
        <v>5.9425429181903819</v>
      </c>
      <c r="N300" s="49">
        <f t="shared" si="74"/>
        <v>60.312772198916697</v>
      </c>
      <c r="O300" s="50">
        <f t="shared" si="75"/>
        <v>22.546830728566992</v>
      </c>
      <c r="P300" s="50">
        <f t="shared" si="76"/>
        <v>17.140397072516294</v>
      </c>
      <c r="Q300" t="s">
        <v>153</v>
      </c>
      <c r="R300" t="s">
        <v>59</v>
      </c>
      <c r="S300" t="s">
        <v>464</v>
      </c>
      <c r="T300" s="52">
        <v>100</v>
      </c>
      <c r="U300" s="52">
        <f t="shared" si="77"/>
        <v>37.5</v>
      </c>
      <c r="V300" s="52">
        <f t="shared" si="78"/>
        <v>76.635514018691595</v>
      </c>
      <c r="W300" s="52">
        <f t="shared" si="79"/>
        <v>82.238010657193612</v>
      </c>
      <c r="X300" s="52">
        <f t="shared" si="80"/>
        <v>41.126475324114807</v>
      </c>
      <c r="Y300" s="52">
        <f t="shared" si="81"/>
        <v>80.261989342806402</v>
      </c>
      <c r="Z300" s="52">
        <f t="shared" si="82"/>
        <v>85.86448598130842</v>
      </c>
      <c r="AA300" s="52">
        <f t="shared" si="83"/>
        <v>-3.6264753241148071</v>
      </c>
      <c r="AB300" s="52">
        <f t="shared" si="84"/>
        <v>-3.6264753241148071</v>
      </c>
      <c r="AC300" s="52">
        <f t="shared" si="85"/>
        <v>-3.6264753241148071</v>
      </c>
      <c r="AF300">
        <v>1.85</v>
      </c>
      <c r="AG300">
        <v>2.0299999999999998</v>
      </c>
    </row>
    <row r="301" spans="1:35" s="52" customFormat="1" ht="15" x14ac:dyDescent="0.25">
      <c r="A301">
        <v>1.71</v>
      </c>
      <c r="B301">
        <v>3.63</v>
      </c>
      <c r="C301">
        <v>5.61</v>
      </c>
      <c r="D301" s="45">
        <f t="shared" si="73"/>
        <v>3.8530534730928823E-2</v>
      </c>
      <c r="E301" s="46">
        <f>IF(OR($A301="",$B301="",$C301=""),"",A301*'MPTO_working_3-way'!$I300)</f>
        <v>1.7758872143898883</v>
      </c>
      <c r="F301" s="47">
        <f>IF(OR($A301="",$B301="",$C301=""),"",B301*'MPTO_working_3-way'!$I300)</f>
        <v>3.7698658410732717</v>
      </c>
      <c r="G301" s="48">
        <f>IF(OR($A301="",$B301="",$C301=""),"",C301*'MPTO_working_3-way'!$I300)</f>
        <v>5.8261562998405108</v>
      </c>
      <c r="H301" s="46">
        <f>IF(OR($A301="",$B301="",$C301=""),"",'MPTO_working_3-way'!E300)</f>
        <v>1.7483990476300932</v>
      </c>
      <c r="I301" s="47">
        <f>IF(OR($A301="",$B301="",$C301=""),"",'MPTO_working_3-way'!F300)</f>
        <v>3.8075137021147629</v>
      </c>
      <c r="J301" s="48">
        <f>IF(OR($A301="",$B301="",$C301=""),"",'MPTO_working_3-way'!G300)</f>
        <v>6.0455980337674111</v>
      </c>
      <c r="K301" s="46">
        <f>IF(OR($A301="",$B301="",$C301=""),"",'OddsRatio_working_3-way'!H300)</f>
        <v>1.7584167409825706</v>
      </c>
      <c r="L301" s="47">
        <f>IF(OR($A301="",$B301="",$C301=""),"",'OddsRatio_working_3-way'!I300)</f>
        <v>3.8093465194143112</v>
      </c>
      <c r="M301" s="48">
        <f>IF(OR($A301="",$B301="",$C301=""),"",'OddsRatio_working_3-way'!J300)</f>
        <v>5.9243678534220425</v>
      </c>
      <c r="N301" s="49">
        <f t="shared" si="74"/>
        <v>56.309882288529977</v>
      </c>
      <c r="O301" s="50">
        <f t="shared" si="75"/>
        <v>26.526142896249656</v>
      </c>
      <c r="P301" s="50">
        <f t="shared" si="76"/>
        <v>17.163974815220364</v>
      </c>
      <c r="Q301" t="s">
        <v>155</v>
      </c>
      <c r="R301" t="s">
        <v>56</v>
      </c>
      <c r="S301" t="s">
        <v>464</v>
      </c>
      <c r="T301" s="52">
        <v>100</v>
      </c>
      <c r="U301" s="52">
        <f t="shared" si="77"/>
        <v>41.520467836257311</v>
      </c>
      <c r="V301" s="52">
        <f t="shared" si="78"/>
        <v>72.451790633608823</v>
      </c>
      <c r="W301" s="52">
        <f t="shared" si="79"/>
        <v>82.174688057040996</v>
      </c>
      <c r="X301" s="52">
        <f t="shared" si="80"/>
        <v>45.373521309350181</v>
      </c>
      <c r="Y301" s="52">
        <f t="shared" si="81"/>
        <v>76.30484410670168</v>
      </c>
      <c r="Z301" s="52">
        <f t="shared" si="82"/>
        <v>86.027741530133866</v>
      </c>
      <c r="AA301" s="52">
        <f t="shared" si="83"/>
        <v>-3.8530534730928707</v>
      </c>
      <c r="AB301" s="52">
        <f t="shared" si="84"/>
        <v>-3.8530534730928565</v>
      </c>
      <c r="AC301" s="52">
        <f t="shared" si="85"/>
        <v>-3.8530534730928707</v>
      </c>
      <c r="AD301" s="53"/>
      <c r="AE301" s="53"/>
      <c r="AF301">
        <v>2.17</v>
      </c>
      <c r="AG301">
        <v>1.73</v>
      </c>
      <c r="AH301" s="53"/>
      <c r="AI301" s="53"/>
    </row>
    <row r="302" spans="1:35" ht="15" x14ac:dyDescent="0.25">
      <c r="A302">
        <v>3.04</v>
      </c>
      <c r="B302">
        <v>3.86</v>
      </c>
      <c r="C302">
        <v>2.2999999999999998</v>
      </c>
      <c r="D302" s="45">
        <f t="shared" si="73"/>
        <v>2.2797334629658383E-2</v>
      </c>
      <c r="E302" s="46">
        <f>IF(OR($A302="",$B302="",$C302=""),"",A302*'MPTO_working_3-way'!$I301)</f>
        <v>3.1093038972741613</v>
      </c>
      <c r="F302" s="47">
        <f>IF(OR($A302="",$B302="",$C302=""),"",B302*'MPTO_working_3-way'!$I301)</f>
        <v>3.9479977116704812</v>
      </c>
      <c r="G302" s="48">
        <f>IF(OR($A302="",$B302="",$C302=""),"",C302*'MPTO_working_3-way'!$I301)</f>
        <v>2.3524338696482139</v>
      </c>
      <c r="H302" s="46">
        <f>IF(OR($A302="",$B302="",$C302=""),"",'MPTO_working_3-way'!E301)</f>
        <v>3.1118886709261648</v>
      </c>
      <c r="I302" s="47">
        <f>IF(OR($A302="",$B302="",$C302=""),"",'MPTO_working_3-way'!F301)</f>
        <v>3.976645226691395</v>
      </c>
      <c r="J302" s="48">
        <f>IF(OR($A302="",$B302="",$C302=""),"",'MPTO_working_3-way'!G301)</f>
        <v>2.3409144001720832</v>
      </c>
      <c r="K302" s="46">
        <f>IF(OR($A302="",$B302="",$C302=""),"",'OddsRatio_working_3-way'!H301)</f>
        <v>3.1122621568738831</v>
      </c>
      <c r="L302" s="47">
        <f>IF(OR($A302="",$B302="",$C302=""),"",'OddsRatio_working_3-way'!I301)</f>
        <v>3.9613087101271103</v>
      </c>
      <c r="M302" s="48">
        <f>IF(OR($A302="",$B302="",$C302=""),"",'OddsRatio_working_3-way'!J301)</f>
        <v>2.3460494136941406</v>
      </c>
      <c r="N302" s="49">
        <f t="shared" si="74"/>
        <v>32.161539464723013</v>
      </c>
      <c r="O302" s="50">
        <f t="shared" si="75"/>
        <v>25.329295329730041</v>
      </c>
      <c r="P302" s="50">
        <f t="shared" si="76"/>
        <v>42.509165205546942</v>
      </c>
      <c r="Q302" t="s">
        <v>113</v>
      </c>
      <c r="R302" t="s">
        <v>178</v>
      </c>
      <c r="S302" t="s">
        <v>464</v>
      </c>
      <c r="T302" s="52">
        <v>100</v>
      </c>
      <c r="U302" s="52">
        <f t="shared" si="77"/>
        <v>67.10526315789474</v>
      </c>
      <c r="V302" s="52">
        <f t="shared" si="78"/>
        <v>74.093264248704671</v>
      </c>
      <c r="W302" s="52">
        <f t="shared" si="79"/>
        <v>56.521739130434774</v>
      </c>
      <c r="X302" s="52">
        <f t="shared" si="80"/>
        <v>69.384996620860562</v>
      </c>
      <c r="Y302" s="52">
        <f t="shared" si="81"/>
        <v>76.372997711670493</v>
      </c>
      <c r="Z302" s="52">
        <f t="shared" si="82"/>
        <v>58.801472593400604</v>
      </c>
      <c r="AA302" s="52">
        <f t="shared" si="83"/>
        <v>-2.2797334629658224</v>
      </c>
      <c r="AB302" s="52">
        <f t="shared" si="84"/>
        <v>-2.2797334629658224</v>
      </c>
      <c r="AC302" s="52">
        <f t="shared" si="85"/>
        <v>-2.2797334629658295</v>
      </c>
      <c r="AF302">
        <v>1.57</v>
      </c>
      <c r="AG302">
        <v>2.5299999999999998</v>
      </c>
    </row>
    <row r="303" spans="1:35" ht="15" x14ac:dyDescent="0.25">
      <c r="A303">
        <v>3.36</v>
      </c>
      <c r="B303">
        <v>2.93</v>
      </c>
      <c r="C303">
        <v>2.54</v>
      </c>
      <c r="D303" s="45">
        <f t="shared" si="73"/>
        <v>3.2616763348267463E-2</v>
      </c>
      <c r="E303" s="46">
        <f>IF(OR($A303="",$B303="",$C303=""),"",A303*'MPTO_working_3-way'!$I302)</f>
        <v>3.4695923248501788</v>
      </c>
      <c r="F303" s="47">
        <f>IF(OR($A303="",$B303="",$C303=""),"",B303*'MPTO_working_3-way'!$I302)</f>
        <v>3.0255671166104237</v>
      </c>
      <c r="G303" s="48">
        <f>IF(OR($A303="",$B303="",$C303=""),"",C303*'MPTO_working_3-way'!$I302)</f>
        <v>2.6228465789045994</v>
      </c>
      <c r="H303" s="46">
        <f>IF(OR($A303="",$B303="",$C303=""),"",'MPTO_working_3-way'!E302)</f>
        <v>3.4873973269108185</v>
      </c>
      <c r="I303" s="47">
        <f>IF(OR($A303="",$B303="",$C303=""),"",'MPTO_working_3-way'!F302)</f>
        <v>3.0264083739961509</v>
      </c>
      <c r="J303" s="48">
        <f>IF(OR($A303="",$B303="",$C303=""),"",'MPTO_working_3-way'!G302)</f>
        <v>2.6121354965069563</v>
      </c>
      <c r="K303" s="46">
        <f>IF(OR($A303="",$B303="",$C303=""),"",'OddsRatio_working_3-way'!H302)</f>
        <v>3.4781989485998133</v>
      </c>
      <c r="L303" s="47">
        <f>IF(OR($A303="",$B303="",$C303=""),"",'OddsRatio_working_3-way'!I302)</f>
        <v>3.026662699490525</v>
      </c>
      <c r="M303" s="48">
        <f>IF(OR($A303="",$B303="",$C303=""),"",'OddsRatio_working_3-way'!J302)</f>
        <v>2.6171298223914032</v>
      </c>
      <c r="N303" s="49">
        <f t="shared" si="74"/>
        <v>28.821829954998567</v>
      </c>
      <c r="O303" s="50">
        <f t="shared" si="75"/>
        <v>33.051654828940336</v>
      </c>
      <c r="P303" s="50">
        <f t="shared" si="76"/>
        <v>38.126515216061094</v>
      </c>
      <c r="Q303" t="s">
        <v>116</v>
      </c>
      <c r="R303" t="s">
        <v>151</v>
      </c>
      <c r="S303" t="s">
        <v>464</v>
      </c>
      <c r="T303" s="52">
        <v>100</v>
      </c>
      <c r="U303" s="52">
        <f t="shared" si="77"/>
        <v>70.238095238095241</v>
      </c>
      <c r="V303" s="52">
        <f t="shared" si="78"/>
        <v>65.870307167235495</v>
      </c>
      <c r="W303" s="52">
        <f t="shared" si="79"/>
        <v>60.629921259842511</v>
      </c>
      <c r="X303" s="52">
        <f t="shared" si="80"/>
        <v>73.499771572921986</v>
      </c>
      <c r="Y303" s="52">
        <f t="shared" si="81"/>
        <v>69.131983502062241</v>
      </c>
      <c r="Z303" s="52">
        <f t="shared" si="82"/>
        <v>63.891597594669271</v>
      </c>
      <c r="AA303" s="52">
        <f t="shared" si="83"/>
        <v>-3.2616763348267455</v>
      </c>
      <c r="AB303" s="52">
        <f t="shared" si="84"/>
        <v>-3.2616763348267455</v>
      </c>
      <c r="AC303" s="52">
        <f t="shared" si="85"/>
        <v>-3.2616763348267597</v>
      </c>
      <c r="AF303">
        <v>3</v>
      </c>
      <c r="AG303">
        <v>1.41</v>
      </c>
    </row>
    <row r="304" spans="1:35" s="52" customFormat="1" ht="15" x14ac:dyDescent="0.25">
      <c r="A304">
        <v>2.46</v>
      </c>
      <c r="B304">
        <v>2.99</v>
      </c>
      <c r="C304">
        <v>3.42</v>
      </c>
      <c r="D304" s="45">
        <f t="shared" si="73"/>
        <v>3.3349886394480777E-2</v>
      </c>
      <c r="E304" s="46">
        <f>IF(OR($A304="",$B304="",$C304=""),"",A304*'MPTO_working_3-way'!$I303)</f>
        <v>2.5420407205304225</v>
      </c>
      <c r="F304" s="47">
        <f>IF(OR($A304="",$B304="",$C304=""),"",B304*'MPTO_working_3-way'!$I303)</f>
        <v>3.0897161603194978</v>
      </c>
      <c r="G304" s="48">
        <f>IF(OR($A304="",$B304="",$C304=""),"",C304*'MPTO_working_3-way'!$I303)</f>
        <v>3.5340566114691243</v>
      </c>
      <c r="H304" s="46">
        <f>IF(OR($A304="",$B304="",$C304=""),"",'MPTO_working_3-way'!E303)</f>
        <v>2.5291648351383182</v>
      </c>
      <c r="I304" s="47">
        <f>IF(OR($A304="",$B304="",$C304=""),"",'MPTO_working_3-way'!F303)</f>
        <v>3.0928007380781541</v>
      </c>
      <c r="J304" s="48">
        <f>IF(OR($A304="",$B304="",$C304=""),"",'MPTO_working_3-way'!G303)</f>
        <v>3.5551632927986772</v>
      </c>
      <c r="K304" s="46">
        <f>IF(OR($A304="",$B304="",$C304=""),"",'OddsRatio_working_3-way'!H303)</f>
        <v>2.5350253487360064</v>
      </c>
      <c r="L304" s="47">
        <f>IF(OR($A304="",$B304="",$C304=""),"",'OddsRatio_working_3-way'!I303)</f>
        <v>3.0922605780716799</v>
      </c>
      <c r="M304" s="48">
        <f>IF(OR($A304="",$B304="",$C304=""),"",'OddsRatio_working_3-way'!J303)</f>
        <v>3.5443570848911881</v>
      </c>
      <c r="N304" s="49">
        <f t="shared" si="74"/>
        <v>39.338472901855795</v>
      </c>
      <c r="O304" s="50">
        <f t="shared" si="75"/>
        <v>32.365432554704093</v>
      </c>
      <c r="P304" s="50">
        <f t="shared" si="76"/>
        <v>28.29609454344013</v>
      </c>
      <c r="Q304" t="s">
        <v>58</v>
      </c>
      <c r="R304" t="s">
        <v>351</v>
      </c>
      <c r="S304" t="s">
        <v>464</v>
      </c>
      <c r="T304" s="52">
        <v>100</v>
      </c>
      <c r="U304" s="52">
        <f t="shared" si="77"/>
        <v>59.349593495934961</v>
      </c>
      <c r="V304" s="52">
        <f t="shared" si="78"/>
        <v>66.555183946488299</v>
      </c>
      <c r="W304" s="52">
        <f t="shared" si="79"/>
        <v>70.760233918128648</v>
      </c>
      <c r="X304" s="52">
        <f t="shared" si="80"/>
        <v>62.684582135383046</v>
      </c>
      <c r="Y304" s="52">
        <f t="shared" si="81"/>
        <v>69.890172585936384</v>
      </c>
      <c r="Z304" s="52">
        <f t="shared" si="82"/>
        <v>74.095222557576747</v>
      </c>
      <c r="AA304" s="52">
        <f t="shared" si="83"/>
        <v>-3.3349886394480848</v>
      </c>
      <c r="AB304" s="52">
        <f t="shared" si="84"/>
        <v>-3.3349886394480848</v>
      </c>
      <c r="AC304" s="52">
        <f t="shared" si="85"/>
        <v>-3.334988639448099</v>
      </c>
      <c r="AD304" s="53"/>
      <c r="AE304" s="53"/>
      <c r="AF304">
        <v>2.6</v>
      </c>
      <c r="AG304">
        <v>1.53</v>
      </c>
      <c r="AH304" s="53"/>
      <c r="AI304" s="53"/>
    </row>
    <row r="305" spans="1:35" ht="15" x14ac:dyDescent="0.25">
      <c r="A305">
        <v>2.33</v>
      </c>
      <c r="B305">
        <v>2.89</v>
      </c>
      <c r="C305">
        <v>3.88</v>
      </c>
      <c r="D305" s="45">
        <f t="shared" si="73"/>
        <v>3.2937269364784472E-2</v>
      </c>
      <c r="E305" s="46">
        <f>IF(OR($A305="",$B305="",$C305=""),"",A305*'MPTO_working_3-way'!$I304)</f>
        <v>2.4067438376199477</v>
      </c>
      <c r="F305" s="47">
        <f>IF(OR($A305="",$B305="",$C305=""),"",B305*'MPTO_working_3-way'!$I304)</f>
        <v>2.9851887084642272</v>
      </c>
      <c r="G305" s="48">
        <f>IF(OR($A305="",$B305="",$C305=""),"",C305*'MPTO_working_3-way'!$I304)</f>
        <v>4.007796605135364</v>
      </c>
      <c r="H305" s="46">
        <f>IF(OR($A305="",$B305="",$C305=""),"",'MPTO_working_3-way'!E304)</f>
        <v>2.3911691660675034</v>
      </c>
      <c r="I305" s="47">
        <f>IF(OR($A305="",$B305="",$C305=""),"",'MPTO_working_3-way'!F304)</f>
        <v>2.9847033524219651</v>
      </c>
      <c r="J305" s="48">
        <f>IF(OR($A305="",$B305="",$C305=""),"",'MPTO_working_3-way'!G304)</f>
        <v>4.0526377835259746</v>
      </c>
      <c r="K305" s="46">
        <f>IF(OR($A305="",$B305="",$C305=""),"",'OddsRatio_working_3-way'!H304)</f>
        <v>2.3983172694435413</v>
      </c>
      <c r="L305" s="47">
        <f>IF(OR($A305="",$B305="",$C305=""),"",'OddsRatio_working_3-way'!I304)</f>
        <v>2.9870824355250321</v>
      </c>
      <c r="M305" s="48">
        <f>IF(OR($A305="",$B305="",$C305=""),"",'OddsRatio_working_3-way'!J304)</f>
        <v>4.0279351398476662</v>
      </c>
      <c r="N305" s="49">
        <f t="shared" si="74"/>
        <v>41.549914218910381</v>
      </c>
      <c r="O305" s="50">
        <f t="shared" si="75"/>
        <v>33.498719768187257</v>
      </c>
      <c r="P305" s="50">
        <f t="shared" si="76"/>
        <v>24.951366012902366</v>
      </c>
      <c r="Q305" t="s">
        <v>118</v>
      </c>
      <c r="R305" t="s">
        <v>60</v>
      </c>
      <c r="S305" t="s">
        <v>464</v>
      </c>
      <c r="T305" s="52">
        <v>100</v>
      </c>
      <c r="U305" s="52">
        <f t="shared" si="77"/>
        <v>57.081545064377686</v>
      </c>
      <c r="V305" s="52">
        <f t="shared" si="78"/>
        <v>65.397923875432525</v>
      </c>
      <c r="W305" s="52">
        <f t="shared" si="79"/>
        <v>74.226804123711347</v>
      </c>
      <c r="X305" s="52">
        <f t="shared" si="80"/>
        <v>60.375272000856128</v>
      </c>
      <c r="Y305" s="52">
        <f t="shared" si="81"/>
        <v>68.691650811910975</v>
      </c>
      <c r="Z305" s="52">
        <f t="shared" si="82"/>
        <v>77.520531060189796</v>
      </c>
      <c r="AA305" s="52">
        <f t="shared" si="83"/>
        <v>-3.2937269364784427</v>
      </c>
      <c r="AB305" s="52">
        <f t="shared" si="84"/>
        <v>-3.2937269364784498</v>
      </c>
      <c r="AC305" s="52">
        <f t="shared" si="85"/>
        <v>-3.2937269364784498</v>
      </c>
      <c r="AF305">
        <v>2.86</v>
      </c>
      <c r="AG305">
        <v>1.45</v>
      </c>
    </row>
    <row r="306" spans="1:35" ht="15" x14ac:dyDescent="0.25">
      <c r="A306">
        <v>1.66</v>
      </c>
      <c r="B306">
        <v>3.81</v>
      </c>
      <c r="C306">
        <v>5.78</v>
      </c>
      <c r="D306" s="45">
        <f t="shared" si="73"/>
        <v>3.7887210778104086E-2</v>
      </c>
      <c r="E306" s="46">
        <f>IF(OR($A306="",$B306="",$C306=""),"",A306*'MPTO_working_3-way'!$I305)</f>
        <v>1.7228927698916527</v>
      </c>
      <c r="F306" s="47">
        <f>IF(OR($A306="",$B306="",$C306=""),"",B306*'MPTO_working_3-way'!$I305)</f>
        <v>3.9543502730645765</v>
      </c>
      <c r="G306" s="48">
        <f>IF(OR($A306="",$B306="",$C306=""),"",C306*'MPTO_working_3-way'!$I305)</f>
        <v>5.9989880782974421</v>
      </c>
      <c r="H306" s="46">
        <f>IF(OR($A306="",$B306="",$C306=""),"",'MPTO_working_3-way'!E305)</f>
        <v>1.6955458585066001</v>
      </c>
      <c r="I306" s="47">
        <f>IF(OR($A306="",$B306="",$C306=""),"",'MPTO_working_3-way'!F305)</f>
        <v>4.0025917367205421</v>
      </c>
      <c r="J306" s="48">
        <f>IF(OR($A306="",$B306="",$C306=""),"",'MPTO_working_3-way'!G305)</f>
        <v>6.2351404769902281</v>
      </c>
      <c r="K306" s="46">
        <f>IF(OR($A306="",$B306="",$C306=""),"",'OddsRatio_working_3-way'!H305)</f>
        <v>1.7052321560561037</v>
      </c>
      <c r="L306" s="47">
        <f>IF(OR($A306="",$B306="",$C306=""),"",'OddsRatio_working_3-way'!I305)</f>
        <v>4.0025793310873521</v>
      </c>
      <c r="M306" s="48">
        <f>IF(OR($A306="",$B306="",$C306=""),"",'OddsRatio_working_3-way'!J305)</f>
        <v>6.1075904635578446</v>
      </c>
      <c r="N306" s="49">
        <f t="shared" si="74"/>
        <v>58.041917493384496</v>
      </c>
      <c r="O306" s="50">
        <f t="shared" si="75"/>
        <v>25.288604472183273</v>
      </c>
      <c r="P306" s="50">
        <f t="shared" si="76"/>
        <v>16.669478034432224</v>
      </c>
      <c r="Q306" t="s">
        <v>158</v>
      </c>
      <c r="R306" t="s">
        <v>335</v>
      </c>
      <c r="S306" t="s">
        <v>464</v>
      </c>
      <c r="T306" s="52">
        <v>100</v>
      </c>
      <c r="U306" s="52">
        <f t="shared" si="77"/>
        <v>39.759036144578317</v>
      </c>
      <c r="V306" s="52">
        <f t="shared" si="78"/>
        <v>73.753280839895012</v>
      </c>
      <c r="W306" s="52">
        <f t="shared" si="79"/>
        <v>82.698961937716263</v>
      </c>
      <c r="X306" s="52">
        <f t="shared" si="80"/>
        <v>43.547757222388725</v>
      </c>
      <c r="Y306" s="52">
        <f t="shared" si="81"/>
        <v>77.542001917705434</v>
      </c>
      <c r="Z306" s="52">
        <f t="shared" si="82"/>
        <v>86.48768301552667</v>
      </c>
      <c r="AA306" s="52">
        <f t="shared" si="83"/>
        <v>-3.7887210778104077</v>
      </c>
      <c r="AB306" s="52">
        <f t="shared" si="84"/>
        <v>-3.7887210778104219</v>
      </c>
      <c r="AC306" s="52">
        <f t="shared" si="85"/>
        <v>-3.7887210778104077</v>
      </c>
      <c r="AF306">
        <v>2.33</v>
      </c>
      <c r="AG306">
        <v>1.64</v>
      </c>
    </row>
    <row r="307" spans="1:35" ht="15" x14ac:dyDescent="0.25">
      <c r="A307">
        <v>3.59</v>
      </c>
      <c r="B307">
        <v>3.39</v>
      </c>
      <c r="C307">
        <v>2.15</v>
      </c>
      <c r="D307" s="45">
        <f t="shared" si="73"/>
        <v>3.8653061840656644E-2</v>
      </c>
      <c r="E307" s="46">
        <f>IF(OR($A307="",$B307="",$C307=""),"",A307*'MPTO_working_3-way'!$I306)</f>
        <v>3.728764492007957</v>
      </c>
      <c r="F307" s="47">
        <f>IF(OR($A307="",$B307="",$C307=""),"",B307*'MPTO_working_3-way'!$I306)</f>
        <v>3.5210338796398259</v>
      </c>
      <c r="G307" s="48">
        <f>IF(OR($A307="",$B307="",$C307=""),"",C307*'MPTO_working_3-way'!$I306)</f>
        <v>2.2331040829574116</v>
      </c>
      <c r="H307" s="46">
        <f>IF(OR($A307="",$B307="",$C307=""),"",'MPTO_working_3-way'!E306)</f>
        <v>3.7641081868015007</v>
      </c>
      <c r="I307" s="47">
        <f>IF(OR($A307="",$B307="",$C307=""),"",'MPTO_working_3-way'!F306)</f>
        <v>3.5448309855688511</v>
      </c>
      <c r="J307" s="48">
        <f>IF(OR($A307="",$B307="",$C307=""),"",'MPTO_working_3-way'!G306)</f>
        <v>2.2112547665189197</v>
      </c>
      <c r="K307" s="46">
        <f>IF(OR($A307="",$B307="",$C307=""),"",'OddsRatio_working_3-way'!H306)</f>
        <v>3.7482108714609059</v>
      </c>
      <c r="L307" s="47">
        <f>IF(OR($A307="",$B307="",$C307=""),"",'OddsRatio_working_3-way'!I306)</f>
        <v>3.5359938157496393</v>
      </c>
      <c r="M307" s="48">
        <f>IF(OR($A307="",$B307="",$C307=""),"",'OddsRatio_working_3-way'!J306)</f>
        <v>2.2202480703397844</v>
      </c>
      <c r="N307" s="49">
        <f t="shared" si="74"/>
        <v>26.818534722247776</v>
      </c>
      <c r="O307" s="50">
        <f t="shared" si="75"/>
        <v>28.400749160138499</v>
      </c>
      <c r="P307" s="50">
        <f t="shared" si="76"/>
        <v>44.780716117613736</v>
      </c>
      <c r="Q307" t="s">
        <v>166</v>
      </c>
      <c r="R307" t="s">
        <v>66</v>
      </c>
      <c r="S307" t="s">
        <v>464</v>
      </c>
      <c r="T307" s="52">
        <v>100</v>
      </c>
      <c r="U307" s="52">
        <f t="shared" si="77"/>
        <v>72.14484679665739</v>
      </c>
      <c r="V307" s="52">
        <f t="shared" si="78"/>
        <v>70.501474926253692</v>
      </c>
      <c r="W307" s="52">
        <f t="shared" si="79"/>
        <v>53.488372093023258</v>
      </c>
      <c r="X307" s="52">
        <f t="shared" si="80"/>
        <v>76.010152980723049</v>
      </c>
      <c r="Y307" s="52">
        <f t="shared" si="81"/>
        <v>74.366781110319351</v>
      </c>
      <c r="Z307" s="52">
        <f t="shared" si="82"/>
        <v>57.353678277088925</v>
      </c>
      <c r="AA307" s="52">
        <f t="shared" si="83"/>
        <v>-3.8653061840656591</v>
      </c>
      <c r="AB307" s="52">
        <f t="shared" si="84"/>
        <v>-3.8653061840656591</v>
      </c>
      <c r="AC307" s="52">
        <f t="shared" si="85"/>
        <v>-3.8653061840656662</v>
      </c>
      <c r="AF307">
        <v>1.74</v>
      </c>
      <c r="AG307">
        <v>2.13</v>
      </c>
    </row>
    <row r="308" spans="1:35" ht="15" x14ac:dyDescent="0.25">
      <c r="A308">
        <v>2.66</v>
      </c>
      <c r="B308">
        <v>3.4</v>
      </c>
      <c r="C308">
        <v>2.72</v>
      </c>
      <c r="D308" s="45">
        <f t="shared" si="73"/>
        <v>3.7704555506413051E-2</v>
      </c>
      <c r="E308" s="46">
        <f>IF(OR($A308="",$B308="",$C308=""),"",A308*'MPTO_working_3-way'!$I307)</f>
        <v>2.7602941176470588</v>
      </c>
      <c r="F308" s="47">
        <f>IF(OR($A308="",$B308="",$C308=""),"",B308*'MPTO_working_3-way'!$I307)</f>
        <v>3.5281954887218041</v>
      </c>
      <c r="G308" s="48">
        <f>IF(OR($A308="",$B308="",$C308=""),"",C308*'MPTO_working_3-way'!$I307)</f>
        <v>2.8225563909774438</v>
      </c>
      <c r="H308" s="46">
        <f>IF(OR($A308="",$B308="",$C308=""),"",'MPTO_working_3-way'!E307)</f>
        <v>2.7520032457652905</v>
      </c>
      <c r="I308" s="47">
        <f>IF(OR($A308="",$B308="",$C308=""),"",'MPTO_working_3-way'!F307)</f>
        <v>3.5517737923812009</v>
      </c>
      <c r="J308" s="48">
        <f>IF(OR($A308="",$B308="",$C308=""),"",'MPTO_working_3-way'!G307)</f>
        <v>2.8162756902636494</v>
      </c>
      <c r="K308" s="46">
        <f>IF(OR($A308="",$B308="",$C308=""),"",'OddsRatio_working_3-way'!H307)</f>
        <v>2.7562738585895925</v>
      </c>
      <c r="L308" s="47">
        <f>IF(OR($A308="",$B308="",$C308=""),"",'OddsRatio_working_3-way'!I307)</f>
        <v>3.5391911208524225</v>
      </c>
      <c r="M308" s="48">
        <f>IF(OR($A308="",$B308="",$C308=""),"",'OddsRatio_working_3-way'!J307)</f>
        <v>2.8197536366109039</v>
      </c>
      <c r="N308" s="49">
        <f t="shared" si="74"/>
        <v>36.228023441662231</v>
      </c>
      <c r="O308" s="50">
        <f t="shared" si="75"/>
        <v>28.343100692594568</v>
      </c>
      <c r="P308" s="50">
        <f t="shared" si="76"/>
        <v>35.428875865743201</v>
      </c>
      <c r="Q308" t="s">
        <v>67</v>
      </c>
      <c r="R308" t="s">
        <v>168</v>
      </c>
      <c r="S308" t="s">
        <v>464</v>
      </c>
      <c r="T308" s="52">
        <v>100</v>
      </c>
      <c r="U308" s="52">
        <f t="shared" si="77"/>
        <v>62.406015037593981</v>
      </c>
      <c r="V308" s="52">
        <f t="shared" si="78"/>
        <v>70.588235294117652</v>
      </c>
      <c r="W308" s="52">
        <f t="shared" si="79"/>
        <v>63.235294117647051</v>
      </c>
      <c r="X308" s="52">
        <f t="shared" si="80"/>
        <v>66.17647058823529</v>
      </c>
      <c r="Y308" s="52">
        <f t="shared" si="81"/>
        <v>74.358690844758939</v>
      </c>
      <c r="Z308" s="52">
        <f t="shared" si="82"/>
        <v>67.00574966828836</v>
      </c>
      <c r="AA308" s="52">
        <f t="shared" si="83"/>
        <v>-3.7704555506413087</v>
      </c>
      <c r="AB308" s="52">
        <f t="shared" si="84"/>
        <v>-3.7704555506412873</v>
      </c>
      <c r="AC308" s="52">
        <f t="shared" si="85"/>
        <v>-3.7704555506413087</v>
      </c>
      <c r="AF308">
        <v>1.89</v>
      </c>
      <c r="AG308">
        <v>1.96</v>
      </c>
    </row>
    <row r="309" spans="1:35" ht="15" x14ac:dyDescent="0.25">
      <c r="A309">
        <v>5.91</v>
      </c>
      <c r="B309">
        <v>4.67</v>
      </c>
      <c r="C309">
        <v>1.51</v>
      </c>
      <c r="D309" s="45">
        <f t="shared" si="73"/>
        <v>4.5589155674429449E-2</v>
      </c>
      <c r="E309" s="46">
        <f>IF(OR($A309="",$B309="",$C309=""),"",A309*'MPTO_working_3-way'!$I308)</f>
        <v>6.1794319100358779</v>
      </c>
      <c r="F309" s="47">
        <f>IF(OR($A309="",$B309="",$C309=""),"",B309*'MPTO_working_3-way'!$I308)</f>
        <v>4.8829013569995858</v>
      </c>
      <c r="G309" s="48">
        <f>IF(OR($A309="",$B309="",$C309=""),"",C309*'MPTO_working_3-way'!$I308)</f>
        <v>1.5788396250683885</v>
      </c>
      <c r="H309" s="46">
        <f>IF(OR($A309="",$B309="",$C309=""),"",'MPTO_working_3-way'!E308)</f>
        <v>6.49315432388026</v>
      </c>
      <c r="I309" s="47">
        <f>IF(OR($A309="",$B309="",$C309=""),"",'MPTO_working_3-way'!F308)</f>
        <v>5.0267327405813376</v>
      </c>
      <c r="J309" s="48">
        <f>IF(OR($A309="",$B309="",$C309=""),"",'MPTO_working_3-way'!G308)</f>
        <v>1.545463031890806</v>
      </c>
      <c r="K309" s="46">
        <f>IF(OR($A309="",$B309="",$C309=""),"",'OddsRatio_working_3-way'!H308)</f>
        <v>6.3532942392293439</v>
      </c>
      <c r="L309" s="47">
        <f>IF(OR($A309="",$B309="",$C309=""),"",'OddsRatio_working_3-way'!I308)</f>
        <v>5.0013421299331355</v>
      </c>
      <c r="M309" s="48">
        <f>IF(OR($A309="",$B309="",$C309=""),"",'OddsRatio_working_3-way'!J308)</f>
        <v>1.5560448191460217</v>
      </c>
      <c r="N309" s="49">
        <f t="shared" si="74"/>
        <v>16.182717352640818</v>
      </c>
      <c r="O309" s="50">
        <f t="shared" si="75"/>
        <v>20.479627313513326</v>
      </c>
      <c r="P309" s="50">
        <f t="shared" si="76"/>
        <v>63.337655333845852</v>
      </c>
      <c r="Q309" t="s">
        <v>64</v>
      </c>
      <c r="R309" t="s">
        <v>65</v>
      </c>
      <c r="S309" t="s">
        <v>464</v>
      </c>
      <c r="T309" s="52">
        <v>100</v>
      </c>
      <c r="U309" s="52">
        <f t="shared" si="77"/>
        <v>83.079526226734345</v>
      </c>
      <c r="V309" s="52">
        <f t="shared" si="78"/>
        <v>78.586723768736618</v>
      </c>
      <c r="W309" s="52">
        <f t="shared" si="79"/>
        <v>33.774834437086092</v>
      </c>
      <c r="X309" s="52">
        <f t="shared" si="80"/>
        <v>87.638441794177297</v>
      </c>
      <c r="Y309" s="52">
        <f t="shared" si="81"/>
        <v>83.14563933617957</v>
      </c>
      <c r="Z309" s="52">
        <f t="shared" si="82"/>
        <v>38.33375000452903</v>
      </c>
      <c r="AA309" s="52">
        <f t="shared" si="83"/>
        <v>-4.558915567442952</v>
      </c>
      <c r="AB309" s="52">
        <f t="shared" si="84"/>
        <v>-4.558915567442952</v>
      </c>
      <c r="AC309" s="52">
        <f t="shared" si="85"/>
        <v>-4.5589155674429378</v>
      </c>
      <c r="AF309">
        <v>1.6</v>
      </c>
      <c r="AG309">
        <v>2.4</v>
      </c>
    </row>
    <row r="310" spans="1:35" s="52" customFormat="1" ht="15" x14ac:dyDescent="0.25">
      <c r="A310">
        <v>2.63</v>
      </c>
      <c r="B310">
        <v>3.6</v>
      </c>
      <c r="C310">
        <v>2.63</v>
      </c>
      <c r="D310" s="45">
        <f t="shared" si="73"/>
        <v>3.8234051542036518E-2</v>
      </c>
      <c r="E310" s="46">
        <f>IF(OR($A310="",$B310="",$C310=""),"",A310*'MPTO_working_3-way'!$I309)</f>
        <v>2.7305555555555561</v>
      </c>
      <c r="F310" s="47">
        <f>IF(OR($A310="",$B310="",$C310=""),"",B310*'MPTO_working_3-way'!$I309)</f>
        <v>3.7376425855513316</v>
      </c>
      <c r="G310" s="48">
        <f>IF(OR($A310="",$B310="",$C310=""),"",C310*'MPTO_working_3-way'!$I309)</f>
        <v>2.7305555555555561</v>
      </c>
      <c r="H310" s="46">
        <f>IF(OR($A310="",$B310="",$C310=""),"",'MPTO_working_3-way'!E309)</f>
        <v>2.7212109599540146</v>
      </c>
      <c r="I310" s="47">
        <f>IF(OR($A310="",$B310="",$C310=""),"",'MPTO_working_3-way'!F309)</f>
        <v>3.773113708820405</v>
      </c>
      <c r="J310" s="48">
        <f>IF(OR($A310="",$B310="",$C310=""),"",'MPTO_working_3-way'!G309)</f>
        <v>2.7212109599540146</v>
      </c>
      <c r="K310" s="46">
        <f>IF(OR($A310="",$B310="",$C310=""),"",'OddsRatio_working_3-way'!H309)</f>
        <v>2.7263140518831857</v>
      </c>
      <c r="L310" s="47">
        <f>IF(OR($A310="",$B310="",$C310=""),"",'OddsRatio_working_3-way'!I309)</f>
        <v>3.7536297760099879</v>
      </c>
      <c r="M310" s="48">
        <f>IF(OR($A310="",$B310="",$C310=""),"",'OddsRatio_working_3-way'!J309)</f>
        <v>2.7263140518831857</v>
      </c>
      <c r="N310" s="49">
        <f t="shared" si="74"/>
        <v>36.622583926754828</v>
      </c>
      <c r="O310" s="50">
        <f t="shared" si="75"/>
        <v>26.754832146490333</v>
      </c>
      <c r="P310" s="50">
        <f t="shared" si="76"/>
        <v>36.622583926754828</v>
      </c>
      <c r="Q310" t="s">
        <v>336</v>
      </c>
      <c r="R310" t="s">
        <v>124</v>
      </c>
      <c r="S310" t="s">
        <v>464</v>
      </c>
      <c r="T310" s="52">
        <v>100</v>
      </c>
      <c r="U310" s="52">
        <f t="shared" si="77"/>
        <v>61.977186311787079</v>
      </c>
      <c r="V310" s="52">
        <f t="shared" si="78"/>
        <v>72.222222222222229</v>
      </c>
      <c r="W310" s="52">
        <f t="shared" si="79"/>
        <v>61.977186311787079</v>
      </c>
      <c r="X310" s="52">
        <f t="shared" si="80"/>
        <v>65.800591465990706</v>
      </c>
      <c r="Y310" s="52">
        <f t="shared" si="81"/>
        <v>76.045627376425855</v>
      </c>
      <c r="Z310" s="52">
        <f t="shared" si="82"/>
        <v>65.800591465990706</v>
      </c>
      <c r="AA310" s="52">
        <f t="shared" si="83"/>
        <v>-3.8234051542036269</v>
      </c>
      <c r="AB310" s="52">
        <f t="shared" si="84"/>
        <v>-3.8234051542036269</v>
      </c>
      <c r="AC310" s="52">
        <f t="shared" si="85"/>
        <v>-3.8234051542036269</v>
      </c>
      <c r="AD310" s="53"/>
      <c r="AE310" s="53"/>
      <c r="AF310">
        <v>1.79</v>
      </c>
      <c r="AG310">
        <v>2.06</v>
      </c>
      <c r="AH310" s="53"/>
      <c r="AI310" s="53"/>
    </row>
    <row r="311" spans="1:35" s="28" customFormat="1" ht="15" x14ac:dyDescent="0.25">
      <c r="A311" s="23">
        <v>2.94</v>
      </c>
      <c r="B311" s="23">
        <v>3.96</v>
      </c>
      <c r="C311" s="23">
        <v>2.2999999999999998</v>
      </c>
      <c r="D311" s="24">
        <f t="shared" si="73"/>
        <v>2.7443915642673566E-2</v>
      </c>
      <c r="E311" s="25">
        <f>IF(OR($A311="",$B311="",$C311=""),"",A311*'MPTO_working_3-way'!$I310)</f>
        <v>3.0206851119894602</v>
      </c>
      <c r="F311" s="26">
        <f>IF(OR($A311="",$B311="",$C311=""),"",B311*'MPTO_working_3-way'!$I310)</f>
        <v>4.0686779059449876</v>
      </c>
      <c r="G311" s="27">
        <f>IF(OR($A311="",$B311="",$C311=""),"",C311*'MPTO_working_3-way'!$I310)</f>
        <v>2.3631210059781491</v>
      </c>
      <c r="H311" s="25">
        <f>IF(OR($A311="",$B311="",$C311=""),"",'MPTO_working_3-way'!E310)</f>
        <v>3.0212568148174896</v>
      </c>
      <c r="I311" s="26">
        <f>IF(OR($A311="",$B311="",$C311=""),"",'MPTO_working_3-way'!F310)</f>
        <v>4.1088469611971083</v>
      </c>
      <c r="J311" s="27">
        <f>IF(OR($A311="",$B311="",$C311=""),"",'MPTO_working_3-way'!G310)</f>
        <v>2.3494328550972852</v>
      </c>
      <c r="K311" s="25">
        <f>IF(OR($A311="",$B311="",$C311=""),"",'OddsRatio_working_3-way'!H310)</f>
        <v>3.0230436045613183</v>
      </c>
      <c r="L311" s="26">
        <f>IF(OR($A311="",$B311="",$C311=""),"",'OddsRatio_working_3-way'!I310)</f>
        <v>4.0867057059286092</v>
      </c>
      <c r="M311" s="27">
        <f>IF(OR($A311="",$B311="",$C311=""),"",'OddsRatio_working_3-way'!J310)</f>
        <v>2.3556477762524297</v>
      </c>
      <c r="N311" s="68">
        <f t="shared" si="74"/>
        <v>33.105072621799621</v>
      </c>
      <c r="O311" s="69">
        <f t="shared" si="75"/>
        <v>24.578008461639111</v>
      </c>
      <c r="P311" s="69">
        <f t="shared" si="76"/>
        <v>42.316918916561249</v>
      </c>
      <c r="Q311" s="23" t="s">
        <v>239</v>
      </c>
      <c r="R311" s="23" t="s">
        <v>243</v>
      </c>
      <c r="S311" s="23" t="s">
        <v>465</v>
      </c>
      <c r="T311" s="28">
        <v>100</v>
      </c>
      <c r="U311" s="28">
        <f t="shared" si="77"/>
        <v>65.986394557823132</v>
      </c>
      <c r="V311" s="28">
        <f t="shared" si="78"/>
        <v>74.747474747474755</v>
      </c>
      <c r="W311" s="28">
        <f t="shared" si="79"/>
        <v>56.521739130434774</v>
      </c>
      <c r="X311" s="28">
        <f t="shared" si="80"/>
        <v>68.730786122090464</v>
      </c>
      <c r="Y311" s="28">
        <f t="shared" si="81"/>
        <v>77.4918663117421</v>
      </c>
      <c r="Z311" s="28">
        <f t="shared" si="82"/>
        <v>59.266130694702127</v>
      </c>
      <c r="AA311" s="28">
        <f t="shared" si="83"/>
        <v>-2.7443915642673318</v>
      </c>
      <c r="AB311" s="28">
        <f t="shared" si="84"/>
        <v>-2.744391564267346</v>
      </c>
      <c r="AC311" s="28">
        <f t="shared" si="85"/>
        <v>-2.7443915642673531</v>
      </c>
      <c r="AD311" s="43" t="s">
        <v>467</v>
      </c>
      <c r="AE311" s="43"/>
      <c r="AF311" s="23">
        <v>1.47</v>
      </c>
      <c r="AG311" s="23">
        <v>2.78</v>
      </c>
      <c r="AH311" s="43"/>
      <c r="AI311" s="43"/>
    </row>
    <row r="312" spans="1:35" s="52" customFormat="1" ht="15" x14ac:dyDescent="0.25">
      <c r="A312" s="44">
        <v>2.0699999999999998</v>
      </c>
      <c r="B312" s="44">
        <v>3.53</v>
      </c>
      <c r="C312" s="44">
        <v>3.81</v>
      </c>
      <c r="D312" s="45">
        <f t="shared" si="73"/>
        <v>2.884509802083346E-2</v>
      </c>
      <c r="E312" s="46">
        <f>IF(OR($A312="",$B312="",$C312=""),"",A312*'MPTO_working_3-way'!$I311)</f>
        <v>2.129709352903125</v>
      </c>
      <c r="F312" s="47">
        <f>IF(OR($A312="",$B312="",$C312=""),"",B312*'MPTO_working_3-way'!$I311)</f>
        <v>3.6318231960135421</v>
      </c>
      <c r="G312" s="48">
        <f>IF(OR($A312="",$B312="",$C312=""),"",C312*'MPTO_working_3-way'!$I311)</f>
        <v>3.9198998234593754</v>
      </c>
      <c r="H312" s="46">
        <f>IF(OR($A312="",$B312="",$C312=""),"",'MPTO_working_3-way'!E311)</f>
        <v>2.1120361030061789</v>
      </c>
      <c r="I312" s="47">
        <f>IF(OR($A312="",$B312="",$C312=""),"",'MPTO_working_3-way'!F311)</f>
        <v>3.654021378348415</v>
      </c>
      <c r="J312" s="48">
        <f>IF(OR($A312="",$B312="",$C312=""),"",'MPTO_working_3-way'!G311)</f>
        <v>3.9548802123812243</v>
      </c>
      <c r="K312" s="46">
        <f>IF(OR($A312="",$B312="",$C312=""),"",'OddsRatio_working_3-way'!H311)</f>
        <v>2.119169283945618</v>
      </c>
      <c r="L312" s="47">
        <f>IF(OR($A312="",$B312="",$C312=""),"",'OddsRatio_working_3-way'!I311)</f>
        <v>3.6462600826003868</v>
      </c>
      <c r="M312" s="48">
        <f>IF(OR($A312="",$B312="",$C312=""),"",'OddsRatio_working_3-way'!J311)</f>
        <v>3.9391268111095208</v>
      </c>
      <c r="N312" s="49">
        <f t="shared" si="74"/>
        <v>46.954763974569794</v>
      </c>
      <c r="O312" s="50">
        <f t="shared" si="75"/>
        <v>27.534380007750553</v>
      </c>
      <c r="P312" s="50">
        <f t="shared" si="76"/>
        <v>25.51085601767965</v>
      </c>
      <c r="Q312" s="44" t="s">
        <v>449</v>
      </c>
      <c r="R312" s="44" t="s">
        <v>236</v>
      </c>
      <c r="S312" s="44" t="s">
        <v>465</v>
      </c>
      <c r="T312" s="52">
        <v>100</v>
      </c>
      <c r="U312" s="52">
        <f t="shared" si="77"/>
        <v>51.690821256038639</v>
      </c>
      <c r="V312" s="52">
        <f t="shared" si="78"/>
        <v>71.671388101982998</v>
      </c>
      <c r="W312" s="52">
        <f t="shared" si="79"/>
        <v>73.753280839895012</v>
      </c>
      <c r="X312" s="52">
        <f t="shared" si="80"/>
        <v>54.575331058121975</v>
      </c>
      <c r="Y312" s="52">
        <f t="shared" si="81"/>
        <v>74.555897904066342</v>
      </c>
      <c r="Z312" s="52">
        <f t="shared" si="82"/>
        <v>76.637790641978356</v>
      </c>
      <c r="AA312" s="52">
        <f t="shared" si="83"/>
        <v>-2.8845098020833362</v>
      </c>
      <c r="AB312" s="52">
        <f t="shared" si="84"/>
        <v>-2.8845098020833433</v>
      </c>
      <c r="AC312" s="52">
        <f t="shared" si="85"/>
        <v>-2.8845098020833433</v>
      </c>
      <c r="AD312" s="53"/>
      <c r="AE312" s="53"/>
      <c r="AF312" s="44">
        <v>1.66</v>
      </c>
      <c r="AG312" s="44">
        <v>2.2999999999999998</v>
      </c>
      <c r="AH312" s="53"/>
      <c r="AI312" s="53"/>
    </row>
    <row r="313" spans="1:35" ht="15" x14ac:dyDescent="0.25">
      <c r="A313">
        <v>1.42</v>
      </c>
      <c r="B313">
        <v>4.96</v>
      </c>
      <c r="C313">
        <v>7.53</v>
      </c>
      <c r="D313" s="45">
        <f t="shared" si="73"/>
        <v>3.8640380172479949E-2</v>
      </c>
      <c r="E313" s="46">
        <f>IF(OR($A313="",$B313="",$C313=""),"",A313*'MPTO_working_3-way'!$I312)</f>
        <v>1.4748693398449215</v>
      </c>
      <c r="F313" s="47">
        <f>IF(OR($A313="",$B313="",$C313=""),"",B313*'MPTO_working_3-way'!$I312)</f>
        <v>5.1516562856555002</v>
      </c>
      <c r="G313" s="48">
        <f>IF(OR($A313="",$B313="",$C313=""),"",C313*'MPTO_working_3-way'!$I312)</f>
        <v>7.8209620626987739</v>
      </c>
      <c r="H313" s="46">
        <f>IF(OR($A313="",$B313="",$C313=""),"",'MPTO_working_3-way'!E312)</f>
        <v>1.4464553500576052</v>
      </c>
      <c r="I313" s="47">
        <f>IF(OR($A313="",$B313="",$C313=""),"",'MPTO_working_3-way'!F312)</f>
        <v>5.298496734568392</v>
      </c>
      <c r="J313" s="48">
        <f>IF(OR($A313="",$B313="",$C313=""),"",'MPTO_working_3-way'!G312)</f>
        <v>8.3387536545554664</v>
      </c>
      <c r="K313" s="46">
        <f>IF(OR($A313="",$B313="",$C313=""),"",'OddsRatio_working_3-way'!H312)</f>
        <v>1.4551650816488362</v>
      </c>
      <c r="L313" s="47">
        <f>IF(OR($A313="",$B313="",$C313=""),"",'OddsRatio_working_3-way'!I312)</f>
        <v>5.2915564841176002</v>
      </c>
      <c r="M313" s="48">
        <f>IF(OR($A313="",$B313="",$C313=""),"",'OddsRatio_working_3-way'!J312)</f>
        <v>8.076733293254529</v>
      </c>
      <c r="N313" s="49">
        <f t="shared" si="74"/>
        <v>67.802616339230923</v>
      </c>
      <c r="O313" s="50">
        <f t="shared" si="75"/>
        <v>19.411232903570145</v>
      </c>
      <c r="P313" s="50">
        <f t="shared" si="76"/>
        <v>12.786150757198925</v>
      </c>
      <c r="Q313" t="s">
        <v>233</v>
      </c>
      <c r="R313" t="s">
        <v>462</v>
      </c>
      <c r="S313" t="s">
        <v>465</v>
      </c>
      <c r="T313" s="52">
        <v>100</v>
      </c>
      <c r="U313" s="52">
        <f t="shared" si="77"/>
        <v>29.577464788732396</v>
      </c>
      <c r="V313" s="52">
        <f t="shared" si="78"/>
        <v>79.838709677419359</v>
      </c>
      <c r="W313" s="52">
        <f t="shared" si="79"/>
        <v>86.719787516600263</v>
      </c>
      <c r="X313" s="52">
        <f t="shared" si="80"/>
        <v>33.441502805980384</v>
      </c>
      <c r="Y313" s="52">
        <f t="shared" si="81"/>
        <v>83.702747694667352</v>
      </c>
      <c r="Z313" s="52">
        <f t="shared" si="82"/>
        <v>90.583825533848255</v>
      </c>
      <c r="AA313" s="52">
        <f t="shared" si="83"/>
        <v>-3.8640380172479887</v>
      </c>
      <c r="AB313" s="52">
        <f t="shared" si="84"/>
        <v>-3.8640380172479922</v>
      </c>
      <c r="AC313" s="52">
        <f t="shared" si="85"/>
        <v>-3.8640380172479922</v>
      </c>
      <c r="AF313">
        <v>1.65</v>
      </c>
      <c r="AG313">
        <v>2.3199999999999998</v>
      </c>
    </row>
    <row r="314" spans="1:35" ht="15" x14ac:dyDescent="0.25">
      <c r="A314">
        <v>2.83</v>
      </c>
      <c r="B314">
        <v>3.84</v>
      </c>
      <c r="C314">
        <v>2.42</v>
      </c>
      <c r="D314" s="45">
        <f t="shared" si="73"/>
        <v>2.6996697621898491E-2</v>
      </c>
      <c r="E314" s="46">
        <f>IF(OR($A314="",$B314="",$C314=""),"",A314*'MPTO_working_3-way'!$I313)</f>
        <v>2.906400654269973</v>
      </c>
      <c r="F314" s="47">
        <f>IF(OR($A314="",$B314="",$C314=""),"",B314*'MPTO_working_3-way'!$I313)</f>
        <v>3.9436673188680902</v>
      </c>
      <c r="G314" s="48">
        <f>IF(OR($A314="",$B314="",$C314=""),"",C314*'MPTO_working_3-way'!$I313)</f>
        <v>2.4853320082449941</v>
      </c>
      <c r="H314" s="46">
        <f>IF(OR($A314="",$B314="",$C314=""),"",'MPTO_working_3-way'!E313)</f>
        <v>2.9039546791525344</v>
      </c>
      <c r="I314" s="47">
        <f>IF(OR($A314="",$B314="",$C314=""),"",'MPTO_working_3-way'!F313)</f>
        <v>3.9774436393466694</v>
      </c>
      <c r="J314" s="48">
        <f>IF(OR($A314="",$B314="",$C314=""),"",'MPTO_working_3-way'!G313)</f>
        <v>2.4738743941042327</v>
      </c>
      <c r="K314" s="46">
        <f>IF(OR($A314="",$B314="",$C314=""),"",'OddsRatio_working_3-way'!H313)</f>
        <v>2.9064797159676146</v>
      </c>
      <c r="L314" s="47">
        <f>IF(OR($A314="",$B314="",$C314=""),"",'OddsRatio_working_3-way'!I313)</f>
        <v>3.9586898324306148</v>
      </c>
      <c r="M314" s="48">
        <f>IF(OR($A314="",$B314="",$C314=""),"",'OddsRatio_working_3-way'!J313)</f>
        <v>2.4793449162153074</v>
      </c>
      <c r="N314" s="49">
        <f t="shared" si="74"/>
        <v>34.40681856890027</v>
      </c>
      <c r="O314" s="50">
        <f t="shared" si="75"/>
        <v>25.357108476559315</v>
      </c>
      <c r="P314" s="50">
        <f t="shared" si="76"/>
        <v>40.236072954540404</v>
      </c>
      <c r="Q314" t="s">
        <v>240</v>
      </c>
      <c r="R314" t="s">
        <v>232</v>
      </c>
      <c r="S314" t="s">
        <v>465</v>
      </c>
      <c r="T314" s="52">
        <v>100</v>
      </c>
      <c r="U314" s="52">
        <f t="shared" si="77"/>
        <v>64.664310954063609</v>
      </c>
      <c r="V314" s="52">
        <f t="shared" si="78"/>
        <v>73.958333333333343</v>
      </c>
      <c r="W314" s="52">
        <f t="shared" si="79"/>
        <v>58.677685950413228</v>
      </c>
      <c r="X314" s="52">
        <f t="shared" si="80"/>
        <v>67.363980716253451</v>
      </c>
      <c r="Y314" s="52">
        <f t="shared" si="81"/>
        <v>76.658003095523171</v>
      </c>
      <c r="Z314" s="52">
        <f t="shared" si="82"/>
        <v>61.377355712603062</v>
      </c>
      <c r="AA314" s="52">
        <f t="shared" si="83"/>
        <v>-2.699669762189842</v>
      </c>
      <c r="AB314" s="52">
        <f t="shared" si="84"/>
        <v>-2.6996697621898278</v>
      </c>
      <c r="AC314" s="52">
        <f t="shared" si="85"/>
        <v>-2.6996697621898349</v>
      </c>
      <c r="AF314">
        <v>1.59</v>
      </c>
      <c r="AG314">
        <v>2.46</v>
      </c>
    </row>
    <row r="315" spans="1:35" ht="15" x14ac:dyDescent="0.25">
      <c r="A315">
        <v>4.0599999999999996</v>
      </c>
      <c r="B315">
        <v>3.86</v>
      </c>
      <c r="C315">
        <v>1.93</v>
      </c>
      <c r="D315" s="45">
        <f t="shared" si="73"/>
        <v>2.3507491258071944E-2</v>
      </c>
      <c r="E315" s="46">
        <f>IF(OR($A315="",$B315="",$C315=""),"",A315*'MPTO_working_3-way'!$I314)</f>
        <v>4.1554404145077717</v>
      </c>
      <c r="F315" s="47">
        <f>IF(OR($A315="",$B315="",$C315=""),"",B315*'MPTO_working_3-way'!$I314)</f>
        <v>3.9507389162561575</v>
      </c>
      <c r="G315" s="48">
        <f>IF(OR($A315="",$B315="",$C315=""),"",C315*'MPTO_working_3-way'!$I314)</f>
        <v>1.9753694581280787</v>
      </c>
      <c r="H315" s="46">
        <f>IF(OR($A315="",$B315="",$C315=""),"",'MPTO_working_3-way'!E314)</f>
        <v>4.1934068286417636</v>
      </c>
      <c r="I315" s="47">
        <f>IF(OR($A315="",$B315="",$C315=""),"",'MPTO_working_3-way'!F314)</f>
        <v>3.9803921568627452</v>
      </c>
      <c r="J315" s="48">
        <f>IF(OR($A315="",$B315="",$C315=""),"",'MPTO_working_3-way'!G314)</f>
        <v>1.9596358725553946</v>
      </c>
      <c r="K315" s="46">
        <f>IF(OR($A315="",$B315="",$C315=""),"",'OddsRatio_working_3-way'!H314)</f>
        <v>4.1775001430930496</v>
      </c>
      <c r="L315" s="47">
        <f>IF(OR($A315="",$B315="",$C315=""),"",'OddsRatio_working_3-way'!I314)</f>
        <v>3.9698203951784703</v>
      </c>
      <c r="M315" s="48">
        <f>IF(OR($A315="",$B315="",$C315=""),"",'OddsRatio_working_3-way'!J314)</f>
        <v>1.9657108278027893</v>
      </c>
      <c r="N315" s="49">
        <f t="shared" si="74"/>
        <v>24.06483790523691</v>
      </c>
      <c r="O315" s="50">
        <f t="shared" si="75"/>
        <v>25.311720698254366</v>
      </c>
      <c r="P315" s="50">
        <f t="shared" si="76"/>
        <v>50.623441396508731</v>
      </c>
      <c r="Q315" t="s">
        <v>41</v>
      </c>
      <c r="R315" t="s">
        <v>134</v>
      </c>
      <c r="S315" t="s">
        <v>465</v>
      </c>
      <c r="T315" s="52">
        <v>100</v>
      </c>
      <c r="U315" s="52">
        <f t="shared" si="77"/>
        <v>75.369458128078819</v>
      </c>
      <c r="V315" s="52">
        <f t="shared" si="78"/>
        <v>74.093264248704671</v>
      </c>
      <c r="W315" s="52">
        <f t="shared" si="79"/>
        <v>48.186528497409334</v>
      </c>
      <c r="X315" s="52">
        <f t="shared" si="80"/>
        <v>77.720207253886016</v>
      </c>
      <c r="Y315" s="52">
        <f t="shared" si="81"/>
        <v>76.444013374511869</v>
      </c>
      <c r="Z315" s="52">
        <f t="shared" si="82"/>
        <v>50.537277623216525</v>
      </c>
      <c r="AA315" s="52">
        <f t="shared" si="83"/>
        <v>-2.350749125807198</v>
      </c>
      <c r="AB315" s="52">
        <f t="shared" si="84"/>
        <v>-2.350749125807198</v>
      </c>
      <c r="AC315" s="52">
        <f t="shared" si="85"/>
        <v>-2.3507491258071909</v>
      </c>
      <c r="AD315" s="42" t="s">
        <v>469</v>
      </c>
      <c r="AF315">
        <v>1.81</v>
      </c>
      <c r="AG315">
        <v>2.1</v>
      </c>
    </row>
    <row r="316" spans="1:35" ht="15" x14ac:dyDescent="0.25">
      <c r="A316">
        <v>3.18</v>
      </c>
      <c r="B316">
        <v>3.84</v>
      </c>
      <c r="C316">
        <v>2.25</v>
      </c>
      <c r="D316" s="45">
        <f t="shared" si="73"/>
        <v>1.9326519916142537E-2</v>
      </c>
      <c r="E316" s="46">
        <f>IF(OR($A316="",$B316="",$C316=""),"",A316*'MPTO_working_3-way'!$I315)</f>
        <v>3.2414583333333336</v>
      </c>
      <c r="F316" s="47">
        <f>IF(OR($A316="",$B316="",$C316=""),"",B316*'MPTO_working_3-way'!$I315)</f>
        <v>3.914213836477987</v>
      </c>
      <c r="G316" s="48">
        <f>IF(OR($A316="",$B316="",$C316=""),"",C316*'MPTO_working_3-way'!$I315)</f>
        <v>2.2934846698113205</v>
      </c>
      <c r="H316" s="46">
        <f>IF(OR($A316="",$B316="",$C316=""),"",'MPTO_working_3-way'!E315)</f>
        <v>3.2465083303792985</v>
      </c>
      <c r="I316" s="47">
        <f>IF(OR($A316="",$B316="",$C316=""),"",'MPTO_working_3-way'!F315)</f>
        <v>3.9374032674118653</v>
      </c>
      <c r="J316" s="48">
        <f>IF(OR($A316="",$B316="",$C316=""),"",'MPTO_working_3-way'!G315)</f>
        <v>2.2830931844243905</v>
      </c>
      <c r="K316" s="46">
        <f>IF(OR($A316="",$B316="",$C316=""),"",'OddsRatio_working_3-way'!H315)</f>
        <v>3.2455763848435284</v>
      </c>
      <c r="L316" s="47">
        <f>IF(OR($A316="",$B316="",$C316=""),"",'OddsRatio_working_3-way'!I315)</f>
        <v>3.9254297857594587</v>
      </c>
      <c r="M316" s="48">
        <f>IF(OR($A316="",$B316="",$C316=""),"",'OddsRatio_working_3-way'!J315)</f>
        <v>2.2876011380983536</v>
      </c>
      <c r="N316" s="49">
        <f t="shared" si="74"/>
        <v>30.850311716691301</v>
      </c>
      <c r="O316" s="50">
        <f t="shared" si="75"/>
        <v>25.547914390384989</v>
      </c>
      <c r="P316" s="50">
        <f t="shared" si="76"/>
        <v>43.601773892923717</v>
      </c>
      <c r="Q316" t="s">
        <v>138</v>
      </c>
      <c r="R316" t="s">
        <v>38</v>
      </c>
      <c r="S316" t="s">
        <v>465</v>
      </c>
      <c r="T316" s="52">
        <v>100</v>
      </c>
      <c r="U316" s="52">
        <f t="shared" si="77"/>
        <v>68.55345911949685</v>
      </c>
      <c r="V316" s="52">
        <f t="shared" si="78"/>
        <v>73.958333333333343</v>
      </c>
      <c r="W316" s="52">
        <f t="shared" si="79"/>
        <v>55.55555555555555</v>
      </c>
      <c r="X316" s="52">
        <f t="shared" si="80"/>
        <v>70.486111111111114</v>
      </c>
      <c r="Y316" s="52">
        <f t="shared" si="81"/>
        <v>75.890985324947579</v>
      </c>
      <c r="Z316" s="52">
        <f t="shared" si="82"/>
        <v>57.488207547169814</v>
      </c>
      <c r="AA316" s="52">
        <f t="shared" si="83"/>
        <v>-1.9326519916142644</v>
      </c>
      <c r="AB316" s="52">
        <f t="shared" si="84"/>
        <v>-1.932651991614236</v>
      </c>
      <c r="AC316" s="52">
        <f t="shared" si="85"/>
        <v>-1.9326519916142644</v>
      </c>
      <c r="AF316">
        <v>1.67</v>
      </c>
      <c r="AG316">
        <v>2.33</v>
      </c>
    </row>
    <row r="317" spans="1:35" ht="15" x14ac:dyDescent="0.25">
      <c r="A317">
        <v>1.88</v>
      </c>
      <c r="B317">
        <v>4.08</v>
      </c>
      <c r="C317">
        <v>3.84</v>
      </c>
      <c r="D317" s="45">
        <f t="shared" si="73"/>
        <v>3.74295994993743E-2</v>
      </c>
      <c r="E317" s="46">
        <f>IF(OR($A317="",$B317="",$C317=""),"",A317*'MPTO_working_3-way'!$I316)</f>
        <v>1.9503676470588236</v>
      </c>
      <c r="F317" s="47">
        <f>IF(OR($A317="",$B317="",$C317=""),"",B317*'MPTO_working_3-way'!$I316)</f>
        <v>4.2327127659574471</v>
      </c>
      <c r="G317" s="48">
        <f>IF(OR($A317="",$B317="",$C317=""),"",C317*'MPTO_working_3-way'!$I316)</f>
        <v>3.983729662077597</v>
      </c>
      <c r="H317" s="46">
        <f>IF(OR($A317="",$B317="",$C317=""),"",'MPTO_working_3-way'!E316)</f>
        <v>1.9251562382350724</v>
      </c>
      <c r="I317" s="47">
        <f>IF(OR($A317="",$B317="",$C317=""),"",'MPTO_working_3-way'!F316)</f>
        <v>4.2988286723084688</v>
      </c>
      <c r="J317" s="48">
        <f>IF(OR($A317="",$B317="",$C317=""),"",'MPTO_working_3-way'!G316)</f>
        <v>4.0332316752550215</v>
      </c>
      <c r="K317" s="46">
        <f>IF(OR($A317="",$B317="",$C317=""),"",'OddsRatio_working_3-way'!H316)</f>
        <v>1.9346386305833756</v>
      </c>
      <c r="L317" s="47">
        <f>IF(OR($A317="",$B317="",$C317=""),"",'OddsRatio_working_3-way'!I316)</f>
        <v>4.2712352070418147</v>
      </c>
      <c r="M317" s="48">
        <f>IF(OR($A317="",$B317="",$C317=""),"",'OddsRatio_working_3-way'!J316)</f>
        <v>4.0163337623372568</v>
      </c>
      <c r="N317" s="49">
        <f t="shared" si="74"/>
        <v>51.272384542884076</v>
      </c>
      <c r="O317" s="50">
        <f t="shared" si="75"/>
        <v>23.625510524662268</v>
      </c>
      <c r="P317" s="50">
        <f t="shared" si="76"/>
        <v>25.102104932453663</v>
      </c>
      <c r="Q317" t="s">
        <v>75</v>
      </c>
      <c r="R317" t="s">
        <v>39</v>
      </c>
      <c r="S317" t="s">
        <v>465</v>
      </c>
      <c r="T317" s="52">
        <v>100</v>
      </c>
      <c r="U317" s="52">
        <f t="shared" si="77"/>
        <v>46.808510638297875</v>
      </c>
      <c r="V317" s="52">
        <f t="shared" si="78"/>
        <v>75.490196078431367</v>
      </c>
      <c r="W317" s="52">
        <f t="shared" si="79"/>
        <v>73.958333333333343</v>
      </c>
      <c r="X317" s="52">
        <f t="shared" si="80"/>
        <v>50.55147058823529</v>
      </c>
      <c r="Y317" s="52">
        <f t="shared" si="81"/>
        <v>79.233156028368796</v>
      </c>
      <c r="Z317" s="52">
        <f t="shared" si="82"/>
        <v>77.701293283270758</v>
      </c>
      <c r="AA317" s="52">
        <f t="shared" si="83"/>
        <v>-3.7429599499374149</v>
      </c>
      <c r="AB317" s="52">
        <f t="shared" si="84"/>
        <v>-3.7429599499374291</v>
      </c>
      <c r="AC317" s="52">
        <f t="shared" si="85"/>
        <v>-3.7429599499374149</v>
      </c>
      <c r="AF317">
        <v>1.57</v>
      </c>
      <c r="AG317">
        <v>2.48</v>
      </c>
    </row>
    <row r="318" spans="1:35" ht="15" x14ac:dyDescent="0.25">
      <c r="A318">
        <v>3.2</v>
      </c>
      <c r="B318">
        <v>3.3</v>
      </c>
      <c r="C318">
        <v>2.48</v>
      </c>
      <c r="D318" s="45">
        <f t="shared" si="73"/>
        <v>1.8756109481915972E-2</v>
      </c>
      <c r="E318" s="46">
        <f>IF(OR($A318="",$B318="",$C318=""),"",A318*'MPTO_working_3-way'!$I317)</f>
        <v>3.2600195503421312</v>
      </c>
      <c r="F318" s="47">
        <f>IF(OR($A318="",$B318="",$C318=""),"",B318*'MPTO_working_3-way'!$I317)</f>
        <v>3.3618951612903225</v>
      </c>
      <c r="G318" s="48">
        <f>IF(OR($A318="",$B318="",$C318=""),"",C318*'MPTO_working_3-way'!$I317)</f>
        <v>2.5265151515151514</v>
      </c>
      <c r="H318" s="46">
        <f>IF(OR($A318="",$B318="",$C318=""),"",'MPTO_working_3-way'!E317)</f>
        <v>3.2653278361484244</v>
      </c>
      <c r="I318" s="47">
        <f>IF(OR($A318="",$B318="",$C318=""),"",'MPTO_working_3-way'!F317)</f>
        <v>3.3695189734440398</v>
      </c>
      <c r="J318" s="48">
        <f>IF(OR($A318="",$B318="",$C318=""),"",'MPTO_working_3-way'!G317)</f>
        <v>2.5190581234289229</v>
      </c>
      <c r="K318" s="46">
        <f>IF(OR($A318="",$B318="",$C318=""),"",'OddsRatio_working_3-way'!H317)</f>
        <v>3.2630606154824435</v>
      </c>
      <c r="L318" s="47">
        <f>IF(OR($A318="",$B318="",$C318=""),"",'OddsRatio_working_3-way'!I317)</f>
        <v>3.3659270070952814</v>
      </c>
      <c r="M318" s="48">
        <f>IF(OR($A318="",$B318="",$C318=""),"",'OddsRatio_working_3-way'!J317)</f>
        <v>2.5224225958700073</v>
      </c>
      <c r="N318" s="49">
        <f t="shared" si="74"/>
        <v>30.674662668665665</v>
      </c>
      <c r="O318" s="50">
        <f t="shared" si="75"/>
        <v>29.745127436281859</v>
      </c>
      <c r="P318" s="50">
        <f t="shared" si="76"/>
        <v>39.580209895052477</v>
      </c>
      <c r="Q318" t="s">
        <v>70</v>
      </c>
      <c r="R318" t="s">
        <v>72</v>
      </c>
      <c r="S318" t="s">
        <v>465</v>
      </c>
      <c r="T318" s="52">
        <v>100</v>
      </c>
      <c r="U318" s="52">
        <f t="shared" si="77"/>
        <v>68.75</v>
      </c>
      <c r="V318" s="52">
        <f t="shared" si="78"/>
        <v>69.696969696969703</v>
      </c>
      <c r="W318" s="52">
        <f t="shared" si="79"/>
        <v>59.677419354838712</v>
      </c>
      <c r="X318" s="52">
        <f t="shared" si="80"/>
        <v>70.625610948191593</v>
      </c>
      <c r="Y318" s="52">
        <f t="shared" si="81"/>
        <v>71.572580645161295</v>
      </c>
      <c r="Z318" s="52">
        <f t="shared" si="82"/>
        <v>61.553030303030297</v>
      </c>
      <c r="AA318" s="52">
        <f t="shared" si="83"/>
        <v>-1.8756109481915928</v>
      </c>
      <c r="AB318" s="52">
        <f t="shared" si="84"/>
        <v>-1.8756109481915928</v>
      </c>
      <c r="AC318" s="52">
        <f t="shared" si="85"/>
        <v>-1.8756109481915857</v>
      </c>
      <c r="AF318">
        <v>2.12</v>
      </c>
      <c r="AG318">
        <v>1.79</v>
      </c>
    </row>
    <row r="319" spans="1:35" ht="15" x14ac:dyDescent="0.25">
      <c r="A319">
        <v>5.2</v>
      </c>
      <c r="B319">
        <v>4.3099999999999996</v>
      </c>
      <c r="C319">
        <v>1.67</v>
      </c>
      <c r="D319" s="45">
        <f t="shared" si="73"/>
        <v>2.3128649002192025E-2</v>
      </c>
      <c r="E319" s="46">
        <f>IF(OR($A319="",$B319="",$C319=""),"",A319*'MPTO_working_3-way'!$I318)</f>
        <v>5.3202689748113992</v>
      </c>
      <c r="F319" s="47">
        <f>IF(OR($A319="",$B319="",$C319=""),"",B319*'MPTO_working_3-way'!$I318)</f>
        <v>4.4096844771994474</v>
      </c>
      <c r="G319" s="48">
        <f>IF(OR($A319="",$B319="",$C319=""),"",C319*'MPTO_working_3-way'!$I318)</f>
        <v>1.7086248438336606</v>
      </c>
      <c r="H319" s="46">
        <f>IF(OR($A319="",$B319="",$C319=""),"",'MPTO_working_3-way'!E318)</f>
        <v>5.4171725982562258</v>
      </c>
      <c r="I319" s="47">
        <f>IF(OR($A319="",$B319="",$C319=""),"",'MPTO_working_3-way'!F318)</f>
        <v>4.458135640192264</v>
      </c>
      <c r="J319" s="48">
        <f>IF(OR($A319="",$B319="",$C319=""),"",'MPTO_working_3-way'!G318)</f>
        <v>1.6917816000339911</v>
      </c>
      <c r="K319" s="46">
        <f>IF(OR($A319="",$B319="",$C319=""),"",'OddsRatio_working_3-way'!H318)</f>
        <v>5.3736743637197719</v>
      </c>
      <c r="L319" s="47">
        <f>IF(OR($A319="",$B319="",$C319=""),"",'OddsRatio_working_3-way'!I318)</f>
        <v>4.4468719390267708</v>
      </c>
      <c r="M319" s="48">
        <f>IF(OR($A319="",$B319="",$C319=""),"",'OddsRatio_working_3-way'!J318)</f>
        <v>1.6977051961172012</v>
      </c>
      <c r="N319" s="49">
        <f t="shared" si="74"/>
        <v>18.796042168816278</v>
      </c>
      <c r="O319" s="50">
        <f t="shared" si="75"/>
        <v>22.677359461216856</v>
      </c>
      <c r="P319" s="50">
        <f t="shared" si="76"/>
        <v>58.526598369966855</v>
      </c>
      <c r="Q319" t="s">
        <v>249</v>
      </c>
      <c r="R319" t="s">
        <v>277</v>
      </c>
      <c r="S319" t="s">
        <v>465</v>
      </c>
      <c r="T319" s="52">
        <v>100</v>
      </c>
      <c r="U319" s="52">
        <f t="shared" si="77"/>
        <v>80.769230769230759</v>
      </c>
      <c r="V319" s="52">
        <f t="shared" si="78"/>
        <v>76.798143851508115</v>
      </c>
      <c r="W319" s="52">
        <f t="shared" si="79"/>
        <v>40.119760479041922</v>
      </c>
      <c r="X319" s="52">
        <f t="shared" si="80"/>
        <v>83.08209566944997</v>
      </c>
      <c r="Y319" s="52">
        <f t="shared" si="81"/>
        <v>79.111008751727326</v>
      </c>
      <c r="Z319" s="52">
        <f t="shared" si="82"/>
        <v>42.432625379261111</v>
      </c>
      <c r="AA319" s="52">
        <f t="shared" si="83"/>
        <v>-2.3128649002192105</v>
      </c>
      <c r="AB319" s="52">
        <f t="shared" si="84"/>
        <v>-2.3128649002192105</v>
      </c>
      <c r="AC319" s="52">
        <f t="shared" si="85"/>
        <v>-2.3128649002191892</v>
      </c>
      <c r="AF319">
        <v>1.75</v>
      </c>
      <c r="AG319">
        <v>2.19</v>
      </c>
    </row>
    <row r="320" spans="1:35" ht="15" x14ac:dyDescent="0.25">
      <c r="A320">
        <v>3.56</v>
      </c>
      <c r="B320">
        <v>3.52</v>
      </c>
      <c r="C320">
        <v>2.19</v>
      </c>
      <c r="D320" s="45">
        <f t="shared" si="73"/>
        <v>2.1610790061613594E-2</v>
      </c>
      <c r="E320" s="46">
        <f>IF(OR($A320="",$B320="",$C320=""),"",A320*'MPTO_working_3-way'!$I319)</f>
        <v>3.6369344126193446</v>
      </c>
      <c r="F320" s="47">
        <f>IF(OR($A320="",$B320="",$C320=""),"",B320*'MPTO_working_3-way'!$I319)</f>
        <v>3.5960699810168797</v>
      </c>
      <c r="G320" s="48">
        <f>IF(OR($A320="",$B320="",$C320=""),"",C320*'MPTO_working_3-way'!$I319)</f>
        <v>2.2373276302349336</v>
      </c>
      <c r="H320" s="46">
        <f>IF(OR($A320="",$B320="",$C320=""),"",'MPTO_working_3-way'!E319)</f>
        <v>3.6536983795735813</v>
      </c>
      <c r="I320" s="47">
        <f>IF(OR($A320="",$B320="",$C320=""),"",'MPTO_working_3-way'!F319)</f>
        <v>3.6115775450988874</v>
      </c>
      <c r="J320" s="48">
        <f>IF(OR($A320="",$B320="",$C320=""),"",'MPTO_working_3-way'!G319)</f>
        <v>2.225102949882229</v>
      </c>
      <c r="K320" s="46">
        <f>IF(OR($A320="",$B320="",$C320=""),"",'OddsRatio_working_3-way'!H319)</f>
        <v>3.6465209903061218</v>
      </c>
      <c r="L320" s="47">
        <f>IF(OR($A320="",$B320="",$C320=""),"",'OddsRatio_working_3-way'!I319)</f>
        <v>3.6051690998325894</v>
      </c>
      <c r="M320" s="48">
        <f>IF(OR($A320="",$B320="",$C320=""),"",'OddsRatio_working_3-way'!J319)</f>
        <v>2.2302187415876111</v>
      </c>
      <c r="N320" s="49">
        <f t="shared" si="74"/>
        <v>27.49568418199198</v>
      </c>
      <c r="O320" s="50">
        <f t="shared" si="75"/>
        <v>27.808135138605529</v>
      </c>
      <c r="P320" s="50">
        <f t="shared" si="76"/>
        <v>44.696180679402495</v>
      </c>
      <c r="Q320" t="s">
        <v>248</v>
      </c>
      <c r="R320" t="s">
        <v>275</v>
      </c>
      <c r="S320" t="s">
        <v>465</v>
      </c>
      <c r="T320" s="52">
        <v>100</v>
      </c>
      <c r="U320" s="52">
        <f t="shared" si="77"/>
        <v>71.910112359550567</v>
      </c>
      <c r="V320" s="52">
        <f t="shared" si="78"/>
        <v>71.590909090909093</v>
      </c>
      <c r="W320" s="52">
        <f t="shared" si="79"/>
        <v>54.337899543379002</v>
      </c>
      <c r="X320" s="52">
        <f t="shared" si="80"/>
        <v>74.071191365711925</v>
      </c>
      <c r="Y320" s="52">
        <f t="shared" si="81"/>
        <v>73.751988097070438</v>
      </c>
      <c r="Z320" s="52">
        <f t="shared" si="82"/>
        <v>56.498978549540354</v>
      </c>
      <c r="AA320" s="52">
        <f t="shared" si="83"/>
        <v>-2.1610790061613585</v>
      </c>
      <c r="AB320" s="52">
        <f t="shared" si="84"/>
        <v>-2.1610790061613443</v>
      </c>
      <c r="AC320" s="52">
        <f t="shared" si="85"/>
        <v>-2.1610790061613514</v>
      </c>
      <c r="AF320">
        <v>1.89</v>
      </c>
      <c r="AG320">
        <v>2.02</v>
      </c>
    </row>
    <row r="321" spans="1:33" ht="15" x14ac:dyDescent="0.25">
      <c r="A321">
        <v>1.59</v>
      </c>
      <c r="B321">
        <v>4.1100000000000003</v>
      </c>
      <c r="C321">
        <v>6.48</v>
      </c>
      <c r="D321" s="45">
        <f t="shared" si="73"/>
        <v>2.6560807697473932E-2</v>
      </c>
      <c r="E321" s="46">
        <f>IF(OR($A321="",$B321="",$C321=""),"",A321*'MPTO_working_3-way'!$I320)</f>
        <v>1.6322316842389837</v>
      </c>
      <c r="F321" s="47">
        <f>IF(OR($A321="",$B321="",$C321=""),"",B321*'MPTO_working_3-way'!$I320)</f>
        <v>4.2191649196366185</v>
      </c>
      <c r="G321" s="48">
        <f>IF(OR($A321="",$B321="",$C321=""),"",C321*'MPTO_working_3-way'!$I320)</f>
        <v>6.6521140338796316</v>
      </c>
      <c r="H321" s="46">
        <f>IF(OR($A321="",$B321="",$C321=""),"",'MPTO_working_3-way'!E320)</f>
        <v>1.6127023792168478</v>
      </c>
      <c r="I321" s="47">
        <f>IF(OR($A321="",$B321="",$C321=""),"",'MPTO_working_3-way'!F320)</f>
        <v>4.2652035336620111</v>
      </c>
      <c r="J321" s="48">
        <f>IF(OR($A321="",$B321="",$C321=""),"",'MPTO_working_3-way'!G320)</f>
        <v>6.8743931802420279</v>
      </c>
      <c r="K321" s="46">
        <f>IF(OR($A321="",$B321="",$C321=""),"",'OddsRatio_working_3-way'!H320)</f>
        <v>1.6194703213821915</v>
      </c>
      <c r="L321" s="47">
        <f>IF(OR($A321="",$B321="",$C321=""),"",'OddsRatio_working_3-way'!I320)</f>
        <v>4.2653435584722299</v>
      </c>
      <c r="M321" s="48">
        <f>IF(OR($A321="",$B321="",$C321=""),"",'OddsRatio_working_3-way'!J320)</f>
        <v>6.7537243409735757</v>
      </c>
      <c r="N321" s="49">
        <f t="shared" si="74"/>
        <v>61.265812302022724</v>
      </c>
      <c r="O321" s="50">
        <f t="shared" si="75"/>
        <v>23.701372642388353</v>
      </c>
      <c r="P321" s="50">
        <f t="shared" si="76"/>
        <v>15.032815055588911</v>
      </c>
      <c r="Q321" t="s">
        <v>250</v>
      </c>
      <c r="R321" t="s">
        <v>271</v>
      </c>
      <c r="S321" t="s">
        <v>465</v>
      </c>
      <c r="T321" s="52">
        <v>100</v>
      </c>
      <c r="U321" s="52">
        <f t="shared" si="77"/>
        <v>37.106918238993707</v>
      </c>
      <c r="V321" s="52">
        <f t="shared" si="78"/>
        <v>75.669099756691011</v>
      </c>
      <c r="W321" s="52">
        <f t="shared" si="79"/>
        <v>84.567901234567898</v>
      </c>
      <c r="X321" s="52">
        <f t="shared" si="80"/>
        <v>39.762999008741097</v>
      </c>
      <c r="Y321" s="52">
        <f t="shared" si="81"/>
        <v>78.325180526438388</v>
      </c>
      <c r="Z321" s="52">
        <f t="shared" si="82"/>
        <v>87.223982004315289</v>
      </c>
      <c r="AA321" s="52">
        <f t="shared" si="83"/>
        <v>-2.6560807697473905</v>
      </c>
      <c r="AB321" s="52">
        <f t="shared" si="84"/>
        <v>-2.6560807697473763</v>
      </c>
      <c r="AC321" s="52">
        <f t="shared" si="85"/>
        <v>-2.6560807697473905</v>
      </c>
      <c r="AF321">
        <v>2.0299999999999998</v>
      </c>
      <c r="AG321">
        <v>1.88</v>
      </c>
    </row>
    <row r="322" spans="1:33" ht="15" x14ac:dyDescent="0.25">
      <c r="A322">
        <v>2.14</v>
      </c>
      <c r="B322">
        <v>3.57</v>
      </c>
      <c r="C322">
        <v>3.63</v>
      </c>
      <c r="D322" s="45">
        <f t="shared" si="73"/>
        <v>2.2883858108007082E-2</v>
      </c>
      <c r="E322" s="46">
        <f>IF(OR($A322="",$B322="",$C322=""),"",A322*'MPTO_working_3-way'!$I321)</f>
        <v>2.1889714563511351</v>
      </c>
      <c r="F322" s="47">
        <f>IF(OR($A322="",$B322="",$C322=""),"",B322*'MPTO_working_3-way'!$I321)</f>
        <v>3.6516953734455853</v>
      </c>
      <c r="G322" s="48">
        <f>IF(OR($A322="",$B322="",$C322=""),"",C322*'MPTO_working_3-way'!$I321)</f>
        <v>3.7130684049320655</v>
      </c>
      <c r="H322" s="46">
        <f>IF(OR($A322="",$B322="",$C322=""),"",'MPTO_working_3-way'!E321)</f>
        <v>2.1755126746628646</v>
      </c>
      <c r="I322" s="47">
        <f>IF(OR($A322="",$B322="",$C322=""),"",'MPTO_working_3-way'!F321)</f>
        <v>3.6699390127222897</v>
      </c>
      <c r="J322" s="48">
        <f>IF(OR($A322="",$B322="",$C322=""),"",'MPTO_working_3-way'!G321)</f>
        <v>3.7333751735602068</v>
      </c>
      <c r="K322" s="46">
        <f>IF(OR($A322="",$B322="",$C322=""),"",'OddsRatio_working_3-way'!H321)</f>
        <v>2.1810626885114757</v>
      </c>
      <c r="L322" s="47">
        <f>IF(OR($A322="",$B322="",$C322=""),"",'OddsRatio_working_3-way'!I321)</f>
        <v>3.6625711486618355</v>
      </c>
      <c r="M322" s="48">
        <f>IF(OR($A322="",$B322="",$C322=""),"",'OddsRatio_working_3-way'!J321)</f>
        <v>3.7247323427940198</v>
      </c>
      <c r="N322" s="49">
        <f t="shared" si="74"/>
        <v>45.683555950379144</v>
      </c>
      <c r="O322" s="50">
        <f t="shared" si="75"/>
        <v>27.384540541683855</v>
      </c>
      <c r="P322" s="50">
        <f t="shared" si="76"/>
        <v>26.931903507937015</v>
      </c>
      <c r="Q322" t="s">
        <v>278</v>
      </c>
      <c r="R322" t="s">
        <v>272</v>
      </c>
      <c r="S322" t="s">
        <v>465</v>
      </c>
      <c r="T322" s="52">
        <v>100</v>
      </c>
      <c r="U322" s="52">
        <f t="shared" si="77"/>
        <v>53.271028037383175</v>
      </c>
      <c r="V322" s="52">
        <f t="shared" si="78"/>
        <v>71.988795518207283</v>
      </c>
      <c r="W322" s="52">
        <f t="shared" si="79"/>
        <v>72.451790633608823</v>
      </c>
      <c r="X322" s="52">
        <f t="shared" si="80"/>
        <v>55.559413848183901</v>
      </c>
      <c r="Y322" s="52">
        <f t="shared" si="81"/>
        <v>74.277181329008002</v>
      </c>
      <c r="Z322" s="52">
        <f t="shared" si="82"/>
        <v>74.740176444409528</v>
      </c>
      <c r="AA322" s="52">
        <f t="shared" si="83"/>
        <v>-2.288385810800726</v>
      </c>
      <c r="AB322" s="52">
        <f t="shared" si="84"/>
        <v>-2.2883858108007189</v>
      </c>
      <c r="AC322" s="52">
        <f t="shared" si="85"/>
        <v>-2.2883858108007047</v>
      </c>
      <c r="AF322">
        <v>2.16</v>
      </c>
      <c r="AG322">
        <v>1.76</v>
      </c>
    </row>
    <row r="323" spans="1:33" ht="15" x14ac:dyDescent="0.25">
      <c r="A323">
        <v>2.2999999999999998</v>
      </c>
      <c r="B323">
        <v>3.33</v>
      </c>
      <c r="C323">
        <v>3.49</v>
      </c>
      <c r="D323" s="45">
        <f t="shared" si="73"/>
        <v>2.1615860285350674E-2</v>
      </c>
      <c r="E323" s="46">
        <f>IF(OR($A323="",$B323="",$C323=""),"",A323*'MPTO_working_3-way'!$I322)</f>
        <v>2.3497164786563065</v>
      </c>
      <c r="F323" s="47">
        <f>IF(OR($A323="",$B323="",$C323=""),"",B323*'MPTO_working_3-way'!$I322)</f>
        <v>3.401980814750218</v>
      </c>
      <c r="G323" s="48">
        <f>IF(OR($A323="",$B323="",$C323=""),"",C323*'MPTO_working_3-way'!$I322)</f>
        <v>3.5654393523958743</v>
      </c>
      <c r="H323" s="46">
        <f>IF(OR($A323="",$B323="",$C323=""),"",'MPTO_working_3-way'!E322)</f>
        <v>2.3387582752919371</v>
      </c>
      <c r="I323" s="47">
        <f>IF(OR($A323="",$B323="",$C323=""),"",'MPTO_working_3-way'!F322)</f>
        <v>3.4118628902179746</v>
      </c>
      <c r="J323" s="48">
        <f>IF(OR($A323="",$B323="",$C323=""),"",'MPTO_working_3-way'!G322)</f>
        <v>3.5800249205217507</v>
      </c>
      <c r="K323" s="46">
        <f>IF(OR($A323="",$B323="",$C323=""),"",'OddsRatio_working_3-way'!H322)</f>
        <v>2.3434881660629374</v>
      </c>
      <c r="L323" s="47">
        <f>IF(OR($A323="",$B323="",$C323=""),"",'OddsRatio_working_3-way'!I322)</f>
        <v>3.4079441745589563</v>
      </c>
      <c r="M323" s="48">
        <f>IF(OR($A323="",$B323="",$C323=""),"",'OddsRatio_working_3-way'!J322)</f>
        <v>3.573296564228241</v>
      </c>
      <c r="N323" s="49">
        <f t="shared" si="74"/>
        <v>42.55832603990816</v>
      </c>
      <c r="O323" s="50">
        <f t="shared" si="75"/>
        <v>29.394639607143773</v>
      </c>
      <c r="P323" s="50">
        <f t="shared" si="76"/>
        <v>28.047034352948071</v>
      </c>
      <c r="Q323" t="s">
        <v>247</v>
      </c>
      <c r="R323" t="s">
        <v>279</v>
      </c>
      <c r="S323" t="s">
        <v>465</v>
      </c>
      <c r="T323" s="52">
        <v>100</v>
      </c>
      <c r="U323" s="52">
        <f t="shared" si="77"/>
        <v>56.521739130434774</v>
      </c>
      <c r="V323" s="52">
        <f t="shared" si="78"/>
        <v>69.969969969969966</v>
      </c>
      <c r="W323" s="52">
        <f t="shared" si="79"/>
        <v>71.346704871060169</v>
      </c>
      <c r="X323" s="52">
        <f t="shared" si="80"/>
        <v>58.683325158969858</v>
      </c>
      <c r="Y323" s="52">
        <f t="shared" si="81"/>
        <v>72.13155599850505</v>
      </c>
      <c r="Z323" s="52">
        <f t="shared" si="82"/>
        <v>73.508290899595252</v>
      </c>
      <c r="AA323" s="52">
        <f t="shared" si="83"/>
        <v>-2.1615860285350834</v>
      </c>
      <c r="AB323" s="52">
        <f t="shared" si="84"/>
        <v>-2.1615860285350834</v>
      </c>
      <c r="AC323" s="52">
        <f t="shared" si="85"/>
        <v>-2.1615860285350834</v>
      </c>
      <c r="AF323">
        <v>2.4500000000000002</v>
      </c>
      <c r="AG323">
        <v>1.61</v>
      </c>
    </row>
    <row r="324" spans="1:33" ht="15" x14ac:dyDescent="0.25">
      <c r="A324">
        <v>1.9</v>
      </c>
      <c r="B324">
        <v>3.8</v>
      </c>
      <c r="C324">
        <v>4.2699999999999996</v>
      </c>
      <c r="D324" s="45">
        <f t="shared" si="73"/>
        <v>2.3665721681252361E-2</v>
      </c>
      <c r="E324" s="46">
        <f>IF(OR($A324="",$B324="",$C324=""),"",A324*'MPTO_working_3-way'!$I323)</f>
        <v>1.9449648711943794</v>
      </c>
      <c r="F324" s="47">
        <f>IF(OR($A324="",$B324="",$C324=""),"",B324*'MPTO_working_3-way'!$I323)</f>
        <v>3.8899297423887589</v>
      </c>
      <c r="G324" s="48">
        <f>IF(OR($A324="",$B324="",$C324=""),"",C324*'MPTO_working_3-way'!$I323)</f>
        <v>4.3710526315789471</v>
      </c>
      <c r="H324" s="46">
        <f>IF(OR($A324="",$B324="",$C324=""),"",'MPTO_working_3-way'!E323)</f>
        <v>1.9289110794103661</v>
      </c>
      <c r="I324" s="47">
        <f>IF(OR($A324="",$B324="",$C324=""),"",'MPTO_working_3-way'!F323)</f>
        <v>3.9174311926605503</v>
      </c>
      <c r="J324" s="48">
        <f>IF(OR($A324="",$B324="",$C324=""),"",'MPTO_working_3-way'!G323)</f>
        <v>4.4188453159041394</v>
      </c>
      <c r="K324" s="46">
        <f>IF(OR($A324="",$B324="",$C324=""),"",'OddsRatio_working_3-way'!H323)</f>
        <v>1.935064095117329</v>
      </c>
      <c r="L324" s="47">
        <f>IF(OR($A324="",$B324="",$C324=""),"",'OddsRatio_working_3-way'!I323)</f>
        <v>3.9090882959205806</v>
      </c>
      <c r="M324" s="48">
        <f>IF(OR($A324="",$B324="",$C324=""),"",'OddsRatio_working_3-way'!J323)</f>
        <v>4.3973995455929638</v>
      </c>
      <c r="N324" s="49">
        <f t="shared" si="74"/>
        <v>51.414810355207706</v>
      </c>
      <c r="O324" s="50">
        <f t="shared" si="75"/>
        <v>25.707405177603853</v>
      </c>
      <c r="P324" s="50">
        <f t="shared" si="76"/>
        <v>22.877784467188441</v>
      </c>
      <c r="Q324" t="s">
        <v>270</v>
      </c>
      <c r="R324" t="s">
        <v>273</v>
      </c>
      <c r="S324" t="s">
        <v>465</v>
      </c>
      <c r="T324" s="52">
        <v>100</v>
      </c>
      <c r="U324" s="52">
        <f t="shared" si="77"/>
        <v>47.368421052631575</v>
      </c>
      <c r="V324" s="52">
        <f t="shared" si="78"/>
        <v>73.68421052631578</v>
      </c>
      <c r="W324" s="52">
        <f t="shared" si="79"/>
        <v>76.580796252927385</v>
      </c>
      <c r="X324" s="52">
        <f t="shared" si="80"/>
        <v>49.734993220756806</v>
      </c>
      <c r="Y324" s="52">
        <f t="shared" si="81"/>
        <v>76.050782694441025</v>
      </c>
      <c r="Z324" s="52">
        <f t="shared" si="82"/>
        <v>78.94736842105263</v>
      </c>
      <c r="AA324" s="52">
        <f t="shared" si="83"/>
        <v>-2.3665721681252307</v>
      </c>
      <c r="AB324" s="52">
        <f t="shared" si="84"/>
        <v>-2.366572168125245</v>
      </c>
      <c r="AC324" s="52">
        <f t="shared" si="85"/>
        <v>-2.366572168125245</v>
      </c>
      <c r="AF324">
        <v>2.08</v>
      </c>
      <c r="AG324">
        <v>1.84</v>
      </c>
    </row>
    <row r="325" spans="1:33" ht="15" x14ac:dyDescent="0.25">
      <c r="A325">
        <v>2.91</v>
      </c>
      <c r="B325">
        <v>3.39</v>
      </c>
      <c r="C325">
        <v>2.57</v>
      </c>
      <c r="D325" s="45">
        <f t="shared" ref="D325:D389" si="86">IF(OR($A325="",$B325="",$C325=""),"",(1/A325)+(1/B325)+(1/C325)-1)</f>
        <v>2.7732920787070681E-2</v>
      </c>
      <c r="E325" s="46">
        <f>IF(OR($A325="",$B325="",$C325=""),"",A325*'MPTO_working_3-way'!$I324)</f>
        <v>2.9907027994903759</v>
      </c>
      <c r="F325" s="47">
        <f>IF(OR($A325="",$B325="",$C325=""),"",B325*'MPTO_working_3-way'!$I324)</f>
        <v>3.4840146014681697</v>
      </c>
      <c r="G325" s="48">
        <f>IF(OR($A325="",$B325="",$C325=""),"",C325*'MPTO_working_3-way'!$I324)</f>
        <v>2.6412736064227715</v>
      </c>
      <c r="H325" s="46">
        <f>IF(OR($A325="",$B325="",$C325=""),"",'MPTO_working_3-way'!E324)</f>
        <v>2.9904457821135844</v>
      </c>
      <c r="I325" s="47">
        <f>IF(OR($A325="",$B325="",$C325=""),"",'MPTO_working_3-way'!F324)</f>
        <v>3.4996734688130622</v>
      </c>
      <c r="J325" s="48">
        <f>IF(OR($A325="",$B325="",$C325=""),"",'MPTO_working_3-way'!G324)</f>
        <v>2.6325436260991215</v>
      </c>
      <c r="K325" s="46">
        <f>IF(OR($A325="",$B325="",$C325=""),"",'OddsRatio_working_3-way'!H324)</f>
        <v>2.9911113967477112</v>
      </c>
      <c r="L325" s="47">
        <f>IF(OR($A325="",$B325="",$C325=""),"",'OddsRatio_working_3-way'!I324)</f>
        <v>3.4914954126843081</v>
      </c>
      <c r="M325" s="48">
        <f>IF(OR($A325="",$B325="",$C325=""),"",'OddsRatio_working_3-way'!J324)</f>
        <v>2.63667271879262</v>
      </c>
      <c r="N325" s="49">
        <f t="shared" ref="N325:N372" si="87">(1/E325)* 100</f>
        <v>33.436956696947711</v>
      </c>
      <c r="O325" s="50">
        <f t="shared" ref="O325:O372" si="88">(1/F325)* 100</f>
        <v>28.702520350477243</v>
      </c>
      <c r="P325" s="50">
        <f t="shared" ref="P325:P372" si="89">(1/G325)* 100</f>
        <v>37.860522952575046</v>
      </c>
      <c r="Q325" t="s">
        <v>377</v>
      </c>
      <c r="R325" t="s">
        <v>375</v>
      </c>
      <c r="S325" t="s">
        <v>465</v>
      </c>
      <c r="T325" s="52">
        <v>100</v>
      </c>
      <c r="U325" s="52">
        <f t="shared" si="77"/>
        <v>65.635738831615114</v>
      </c>
      <c r="V325" s="52">
        <f t="shared" si="78"/>
        <v>70.501474926253692</v>
      </c>
      <c r="W325" s="52">
        <f t="shared" si="79"/>
        <v>61.089494163424128</v>
      </c>
      <c r="X325" s="52">
        <f t="shared" si="80"/>
        <v>68.409030910322187</v>
      </c>
      <c r="Y325" s="52">
        <f t="shared" si="81"/>
        <v>73.274767004960765</v>
      </c>
      <c r="Z325" s="52">
        <f t="shared" si="82"/>
        <v>63.8627862421312</v>
      </c>
      <c r="AA325" s="52">
        <f t="shared" si="83"/>
        <v>-2.7732920787070725</v>
      </c>
      <c r="AB325" s="52">
        <f t="shared" si="84"/>
        <v>-2.7732920787070725</v>
      </c>
      <c r="AC325" s="52">
        <f t="shared" si="85"/>
        <v>-2.7732920787070725</v>
      </c>
      <c r="AF325">
        <v>1.81</v>
      </c>
      <c r="AG325">
        <v>2.06</v>
      </c>
    </row>
    <row r="326" spans="1:33" ht="15" x14ac:dyDescent="0.25">
      <c r="A326">
        <v>1.93</v>
      </c>
      <c r="B326">
        <v>3.87</v>
      </c>
      <c r="C326">
        <v>3.96</v>
      </c>
      <c r="D326" s="45">
        <f t="shared" si="86"/>
        <v>2.9057900367696732E-2</v>
      </c>
      <c r="E326" s="46">
        <f>IF(OR($A326="",$B326="",$C326=""),"",A326*'MPTO_working_3-way'!$I325)</f>
        <v>1.9860817477096546</v>
      </c>
      <c r="F326" s="47">
        <f>IF(OR($A326="",$B326="",$C326=""),"",B326*'MPTO_working_3-way'!$I325)</f>
        <v>3.9824540744229866</v>
      </c>
      <c r="G326" s="48">
        <f>IF(OR($A326="",$B326="",$C326=""),"",C326*'MPTO_working_3-way'!$I325)</f>
        <v>4.0750692854560793</v>
      </c>
      <c r="H326" s="46">
        <f>IF(OR($A326="",$B326="",$C326=""),"",'MPTO_working_3-way'!E325)</f>
        <v>1.96676656883914</v>
      </c>
      <c r="I326" s="47">
        <f>IF(OR($A326="",$B326="",$C326=""),"",'MPTO_working_3-way'!F325)</f>
        <v>4.0207152714566758</v>
      </c>
      <c r="J326" s="48">
        <f>IF(OR($A326="",$B326="",$C326=""),"",'MPTO_working_3-way'!G325)</f>
        <v>4.1179498488850568</v>
      </c>
      <c r="K326" s="46">
        <f>IF(OR($A326="",$B326="",$C326=""),"",'OddsRatio_working_3-way'!H325)</f>
        <v>1.974195011203669</v>
      </c>
      <c r="L326" s="47">
        <f>IF(OR($A326="",$B326="",$C326=""),"",'OddsRatio_working_3-way'!I325)</f>
        <v>4.0063867550048711</v>
      </c>
      <c r="M326" s="48">
        <f>IF(OR($A326="",$B326="",$C326=""),"",'OddsRatio_working_3-way'!J325)</f>
        <v>4.1006636915729677</v>
      </c>
      <c r="N326" s="49">
        <f t="shared" si="87"/>
        <v>50.350394748514148</v>
      </c>
      <c r="O326" s="50">
        <f t="shared" si="88"/>
        <v>25.110145184659512</v>
      </c>
      <c r="P326" s="50">
        <f t="shared" si="89"/>
        <v>24.539460066826337</v>
      </c>
      <c r="Q326" t="s">
        <v>383</v>
      </c>
      <c r="R326" t="s">
        <v>357</v>
      </c>
      <c r="S326" t="s">
        <v>465</v>
      </c>
      <c r="T326" s="52">
        <v>100</v>
      </c>
      <c r="U326" s="52">
        <f t="shared" si="77"/>
        <v>48.186528497409334</v>
      </c>
      <c r="V326" s="52">
        <f t="shared" si="78"/>
        <v>74.160206718346245</v>
      </c>
      <c r="W326" s="52">
        <f t="shared" si="79"/>
        <v>74.747474747474755</v>
      </c>
      <c r="X326" s="52">
        <f t="shared" si="80"/>
        <v>51.092318534178993</v>
      </c>
      <c r="Y326" s="52">
        <f t="shared" si="81"/>
        <v>77.065996755115947</v>
      </c>
      <c r="Z326" s="52">
        <f t="shared" si="82"/>
        <v>77.653264784244428</v>
      </c>
      <c r="AA326" s="52">
        <f t="shared" si="83"/>
        <v>-2.905790036769659</v>
      </c>
      <c r="AB326" s="52">
        <f t="shared" si="84"/>
        <v>-2.9057900367697016</v>
      </c>
      <c r="AC326" s="52">
        <f t="shared" si="85"/>
        <v>-2.9057900367696732</v>
      </c>
      <c r="AF326">
        <v>1.71</v>
      </c>
      <c r="AG326">
        <v>2.23</v>
      </c>
    </row>
    <row r="327" spans="1:33" ht="15" x14ac:dyDescent="0.25">
      <c r="A327">
        <v>1.61</v>
      </c>
      <c r="B327">
        <v>4.3099999999999996</v>
      </c>
      <c r="C327">
        <v>5.66</v>
      </c>
      <c r="D327" s="45">
        <f t="shared" si="86"/>
        <v>2.9815019136961052E-2</v>
      </c>
      <c r="E327" s="46">
        <f>IF(OR($A327="",$B327="",$C327=""),"",A327*'MPTO_working_3-way'!$I326)</f>
        <v>1.6580021808105074</v>
      </c>
      <c r="F327" s="47">
        <f>IF(OR($A327="",$B327="",$C327=""),"",B327*'MPTO_working_3-way'!$I326)</f>
        <v>4.4385027324803019</v>
      </c>
      <c r="G327" s="48">
        <f>IF(OR($A327="",$B327="",$C327=""),"",C327*'MPTO_working_3-way'!$I326)</f>
        <v>5.8287530083151999</v>
      </c>
      <c r="H327" s="46">
        <f>IF(OR($A327="",$B327="",$C327=""),"",'MPTO_working_3-way'!E326)</f>
        <v>1.6361800705280114</v>
      </c>
      <c r="I327" s="47">
        <f>IF(OR($A327="",$B327="",$C327=""),"",'MPTO_working_3-way'!F326)</f>
        <v>4.5028773477359065</v>
      </c>
      <c r="J327" s="48">
        <f>IF(OR($A327="",$B327="",$C327=""),"",'MPTO_working_3-way'!G326)</f>
        <v>5.9973573658070896</v>
      </c>
      <c r="K327" s="46">
        <f>IF(OR($A327="",$B327="",$C327=""),"",'OddsRatio_working_3-way'!H326)</f>
        <v>1.6436422898052003</v>
      </c>
      <c r="L327" s="47">
        <f>IF(OR($A327="",$B327="",$C327=""),"",'OddsRatio_working_3-way'!I326)</f>
        <v>4.4925507856642817</v>
      </c>
      <c r="M327" s="48">
        <f>IF(OR($A327="",$B327="",$C327=""),"",'OddsRatio_working_3-way'!J326)</f>
        <v>5.9170050335938225</v>
      </c>
      <c r="N327" s="49">
        <f t="shared" si="87"/>
        <v>60.313551548596521</v>
      </c>
      <c r="O327" s="50">
        <f t="shared" si="88"/>
        <v>22.530120184046503</v>
      </c>
      <c r="P327" s="50">
        <f t="shared" si="89"/>
        <v>17.156328267356962</v>
      </c>
      <c r="Q327" t="s">
        <v>355</v>
      </c>
      <c r="R327" t="s">
        <v>389</v>
      </c>
      <c r="S327" t="s">
        <v>465</v>
      </c>
      <c r="T327" s="52">
        <v>100</v>
      </c>
      <c r="U327" s="52">
        <f t="shared" si="77"/>
        <v>37.888198757763973</v>
      </c>
      <c r="V327" s="52">
        <f t="shared" si="78"/>
        <v>76.798143851508115</v>
      </c>
      <c r="W327" s="52">
        <f t="shared" si="79"/>
        <v>82.332155477031804</v>
      </c>
      <c r="X327" s="52">
        <f t="shared" si="80"/>
        <v>40.86970067146008</v>
      </c>
      <c r="Y327" s="52">
        <f t="shared" si="81"/>
        <v>79.779645765204222</v>
      </c>
      <c r="Z327" s="52">
        <f t="shared" si="82"/>
        <v>85.313657390727897</v>
      </c>
      <c r="AA327" s="52">
        <f t="shared" si="83"/>
        <v>-2.981501913696107</v>
      </c>
      <c r="AB327" s="52">
        <f t="shared" si="84"/>
        <v>-2.981501913696107</v>
      </c>
      <c r="AC327" s="52">
        <f t="shared" si="85"/>
        <v>-2.9815019136960927</v>
      </c>
      <c r="AF327">
        <v>1.65</v>
      </c>
      <c r="AG327">
        <v>2.35</v>
      </c>
    </row>
    <row r="328" spans="1:33" ht="15" x14ac:dyDescent="0.25">
      <c r="A328">
        <v>4.22</v>
      </c>
      <c r="B328">
        <v>4.07</v>
      </c>
      <c r="C328">
        <v>1.83</v>
      </c>
      <c r="D328" s="45">
        <f t="shared" si="86"/>
        <v>2.9115157776489431E-2</v>
      </c>
      <c r="E328" s="46">
        <f>IF(OR($A328="",$B328="",$C328=""),"",A328*'MPTO_working_3-way'!$I327)</f>
        <v>4.3428659658167854</v>
      </c>
      <c r="F328" s="47">
        <f>IF(OR($A328="",$B328="",$C328=""),"",B328*'MPTO_working_3-way'!$I327)</f>
        <v>4.1884986921503122</v>
      </c>
      <c r="G328" s="48">
        <f>IF(OR($A328="",$B328="",$C328=""),"",C328*'MPTO_working_3-way'!$I327)</f>
        <v>1.8832807387309758</v>
      </c>
      <c r="H328" s="46">
        <f>IF(OR($A328="",$B328="",$C328=""),"",'MPTO_working_3-way'!E327)</f>
        <v>4.4002121032898032</v>
      </c>
      <c r="I328" s="47">
        <f>IF(OR($A328="",$B328="",$C328=""),"",'MPTO_working_3-way'!F327)</f>
        <v>4.2373744432244171</v>
      </c>
      <c r="J328" s="48">
        <f>IF(OR($A328="",$B328="",$C328=""),"",'MPTO_working_3-way'!G327)</f>
        <v>1.8630889179567431</v>
      </c>
      <c r="K328" s="46">
        <f>IF(OR($A328="",$B328="",$C328=""),"",'OddsRatio_working_3-way'!H327)</f>
        <v>4.3774276116713553</v>
      </c>
      <c r="L328" s="47">
        <f>IF(OR($A328="",$B328="",$C328=""),"",'OddsRatio_working_3-way'!I327)</f>
        <v>4.220094027276728</v>
      </c>
      <c r="M328" s="48">
        <f>IF(OR($A328="",$B328="",$C328=""),"",'OddsRatio_working_3-way'!J327)</f>
        <v>1.87057916698361</v>
      </c>
      <c r="N328" s="49">
        <f t="shared" si="87"/>
        <v>23.026269009246864</v>
      </c>
      <c r="O328" s="50">
        <f t="shared" si="88"/>
        <v>23.874903002216648</v>
      </c>
      <c r="P328" s="50">
        <f t="shared" si="89"/>
        <v>53.098827988536478</v>
      </c>
      <c r="Q328" t="s">
        <v>376</v>
      </c>
      <c r="R328" t="s">
        <v>372</v>
      </c>
      <c r="S328" t="s">
        <v>465</v>
      </c>
      <c r="T328" s="52">
        <v>100</v>
      </c>
      <c r="U328" s="52">
        <f t="shared" si="77"/>
        <v>76.30331753554502</v>
      </c>
      <c r="V328" s="52">
        <f t="shared" si="78"/>
        <v>75.429975429975428</v>
      </c>
      <c r="W328" s="52">
        <f t="shared" si="79"/>
        <v>45.355191256830594</v>
      </c>
      <c r="X328" s="52">
        <f t="shared" si="80"/>
        <v>79.214833313193964</v>
      </c>
      <c r="Y328" s="52">
        <f t="shared" si="81"/>
        <v>78.341491207624372</v>
      </c>
      <c r="Z328" s="52">
        <f t="shared" si="82"/>
        <v>48.266707034479545</v>
      </c>
      <c r="AA328" s="52">
        <f t="shared" si="83"/>
        <v>-2.911515777648944</v>
      </c>
      <c r="AB328" s="52">
        <f t="shared" si="84"/>
        <v>-2.911515777648944</v>
      </c>
      <c r="AC328" s="52">
        <f t="shared" si="85"/>
        <v>-2.9115157776489511</v>
      </c>
      <c r="AF328">
        <v>1.6</v>
      </c>
      <c r="AG328">
        <v>2.4500000000000002</v>
      </c>
    </row>
    <row r="329" spans="1:33" ht="15" x14ac:dyDescent="0.25">
      <c r="A329">
        <v>2.78</v>
      </c>
      <c r="B329">
        <v>3.41</v>
      </c>
      <c r="C329">
        <v>2.71</v>
      </c>
      <c r="D329" s="45">
        <f t="shared" si="86"/>
        <v>2.1971052217537146E-2</v>
      </c>
      <c r="E329" s="46">
        <f>IF(OR($A329="",$B329="",$C329=""),"",A329*'MPTO_working_3-way'!$I328)</f>
        <v>2.8410795251647532</v>
      </c>
      <c r="F329" s="47">
        <f>IF(OR($A329="",$B329="",$C329=""),"",B329*'MPTO_working_3-way'!$I328)</f>
        <v>3.4849212880618019</v>
      </c>
      <c r="G329" s="48">
        <f>IF(OR($A329="",$B329="",$C329=""),"",C329*'MPTO_working_3-way'!$I328)</f>
        <v>2.7695415515095254</v>
      </c>
      <c r="H329" s="46">
        <f>IF(OR($A329="",$B329="",$C329=""),"",'MPTO_working_3-way'!E328)</f>
        <v>2.8377766841300915</v>
      </c>
      <c r="I329" s="47">
        <f>IF(OR($A329="",$B329="",$C329=""),"",'MPTO_working_3-way'!F328)</f>
        <v>3.4973417837434737</v>
      </c>
      <c r="J329" s="48">
        <f>IF(OR($A329="",$B329="",$C329=""),"",'MPTO_working_3-way'!G328)</f>
        <v>2.7648749820537843</v>
      </c>
      <c r="K329" s="46">
        <f>IF(OR($A329="",$B329="",$C329=""),"",'OddsRatio_working_3-way'!H328)</f>
        <v>2.8396194496300988</v>
      </c>
      <c r="L329" s="47">
        <f>IF(OR($A329="",$B329="",$C329=""),"",'OddsRatio_working_3-way'!I328)</f>
        <v>3.4907207155104154</v>
      </c>
      <c r="M329" s="48">
        <f>IF(OR($A329="",$B329="",$C329=""),"",'OddsRatio_working_3-way'!J328)</f>
        <v>2.7672748645322858</v>
      </c>
      <c r="N329" s="49">
        <f t="shared" si="87"/>
        <v>35.197888378080876</v>
      </c>
      <c r="O329" s="50">
        <f t="shared" si="88"/>
        <v>28.695052695326929</v>
      </c>
      <c r="P329" s="50">
        <f t="shared" si="89"/>
        <v>36.107058926592195</v>
      </c>
      <c r="Q329" t="s">
        <v>362</v>
      </c>
      <c r="R329" t="s">
        <v>366</v>
      </c>
      <c r="S329" t="s">
        <v>465</v>
      </c>
      <c r="T329" s="52">
        <v>100</v>
      </c>
      <c r="U329" s="52">
        <f t="shared" si="77"/>
        <v>64.02877697841727</v>
      </c>
      <c r="V329" s="52">
        <f t="shared" si="78"/>
        <v>70.674486803519059</v>
      </c>
      <c r="W329" s="52">
        <f t="shared" si="79"/>
        <v>63.099630996309962</v>
      </c>
      <c r="X329" s="52">
        <f t="shared" si="80"/>
        <v>66.225882200170972</v>
      </c>
      <c r="Y329" s="52">
        <f t="shared" si="81"/>
        <v>72.871592025272776</v>
      </c>
      <c r="Z329" s="52">
        <f t="shared" si="82"/>
        <v>65.296736218063671</v>
      </c>
      <c r="AA329" s="52">
        <f t="shared" si="83"/>
        <v>-2.1971052217537022</v>
      </c>
      <c r="AB329" s="52">
        <f t="shared" si="84"/>
        <v>-2.1971052217537164</v>
      </c>
      <c r="AC329" s="52">
        <f t="shared" si="85"/>
        <v>-2.1971052217537093</v>
      </c>
      <c r="AF329">
        <v>1.99</v>
      </c>
      <c r="AG329">
        <v>1.92</v>
      </c>
    </row>
    <row r="330" spans="1:33" ht="15" x14ac:dyDescent="0.25">
      <c r="A330">
        <v>2.1</v>
      </c>
      <c r="B330">
        <v>3.7</v>
      </c>
      <c r="C330">
        <v>3.62</v>
      </c>
      <c r="D330" s="45">
        <f t="shared" si="86"/>
        <v>2.2703840383398344E-2</v>
      </c>
      <c r="E330" s="46">
        <f>IF(OR($A330="",$B330="",$C330=""),"",A330*'MPTO_working_3-way'!$I329)</f>
        <v>2.1476780648051368</v>
      </c>
      <c r="F330" s="47">
        <f>IF(OR($A330="",$B330="",$C330=""),"",B330*'MPTO_working_3-way'!$I329)</f>
        <v>3.784004209418574</v>
      </c>
      <c r="G330" s="48">
        <f>IF(OR($A330="",$B330="",$C330=""),"",C330*'MPTO_working_3-way'!$I329)</f>
        <v>3.7021879021879021</v>
      </c>
      <c r="H330" s="46">
        <f>IF(OR($A330="",$B330="",$C330=""),"",'MPTO_working_3-way'!E329)</f>
        <v>2.1339136240181675</v>
      </c>
      <c r="I330" s="47">
        <f>IF(OR($A330="",$B330="",$C330=""),"",'MPTO_working_3-way'!F329)</f>
        <v>3.8065898571776575</v>
      </c>
      <c r="J330" s="48">
        <f>IF(OR($A330="",$B330="",$C330=""),"",'MPTO_working_3-way'!G329)</f>
        <v>3.7219668833861159</v>
      </c>
      <c r="K330" s="46">
        <f>IF(OR($A330="",$B330="",$C330=""),"",'OddsRatio_working_3-way'!H329)</f>
        <v>2.1395239455539086</v>
      </c>
      <c r="L330" s="47">
        <f>IF(OR($A330="",$B330="",$C330=""),"",'OddsRatio_working_3-way'!I329)</f>
        <v>3.7970133209050472</v>
      </c>
      <c r="M330" s="48">
        <f>IF(OR($A330="",$B330="",$C330=""),"",'OddsRatio_working_3-way'!J329)</f>
        <v>3.7141388521374901</v>
      </c>
      <c r="N330" s="49">
        <f t="shared" si="87"/>
        <v>46.561913369950631</v>
      </c>
      <c r="O330" s="50">
        <f t="shared" si="88"/>
        <v>26.427031912674686</v>
      </c>
      <c r="P330" s="50">
        <f t="shared" si="89"/>
        <v>27.011054717374677</v>
      </c>
      <c r="Q330" t="s">
        <v>365</v>
      </c>
      <c r="R330" t="s">
        <v>380</v>
      </c>
      <c r="S330" t="s">
        <v>465</v>
      </c>
      <c r="T330" s="52">
        <v>100</v>
      </c>
      <c r="U330" s="52">
        <f t="shared" si="77"/>
        <v>52.38095238095238</v>
      </c>
      <c r="V330" s="52">
        <f t="shared" si="78"/>
        <v>72.972972972972968</v>
      </c>
      <c r="W330" s="52">
        <f t="shared" si="79"/>
        <v>72.375690607734811</v>
      </c>
      <c r="X330" s="52">
        <f t="shared" si="80"/>
        <v>54.651336419292221</v>
      </c>
      <c r="Y330" s="52">
        <f t="shared" si="81"/>
        <v>75.24335701131281</v>
      </c>
      <c r="Z330" s="52">
        <f t="shared" si="82"/>
        <v>74.646074646074652</v>
      </c>
      <c r="AA330" s="52">
        <f t="shared" si="83"/>
        <v>-2.2703840383398415</v>
      </c>
      <c r="AB330" s="52">
        <f t="shared" si="84"/>
        <v>-2.2703840383398415</v>
      </c>
      <c r="AC330" s="52">
        <f t="shared" si="85"/>
        <v>-2.2703840383398415</v>
      </c>
      <c r="AF330">
        <v>1.7</v>
      </c>
      <c r="AG330">
        <v>2.2599999999999998</v>
      </c>
    </row>
    <row r="331" spans="1:33" ht="15" x14ac:dyDescent="0.25">
      <c r="A331">
        <v>1.24</v>
      </c>
      <c r="B331">
        <v>5.86</v>
      </c>
      <c r="C331">
        <v>12.71</v>
      </c>
      <c r="D331" s="45">
        <f t="shared" si="86"/>
        <v>5.5778283203948398E-2</v>
      </c>
      <c r="E331" s="46">
        <f>IF(OR($A331="",$B331="",$C331=""),"",A331*'MPTO_working_3-way'!$I330)</f>
        <v>1.3091650711728959</v>
      </c>
      <c r="F331" s="47">
        <f>IF(OR($A331="",$B331="",$C331=""),"",B331*'MPTO_working_3-way'!$I330)</f>
        <v>6.1868607395751383</v>
      </c>
      <c r="G331" s="48">
        <f>IF(OR($A331="",$B331="",$C331=""),"",C331*'MPTO_working_3-way'!$I330)</f>
        <v>13.418941979522184</v>
      </c>
      <c r="H331" s="46">
        <f>IF(OR($A331="",$B331="",$C331=""),"",'MPTO_working_3-way'!E330)</f>
        <v>1.2692628859479005</v>
      </c>
      <c r="I331" s="47">
        <f>IF(OR($A331="",$B331="",$C331=""),"",'MPTO_working_3-way'!F330)</f>
        <v>6.5765372796948398</v>
      </c>
      <c r="J331" s="48">
        <f>IF(OR($A331="",$B331="",$C331=""),"",'MPTO_working_3-way'!G330)</f>
        <v>16.642965677511619</v>
      </c>
      <c r="K331" s="46">
        <f>IF(OR($A331="",$B331="",$C331=""),"",'OddsRatio_working_3-way'!H330)</f>
        <v>1.2795208562927505</v>
      </c>
      <c r="L331" s="47">
        <f>IF(OR($A331="",$B331="",$C331=""),"",'OddsRatio_working_3-way'!I330)</f>
        <v>6.6602973399281957</v>
      </c>
      <c r="M331" s="48">
        <f>IF(OR($A331="",$B331="",$C331=""),"",'OddsRatio_working_3-way'!J330)</f>
        <v>14.638288446617116</v>
      </c>
      <c r="N331" s="49">
        <f t="shared" si="87"/>
        <v>76.384561581992756</v>
      </c>
      <c r="O331" s="50">
        <f t="shared" si="88"/>
        <v>16.16328606854454</v>
      </c>
      <c r="P331" s="50">
        <f t="shared" si="89"/>
        <v>7.4521523494627067</v>
      </c>
      <c r="Q331" t="s">
        <v>92</v>
      </c>
      <c r="R331" t="s">
        <v>452</v>
      </c>
      <c r="S331" t="s">
        <v>465</v>
      </c>
      <c r="T331" s="52">
        <v>100</v>
      </c>
      <c r="U331" s="52">
        <f t="shared" si="77"/>
        <v>19.35483870967742</v>
      </c>
      <c r="V331" s="52">
        <f t="shared" si="78"/>
        <v>82.935153583617733</v>
      </c>
      <c r="W331" s="52">
        <f t="shared" si="79"/>
        <v>92.132179386309986</v>
      </c>
      <c r="X331" s="52">
        <f t="shared" si="80"/>
        <v>24.93266703007226</v>
      </c>
      <c r="Y331" s="52">
        <f t="shared" si="81"/>
        <v>88.512981904012605</v>
      </c>
      <c r="Z331" s="52">
        <f t="shared" si="82"/>
        <v>97.710007706704843</v>
      </c>
      <c r="AA331" s="52">
        <f t="shared" si="83"/>
        <v>-5.5778283203948398</v>
      </c>
      <c r="AB331" s="52">
        <f t="shared" si="84"/>
        <v>-5.5778283203948718</v>
      </c>
      <c r="AC331" s="52">
        <f t="shared" si="85"/>
        <v>-5.5778283203948575</v>
      </c>
      <c r="AF331">
        <v>2.02</v>
      </c>
      <c r="AG331">
        <v>1.81</v>
      </c>
    </row>
    <row r="332" spans="1:33" ht="15" x14ac:dyDescent="0.25">
      <c r="A332">
        <v>3.21</v>
      </c>
      <c r="B332">
        <v>3.09</v>
      </c>
      <c r="C332">
        <v>2.41</v>
      </c>
      <c r="D332" s="45">
        <f t="shared" si="86"/>
        <v>5.008883455613411E-2</v>
      </c>
      <c r="E332" s="46">
        <f>IF(OR($A332="",$B332="",$C332=""),"",A332*'MPTO_working_3-way'!$I331)</f>
        <v>3.3707851589251905</v>
      </c>
      <c r="F332" s="47">
        <f>IF(OR($A332="",$B332="",$C332=""),"",B332*'MPTO_working_3-way'!$I331)</f>
        <v>3.2447744987784541</v>
      </c>
      <c r="G332" s="48">
        <f>IF(OR($A332="",$B332="",$C332=""),"",C332*'MPTO_working_3-way'!$I331)</f>
        <v>2.5307140912802835</v>
      </c>
      <c r="H332" s="46">
        <f>IF(OR($A332="",$B332="",$C332=""),"",'MPTO_working_3-way'!E331)</f>
        <v>3.3917827776479497</v>
      </c>
      <c r="I332" s="47">
        <f>IF(OR($A332="",$B332="",$C332=""),"",'MPTO_working_3-way'!F331)</f>
        <v>3.2580897352494889</v>
      </c>
      <c r="J332" s="48">
        <f>IF(OR($A332="",$B332="",$C332=""),"",'MPTO_working_3-way'!G331)</f>
        <v>2.5110392747397712</v>
      </c>
      <c r="K332" s="46">
        <f>IF(OR($A332="",$B332="",$C332=""),"",'OddsRatio_working_3-way'!H331)</f>
        <v>3.3819652927687756</v>
      </c>
      <c r="L332" s="47">
        <f>IF(OR($A332="",$B332="",$C332=""),"",'OddsRatio_working_3-way'!I331)</f>
        <v>3.2526278108084794</v>
      </c>
      <c r="M332" s="48">
        <f>IF(OR($A332="",$B332="",$C332=""),"",'OddsRatio_working_3-way'!J331)</f>
        <v>2.519715413033472</v>
      </c>
      <c r="N332" s="49">
        <f t="shared" si="87"/>
        <v>29.666678617953224</v>
      </c>
      <c r="O332" s="50">
        <f t="shared" si="88"/>
        <v>30.818782641951408</v>
      </c>
      <c r="P332" s="50">
        <f t="shared" si="89"/>
        <v>39.514538740095368</v>
      </c>
      <c r="Q332" t="s">
        <v>328</v>
      </c>
      <c r="R332" t="s">
        <v>88</v>
      </c>
      <c r="S332" t="s">
        <v>465</v>
      </c>
      <c r="T332" s="52">
        <v>100</v>
      </c>
      <c r="U332" s="52">
        <f t="shared" si="77"/>
        <v>68.847352024922117</v>
      </c>
      <c r="V332" s="52">
        <f t="shared" si="78"/>
        <v>67.637540453074436</v>
      </c>
      <c r="W332" s="52">
        <f t="shared" si="79"/>
        <v>58.50622406639004</v>
      </c>
      <c r="X332" s="52">
        <f t="shared" si="80"/>
        <v>73.856235480535531</v>
      </c>
      <c r="Y332" s="52">
        <f t="shared" si="81"/>
        <v>72.646423908687837</v>
      </c>
      <c r="Z332" s="52">
        <f t="shared" si="82"/>
        <v>63.515107522003447</v>
      </c>
      <c r="AA332" s="52">
        <f t="shared" si="83"/>
        <v>-5.0088834556134145</v>
      </c>
      <c r="AB332" s="52">
        <f t="shared" si="84"/>
        <v>-5.0088834556134003</v>
      </c>
      <c r="AC332" s="52">
        <f t="shared" si="85"/>
        <v>-5.0088834556134074</v>
      </c>
      <c r="AF332">
        <v>2.6</v>
      </c>
      <c r="AG332">
        <v>1.5</v>
      </c>
    </row>
    <row r="333" spans="1:33" ht="15" x14ac:dyDescent="0.25">
      <c r="A333">
        <v>1.24</v>
      </c>
      <c r="B333">
        <v>6.12</v>
      </c>
      <c r="C333">
        <v>11.13</v>
      </c>
      <c r="D333" s="45">
        <f t="shared" si="86"/>
        <v>5.9697565372263783E-2</v>
      </c>
      <c r="E333" s="46">
        <f>IF(OR($A333="",$B333="",$C333=""),"",A333*'MPTO_working_3-way'!$I332)</f>
        <v>1.3140249810616071</v>
      </c>
      <c r="F333" s="47">
        <f>IF(OR($A333="",$B333="",$C333=""),"",B333*'MPTO_working_3-way'!$I332)</f>
        <v>6.4853491000782544</v>
      </c>
      <c r="G333" s="48">
        <f>IF(OR($A333="",$B333="",$C333=""),"",C333*'MPTO_working_3-way'!$I332)</f>
        <v>11.794433902593298</v>
      </c>
      <c r="H333" s="46">
        <f>IF(OR($A333="",$B333="",$C333=""),"",'MPTO_working_3-way'!E332)</f>
        <v>1.2713710732054357</v>
      </c>
      <c r="I333" s="47">
        <f>IF(OR($A333="",$B333="",$C333=""),"",'MPTO_working_3-way'!F332)</f>
        <v>6.9686651846532408</v>
      </c>
      <c r="J333" s="48">
        <f>IF(OR($A333="",$B333="",$C333=""),"",'MPTO_working_3-way'!G332)</f>
        <v>14.296319867407986</v>
      </c>
      <c r="K333" s="46">
        <f>IF(OR($A333="",$B333="",$C333=""),"",'OddsRatio_working_3-way'!H332)</f>
        <v>1.2820505049969064</v>
      </c>
      <c r="L333" s="47">
        <f>IF(OR($A333="",$B333="",$C333=""),"",'OddsRatio_working_3-way'!I332)</f>
        <v>7.0170774399340097</v>
      </c>
      <c r="M333" s="48">
        <f>IF(OR($A333="",$B333="",$C333=""),"",'OddsRatio_working_3-way'!J332)</f>
        <v>12.904881731744437</v>
      </c>
      <c r="N333" s="49">
        <f t="shared" si="87"/>
        <v>76.102053949696995</v>
      </c>
      <c r="O333" s="50">
        <f t="shared" si="88"/>
        <v>15.419370408108543</v>
      </c>
      <c r="P333" s="50">
        <f t="shared" si="89"/>
        <v>8.4785756421944534</v>
      </c>
      <c r="Q333" t="s">
        <v>90</v>
      </c>
      <c r="R333" t="s">
        <v>395</v>
      </c>
      <c r="S333" t="s">
        <v>465</v>
      </c>
      <c r="T333" s="52">
        <v>100</v>
      </c>
      <c r="U333" s="52">
        <f t="shared" si="77"/>
        <v>19.35483870967742</v>
      </c>
      <c r="V333" s="52">
        <f t="shared" si="78"/>
        <v>83.66013071895425</v>
      </c>
      <c r="W333" s="52">
        <f t="shared" si="79"/>
        <v>91.015274034141953</v>
      </c>
      <c r="X333" s="52">
        <f t="shared" si="80"/>
        <v>25.32459524690379</v>
      </c>
      <c r="Y333" s="52">
        <f t="shared" si="81"/>
        <v>89.629887256180623</v>
      </c>
      <c r="Z333" s="52">
        <f t="shared" si="82"/>
        <v>96.985030571368341</v>
      </c>
      <c r="AA333" s="52">
        <f t="shared" si="83"/>
        <v>-5.9697565372263703</v>
      </c>
      <c r="AB333" s="52">
        <f t="shared" si="84"/>
        <v>-5.9697565372263739</v>
      </c>
      <c r="AC333" s="52">
        <f t="shared" si="85"/>
        <v>-5.9697565372263881</v>
      </c>
      <c r="AF333">
        <v>1.72</v>
      </c>
      <c r="AG333">
        <v>2.12</v>
      </c>
    </row>
    <row r="334" spans="1:33" ht="15" x14ac:dyDescent="0.25">
      <c r="A334">
        <v>1.52</v>
      </c>
      <c r="B334">
        <v>5.0199999999999996</v>
      </c>
      <c r="C334">
        <v>5.98</v>
      </c>
      <c r="D334" s="45">
        <f t="shared" si="86"/>
        <v>2.432200436066001E-2</v>
      </c>
      <c r="E334" s="46">
        <f>IF(OR($A334="",$B334="",$C334=""),"",A334*'MPTO_working_3-way'!$I333)</f>
        <v>1.5569694466282031</v>
      </c>
      <c r="F334" s="47">
        <f>IF(OR($A334="",$B334="",$C334=""),"",B334*'MPTO_working_3-way'!$I333)</f>
        <v>5.1420964618905129</v>
      </c>
      <c r="G334" s="48">
        <f>IF(OR($A334="",$B334="",$C334=""),"",C334*'MPTO_working_3-way'!$I333)</f>
        <v>6.1254455860767472</v>
      </c>
      <c r="H334" s="46">
        <f>IF(OR($A334="",$B334="",$C334=""),"",'MPTO_working_3-way'!E333)</f>
        <v>1.538964893497613</v>
      </c>
      <c r="I334" s="47">
        <f>IF(OR($A334="",$B334="",$C334=""),"",'MPTO_working_3-way'!F333)</f>
        <v>5.2329759495320021</v>
      </c>
      <c r="J334" s="48">
        <f>IF(OR($A334="",$B334="",$C334=""),"",'MPTO_working_3-way'!G333)</f>
        <v>6.2846936504333639</v>
      </c>
      <c r="K334" s="46">
        <f>IF(OR($A334="",$B334="",$C334=""),"",'OddsRatio_working_3-way'!H333)</f>
        <v>1.5448465234902797</v>
      </c>
      <c r="L334" s="47">
        <f>IF(OR($A334="",$B334="",$C334=""),"",'OddsRatio_working_3-way'!I333)</f>
        <v>5.2120827392902385</v>
      </c>
      <c r="M334" s="48">
        <f>IF(OR($A334="",$B334="",$C334=""),"",'OddsRatio_working_3-way'!J333)</f>
        <v>6.2179532441953702</v>
      </c>
      <c r="N334" s="49">
        <f t="shared" si="87"/>
        <v>64.227336134669528</v>
      </c>
      <c r="O334" s="50">
        <f t="shared" si="88"/>
        <v>19.447320901334198</v>
      </c>
      <c r="P334" s="50">
        <f t="shared" si="89"/>
        <v>16.325342963996263</v>
      </c>
      <c r="Q334" t="s">
        <v>102</v>
      </c>
      <c r="R334" t="s">
        <v>103</v>
      </c>
      <c r="S334" t="s">
        <v>465</v>
      </c>
      <c r="T334" s="52">
        <v>100</v>
      </c>
      <c r="U334" s="52">
        <f t="shared" ref="U334:U372" si="90">(1/A334)*((T334*A334)-T334)</f>
        <v>34.21052631578948</v>
      </c>
      <c r="V334" s="52">
        <f t="shared" ref="V334:V372" si="91">(1/B334)*((T334*B334)-T334)</f>
        <v>80.079681274900395</v>
      </c>
      <c r="W334" s="52">
        <f t="shared" ref="W334:W372" si="92">(1/C334)*((T334*C334)-T334)</f>
        <v>83.277591973244142</v>
      </c>
      <c r="X334" s="52">
        <f t="shared" ref="X334:X372" si="93">((1/B334)+(1/C334))*T334</f>
        <v>36.642726751855456</v>
      </c>
      <c r="Y334" s="52">
        <f t="shared" ref="Y334:Y372" si="94">((1/A334)+(1/C334))*T334</f>
        <v>82.511881710966378</v>
      </c>
      <c r="Z334" s="52">
        <f t="shared" ref="Z334:Z372" si="95">((1/A334)+(1/B334))*T334</f>
        <v>85.70979240931014</v>
      </c>
      <c r="AA334" s="52">
        <f t="shared" ref="AA334:AA372" si="96">U334-X334</f>
        <v>-2.4322004360659761</v>
      </c>
      <c r="AB334" s="52">
        <f t="shared" ref="AB334:AB372" si="97">V334-Y334</f>
        <v>-2.4322004360659832</v>
      </c>
      <c r="AC334" s="52">
        <f t="shared" ref="AC334:AC372" si="98">W334-Z334</f>
        <v>-2.4322004360659975</v>
      </c>
      <c r="AF334">
        <v>1.44</v>
      </c>
      <c r="AG334">
        <v>2.94</v>
      </c>
    </row>
    <row r="335" spans="1:33" ht="15" x14ac:dyDescent="0.25">
      <c r="A335">
        <v>1.55</v>
      </c>
      <c r="B335">
        <v>4.7699999999999996</v>
      </c>
      <c r="C335">
        <v>5.86</v>
      </c>
      <c r="D335" s="45">
        <f t="shared" si="86"/>
        <v>2.5453360356423982E-2</v>
      </c>
      <c r="E335" s="46">
        <f>IF(OR($A335="",$B335="",$C335=""),"",A335*'MPTO_working_3-way'!$I334)</f>
        <v>1.5894527085524572</v>
      </c>
      <c r="F335" s="47">
        <f>IF(OR($A335="",$B335="",$C335=""),"",B335*'MPTO_working_3-way'!$I334)</f>
        <v>4.8914125289001422</v>
      </c>
      <c r="G335" s="48">
        <f>IF(OR($A335="",$B335="",$C335=""),"",C335*'MPTO_working_3-way'!$I334)</f>
        <v>6.009156691688645</v>
      </c>
      <c r="H335" s="46">
        <f>IF(OR($A335="",$B335="",$C335=""),"",'MPTO_working_3-way'!E334)</f>
        <v>1.5706555383975673</v>
      </c>
      <c r="I335" s="47">
        <f>IF(OR($A335="",$B335="",$C335=""),"",'MPTO_working_3-way'!F334)</f>
        <v>4.9711881760300995</v>
      </c>
      <c r="J335" s="48">
        <f>IF(OR($A335="",$B335="",$C335=""),"",'MPTO_working_3-way'!G334)</f>
        <v>6.166596371237671</v>
      </c>
      <c r="K335" s="46">
        <f>IF(OR($A335="",$B335="",$C335=""),"",'OddsRatio_working_3-way'!H334)</f>
        <v>1.5768926426067031</v>
      </c>
      <c r="L335" s="47">
        <f>IF(OR($A335="",$B335="",$C335=""),"",'OddsRatio_working_3-way'!I334)</f>
        <v>4.9543368411404929</v>
      </c>
      <c r="M335" s="48">
        <f>IF(OR($A335="",$B335="",$C335=""),"",'OddsRatio_working_3-way'!J334)</f>
        <v>6.0976331692155954</v>
      </c>
      <c r="N335" s="49">
        <f t="shared" si="87"/>
        <v>62.914737545775601</v>
      </c>
      <c r="O335" s="50">
        <f t="shared" si="88"/>
        <v>20.443992284266706</v>
      </c>
      <c r="P335" s="50">
        <f t="shared" si="89"/>
        <v>16.641270169957707</v>
      </c>
      <c r="Q335" t="s">
        <v>94</v>
      </c>
      <c r="R335" t="s">
        <v>198</v>
      </c>
      <c r="S335" t="s">
        <v>465</v>
      </c>
      <c r="T335" s="52">
        <v>100</v>
      </c>
      <c r="U335" s="52">
        <f t="shared" si="90"/>
        <v>35.483870967741936</v>
      </c>
      <c r="V335" s="52">
        <f t="shared" si="91"/>
        <v>79.035639412997895</v>
      </c>
      <c r="W335" s="52">
        <f t="shared" si="92"/>
        <v>82.935153583617733</v>
      </c>
      <c r="X335" s="52">
        <f t="shared" si="93"/>
        <v>38.029207003384343</v>
      </c>
      <c r="Y335" s="52">
        <f t="shared" si="94"/>
        <v>81.580975448640316</v>
      </c>
      <c r="Z335" s="52">
        <f t="shared" si="95"/>
        <v>85.480489619260155</v>
      </c>
      <c r="AA335" s="52">
        <f t="shared" si="96"/>
        <v>-2.5453360356424071</v>
      </c>
      <c r="AB335" s="52">
        <f t="shared" si="97"/>
        <v>-2.5453360356424213</v>
      </c>
      <c r="AC335" s="52">
        <f t="shared" si="98"/>
        <v>-2.5453360356424213</v>
      </c>
      <c r="AF335">
        <v>1.51</v>
      </c>
      <c r="AG335">
        <v>2.7</v>
      </c>
    </row>
    <row r="336" spans="1:33" ht="15" x14ac:dyDescent="0.25">
      <c r="A336">
        <v>1.37</v>
      </c>
      <c r="B336">
        <v>5.76</v>
      </c>
      <c r="C336">
        <v>8.3000000000000007</v>
      </c>
      <c r="D336" s="45">
        <f t="shared" si="86"/>
        <v>2.4020046121224548E-2</v>
      </c>
      <c r="E336" s="46">
        <f>IF(OR($A336="",$B336="",$C336=""),"",A336*'MPTO_working_3-way'!$I335)</f>
        <v>1.4029074631860778</v>
      </c>
      <c r="F336" s="47">
        <f>IF(OR($A336="",$B336="",$C336=""),"",B336*'MPTO_working_3-way'!$I335)</f>
        <v>5.8983554656582529</v>
      </c>
      <c r="G336" s="48">
        <f>IF(OR($A336="",$B336="",$C336=""),"",C336*'MPTO_working_3-way'!$I335)</f>
        <v>8.4993663828061639</v>
      </c>
      <c r="H336" s="46">
        <f>IF(OR($A336="",$B336="",$C336=""),"",'MPTO_working_3-way'!E335)</f>
        <v>1.385194411365861</v>
      </c>
      <c r="I336" s="47">
        <f>IF(OR($A336="",$B336="",$C336=""),"",'MPTO_working_3-way'!F335)</f>
        <v>6.0384858400922443</v>
      </c>
      <c r="J336" s="48">
        <f>IF(OR($A336="",$B336="",$C336=""),"",'MPTO_working_3-way'!G335)</f>
        <v>8.8908452170009902</v>
      </c>
      <c r="K336" s="46">
        <f>IF(OR($A336="",$B336="",$C336=""),"",'OddsRatio_working_3-way'!H335)</f>
        <v>1.3905525711459625</v>
      </c>
      <c r="L336" s="47">
        <f>IF(OR($A336="",$B336="",$C336=""),"",'OddsRatio_working_3-way'!I335)</f>
        <v>6.0244060504183299</v>
      </c>
      <c r="M336" s="48">
        <f>IF(OR($A336="",$B336="",$C336=""),"",'OddsRatio_working_3-way'!J335)</f>
        <v>8.7054966739608837</v>
      </c>
      <c r="N336" s="49">
        <f t="shared" si="87"/>
        <v>71.280538898050096</v>
      </c>
      <c r="O336" s="50">
        <f t="shared" si="88"/>
        <v>16.953878175404281</v>
      </c>
      <c r="P336" s="50">
        <f t="shared" si="89"/>
        <v>11.765582926545619</v>
      </c>
      <c r="Q336" t="s">
        <v>143</v>
      </c>
      <c r="R336" t="s">
        <v>104</v>
      </c>
      <c r="S336" t="s">
        <v>465</v>
      </c>
      <c r="T336" s="52">
        <v>100</v>
      </c>
      <c r="U336" s="52">
        <f t="shared" si="90"/>
        <v>27.007299270072991</v>
      </c>
      <c r="V336" s="52">
        <f t="shared" si="91"/>
        <v>82.638888888888886</v>
      </c>
      <c r="W336" s="52">
        <f t="shared" si="92"/>
        <v>87.951807228915669</v>
      </c>
      <c r="X336" s="52">
        <f t="shared" si="93"/>
        <v>29.409303882195449</v>
      </c>
      <c r="Y336" s="52">
        <f t="shared" si="94"/>
        <v>85.04089350101134</v>
      </c>
      <c r="Z336" s="52">
        <f t="shared" si="95"/>
        <v>90.353811841038123</v>
      </c>
      <c r="AA336" s="52">
        <f t="shared" si="96"/>
        <v>-2.4020046121224574</v>
      </c>
      <c r="AB336" s="52">
        <f t="shared" si="97"/>
        <v>-2.4020046121224539</v>
      </c>
      <c r="AC336" s="52">
        <f t="shared" si="98"/>
        <v>-2.4020046121224539</v>
      </c>
      <c r="AF336">
        <v>1.42</v>
      </c>
      <c r="AG336">
        <v>3.03</v>
      </c>
    </row>
    <row r="337" spans="1:33" ht="15" x14ac:dyDescent="0.25">
      <c r="A337">
        <v>2.33</v>
      </c>
      <c r="B337">
        <v>3.67</v>
      </c>
      <c r="C337">
        <v>3.11</v>
      </c>
      <c r="D337" s="45">
        <f t="shared" si="86"/>
        <v>2.3207521749049498E-2</v>
      </c>
      <c r="E337" s="46">
        <f>IF(OR($A337="",$B337="",$C337=""),"",A337*'MPTO_working_3-way'!$I336)</f>
        <v>2.3840735256752854</v>
      </c>
      <c r="F337" s="47">
        <f>IF(OR($A337="",$B337="",$C337=""),"",B337*'MPTO_working_3-way'!$I336)</f>
        <v>3.7551716048190116</v>
      </c>
      <c r="G337" s="48">
        <f>IF(OR($A337="",$B337="",$C337=""),"",C337*'MPTO_working_3-way'!$I336)</f>
        <v>3.182175392639544</v>
      </c>
      <c r="H337" s="46">
        <f>IF(OR($A337="",$B337="",$C337=""),"",'MPTO_working_3-way'!E336)</f>
        <v>2.372767976703253</v>
      </c>
      <c r="I337" s="47">
        <f>IF(OR($A337="",$B337="",$C337=""),"",'MPTO_working_3-way'!F336)</f>
        <v>3.7772378017870802</v>
      </c>
      <c r="J337" s="48">
        <f>IF(OR($A337="",$B337="",$C337=""),"",'MPTO_working_3-way'!G336)</f>
        <v>3.1866662970673461</v>
      </c>
      <c r="K337" s="46">
        <f>IF(OR($A337="",$B337="",$C337=""),"",'OddsRatio_working_3-way'!H336)</f>
        <v>2.3777642810285324</v>
      </c>
      <c r="L337" s="47">
        <f>IF(OR($A337="",$B337="",$C337=""),"",'OddsRatio_working_3-way'!I336)</f>
        <v>3.7658876919896098</v>
      </c>
      <c r="M337" s="48">
        <f>IF(OR($A337="",$B337="",$C337=""),"",'OddsRatio_working_3-way'!J336)</f>
        <v>3.1857764157670703</v>
      </c>
      <c r="N337" s="49">
        <f t="shared" si="87"/>
        <v>41.945015085755436</v>
      </c>
      <c r="O337" s="50">
        <f t="shared" si="88"/>
        <v>26.629941457713947</v>
      </c>
      <c r="P337" s="50">
        <f t="shared" si="89"/>
        <v>31.425043456530599</v>
      </c>
      <c r="Q337" t="s">
        <v>97</v>
      </c>
      <c r="R337" t="s">
        <v>52</v>
      </c>
      <c r="S337" t="s">
        <v>465</v>
      </c>
      <c r="T337" s="52">
        <v>100</v>
      </c>
      <c r="U337" s="52">
        <f t="shared" si="90"/>
        <v>57.081545064377686</v>
      </c>
      <c r="V337" s="52">
        <f t="shared" si="91"/>
        <v>72.752043596730246</v>
      </c>
      <c r="W337" s="52">
        <f t="shared" si="92"/>
        <v>67.845659163987136</v>
      </c>
      <c r="X337" s="52">
        <f t="shared" si="93"/>
        <v>59.402297239282618</v>
      </c>
      <c r="Y337" s="52">
        <f t="shared" si="94"/>
        <v>75.072795771635185</v>
      </c>
      <c r="Z337" s="52">
        <f t="shared" si="95"/>
        <v>70.166411338892075</v>
      </c>
      <c r="AA337" s="52">
        <f t="shared" si="96"/>
        <v>-2.320752174904932</v>
      </c>
      <c r="AB337" s="52">
        <f t="shared" si="97"/>
        <v>-2.3207521749049391</v>
      </c>
      <c r="AC337" s="52">
        <f t="shared" si="98"/>
        <v>-2.3207521749049391</v>
      </c>
      <c r="AF337">
        <v>1.7</v>
      </c>
      <c r="AG337">
        <v>2.27</v>
      </c>
    </row>
    <row r="338" spans="1:33" ht="15" x14ac:dyDescent="0.25">
      <c r="A338">
        <v>2.52</v>
      </c>
      <c r="B338">
        <v>3.68</v>
      </c>
      <c r="C338">
        <v>2.83</v>
      </c>
      <c r="D338" s="45">
        <f t="shared" si="86"/>
        <v>2.1921417719543479E-2</v>
      </c>
      <c r="E338" s="46">
        <f>IF(OR($A338="",$B338="",$C338=""),"",A338*'MPTO_working_3-way'!$I337)</f>
        <v>2.5752419726532496</v>
      </c>
      <c r="F338" s="47">
        <f>IF(OR($A338="",$B338="",$C338=""),"",B338*'MPTO_working_3-way'!$I337)</f>
        <v>3.7606708172079202</v>
      </c>
      <c r="G338" s="48">
        <f>IF(OR($A338="",$B338="",$C338=""),"",C338*'MPTO_working_3-way'!$I337)</f>
        <v>2.8920376121463081</v>
      </c>
      <c r="H338" s="46">
        <f>IF(OR($A338="",$B338="",$C338=""),"",'MPTO_working_3-way'!E337)</f>
        <v>2.5672737555321712</v>
      </c>
      <c r="I338" s="47">
        <f>IF(OR($A338="",$B338="",$C338=""),"",'MPTO_working_3-way'!F337)</f>
        <v>3.7816906928739082</v>
      </c>
      <c r="J338" s="48">
        <f>IF(OR($A338="",$B338="",$C338=""),"",'MPTO_working_3-way'!G337)</f>
        <v>2.8897578931234413</v>
      </c>
      <c r="K338" s="46">
        <f>IF(OR($A338="",$B338="",$C338=""),"",'OddsRatio_working_3-way'!H337)</f>
        <v>2.57115339182501</v>
      </c>
      <c r="L338" s="47">
        <f>IF(OR($A338="",$B338="",$C338=""),"",'OddsRatio_working_3-way'!I337)</f>
        <v>3.770191506638835</v>
      </c>
      <c r="M338" s="48">
        <f>IF(OR($A338="",$B338="",$C338=""),"",'OddsRatio_working_3-way'!J337)</f>
        <v>2.8915859914735318</v>
      </c>
      <c r="N338" s="49">
        <f t="shared" si="87"/>
        <v>38.831302480275617</v>
      </c>
      <c r="O338" s="50">
        <f t="shared" si="88"/>
        <v>26.591000611493083</v>
      </c>
      <c r="P338" s="50">
        <f t="shared" si="89"/>
        <v>34.577696908231289</v>
      </c>
      <c r="Q338" t="s">
        <v>99</v>
      </c>
      <c r="R338" t="s">
        <v>100</v>
      </c>
      <c r="S338" t="s">
        <v>465</v>
      </c>
      <c r="T338" s="52">
        <v>100</v>
      </c>
      <c r="U338" s="52">
        <f t="shared" si="90"/>
        <v>60.317460317460316</v>
      </c>
      <c r="V338" s="52">
        <f t="shared" si="91"/>
        <v>72.826086956521735</v>
      </c>
      <c r="W338" s="52">
        <f t="shared" si="92"/>
        <v>64.664310954063609</v>
      </c>
      <c r="X338" s="52">
        <f t="shared" si="93"/>
        <v>62.509602089414649</v>
      </c>
      <c r="Y338" s="52">
        <f t="shared" si="94"/>
        <v>75.018228728476075</v>
      </c>
      <c r="Z338" s="52">
        <f t="shared" si="95"/>
        <v>66.856452726017949</v>
      </c>
      <c r="AA338" s="52">
        <f t="shared" si="96"/>
        <v>-2.1921417719543328</v>
      </c>
      <c r="AB338" s="52">
        <f t="shared" si="97"/>
        <v>-2.1921417719543399</v>
      </c>
      <c r="AC338" s="52">
        <f t="shared" si="98"/>
        <v>-2.1921417719543399</v>
      </c>
      <c r="AF338">
        <v>1.67</v>
      </c>
      <c r="AG338">
        <v>2.3199999999999998</v>
      </c>
    </row>
    <row r="339" spans="1:33" ht="15" x14ac:dyDescent="0.25">
      <c r="A339">
        <v>1.83</v>
      </c>
      <c r="B339">
        <v>3.89</v>
      </c>
      <c r="C339">
        <v>4.5199999999999996</v>
      </c>
      <c r="D339" s="45">
        <f t="shared" si="86"/>
        <v>2.4756434225151169E-2</v>
      </c>
      <c r="E339" s="46">
        <f>IF(OR($A339="",$B339="",$C339=""),"",A339*'MPTO_working_3-way'!$I338)</f>
        <v>1.8753042746320268</v>
      </c>
      <c r="F339" s="47">
        <f>IF(OR($A339="",$B339="",$C339=""),"",B339*'MPTO_working_3-way'!$I338)</f>
        <v>3.986302529135838</v>
      </c>
      <c r="G339" s="48">
        <f>IF(OR($A339="",$B339="",$C339=""),"",C339*'MPTO_working_3-way'!$I338)</f>
        <v>4.6318990826976831</v>
      </c>
      <c r="H339" s="46">
        <f>IF(OR($A339="",$B339="",$C339=""),"",'MPTO_working_3-way'!E338)</f>
        <v>1.8580593435949428</v>
      </c>
      <c r="I339" s="47">
        <f>IF(OR($A339="",$B339="",$C339=""),"",'MPTO_working_3-way'!F338)</f>
        <v>4.019013728908515</v>
      </c>
      <c r="J339" s="48">
        <f>IF(OR($A339="",$B339="",$C339=""),"",'MPTO_working_3-way'!G338)</f>
        <v>4.6951267937915286</v>
      </c>
      <c r="K339" s="46">
        <f>IF(OR($A339="",$B339="",$C339=""),"",'OddsRatio_working_3-way'!H338)</f>
        <v>1.8645106658711637</v>
      </c>
      <c r="L339" s="47">
        <f>IF(OR($A339="",$B339="",$C339=""),"",'OddsRatio_working_3-way'!I338)</f>
        <v>4.0101636438164601</v>
      </c>
      <c r="M339" s="48">
        <f>IF(OR($A339="",$B339="",$C339=""),"",'OddsRatio_working_3-way'!J338)</f>
        <v>4.6663584865861392</v>
      </c>
      <c r="N339" s="49">
        <f t="shared" si="87"/>
        <v>53.324679814758092</v>
      </c>
      <c r="O339" s="50">
        <f t="shared" si="88"/>
        <v>25.085903357585426</v>
      </c>
      <c r="P339" s="50">
        <f t="shared" si="89"/>
        <v>21.589416827656486</v>
      </c>
      <c r="Q339" t="s">
        <v>141</v>
      </c>
      <c r="R339" t="s">
        <v>96</v>
      </c>
      <c r="S339" t="s">
        <v>465</v>
      </c>
      <c r="T339" s="52">
        <v>100</v>
      </c>
      <c r="U339" s="52">
        <f t="shared" si="90"/>
        <v>45.355191256830594</v>
      </c>
      <c r="V339" s="52">
        <f t="shared" si="91"/>
        <v>74.293059125964007</v>
      </c>
      <c r="W339" s="52">
        <f t="shared" si="92"/>
        <v>77.876106194690252</v>
      </c>
      <c r="X339" s="52">
        <f t="shared" si="93"/>
        <v>47.830834679345728</v>
      </c>
      <c r="Y339" s="52">
        <f t="shared" si="94"/>
        <v>76.768702548479126</v>
      </c>
      <c r="Z339" s="52">
        <f t="shared" si="95"/>
        <v>80.351749617205385</v>
      </c>
      <c r="AA339" s="52">
        <f t="shared" si="96"/>
        <v>-2.4756434225151338</v>
      </c>
      <c r="AB339" s="52">
        <f t="shared" si="97"/>
        <v>-2.4756434225151196</v>
      </c>
      <c r="AC339" s="52">
        <f t="shared" si="98"/>
        <v>-2.4756434225151338</v>
      </c>
      <c r="AF339">
        <v>1.94</v>
      </c>
      <c r="AG339">
        <v>1.96</v>
      </c>
    </row>
    <row r="340" spans="1:33" ht="15" x14ac:dyDescent="0.25">
      <c r="A340">
        <v>3.32</v>
      </c>
      <c r="B340">
        <v>3.9</v>
      </c>
      <c r="C340">
        <v>2.15</v>
      </c>
      <c r="D340" s="45">
        <f t="shared" si="86"/>
        <v>2.2731354757132394E-2</v>
      </c>
      <c r="E340" s="46">
        <f>IF(OR($A340="",$B340="",$C340=""),"",A340*'MPTO_working_3-way'!$I339)</f>
        <v>3.3954680977936795</v>
      </c>
      <c r="F340" s="47">
        <f>IF(OR($A340="",$B340="",$C340=""),"",B340*'MPTO_working_3-way'!$I339)</f>
        <v>3.9886522835528164</v>
      </c>
      <c r="G340" s="48">
        <f>IF(OR($A340="",$B340="",$C340=""),"",C340*'MPTO_working_3-way'!$I339)</f>
        <v>2.1988724127278347</v>
      </c>
      <c r="H340" s="46">
        <f>IF(OR($A340="",$B340="",$C340=""),"",'MPTO_working_3-way'!E339)</f>
        <v>3.4056732267088599</v>
      </c>
      <c r="I340" s="47">
        <f>IF(OR($A340="",$B340="",$C340=""),"",'MPTO_working_3-way'!F339)</f>
        <v>4.0187573383635211</v>
      </c>
      <c r="J340" s="48">
        <f>IF(OR($A340="",$B340="",$C340=""),"",'MPTO_working_3-way'!G339)</f>
        <v>2.1856052675655304</v>
      </c>
      <c r="K340" s="46">
        <f>IF(OR($A340="",$B340="",$C340=""),"",'OddsRatio_working_3-way'!H339)</f>
        <v>3.4030268076850256</v>
      </c>
      <c r="L340" s="47">
        <f>IF(OR($A340="",$B340="",$C340=""),"",'OddsRatio_working_3-way'!I339)</f>
        <v>4.003783509606281</v>
      </c>
      <c r="M340" s="48">
        <f>IF(OR($A340="",$B340="",$C340=""),"",'OddsRatio_working_3-way'!J339)</f>
        <v>2.1911555296714562</v>
      </c>
      <c r="N340" s="49">
        <f t="shared" si="87"/>
        <v>29.451020336482735</v>
      </c>
      <c r="O340" s="50">
        <f t="shared" si="88"/>
        <v>25.071125004390428</v>
      </c>
      <c r="P340" s="50">
        <f t="shared" si="89"/>
        <v>45.477854659126827</v>
      </c>
      <c r="Q340" t="s">
        <v>142</v>
      </c>
      <c r="R340" t="s">
        <v>101</v>
      </c>
      <c r="S340" t="s">
        <v>465</v>
      </c>
      <c r="T340" s="52">
        <v>100</v>
      </c>
      <c r="U340" s="52">
        <f t="shared" si="90"/>
        <v>69.879518072289159</v>
      </c>
      <c r="V340" s="52">
        <f t="shared" si="91"/>
        <v>74.358974358974365</v>
      </c>
      <c r="W340" s="52">
        <f t="shared" si="92"/>
        <v>53.488372093023258</v>
      </c>
      <c r="X340" s="52">
        <f t="shared" si="93"/>
        <v>72.152653548002391</v>
      </c>
      <c r="Y340" s="52">
        <f t="shared" si="94"/>
        <v>76.632109834687583</v>
      </c>
      <c r="Z340" s="52">
        <f t="shared" si="95"/>
        <v>55.761507568736491</v>
      </c>
      <c r="AA340" s="52">
        <f t="shared" si="96"/>
        <v>-2.2731354757132323</v>
      </c>
      <c r="AB340" s="52">
        <f t="shared" si="97"/>
        <v>-2.2731354757132181</v>
      </c>
      <c r="AC340" s="52">
        <f t="shared" si="98"/>
        <v>-2.2731354757132323</v>
      </c>
      <c r="AF340">
        <v>1.54</v>
      </c>
      <c r="AG340">
        <v>2.64</v>
      </c>
    </row>
    <row r="341" spans="1:33" ht="15" x14ac:dyDescent="0.25">
      <c r="A341">
        <v>2.44</v>
      </c>
      <c r="B341">
        <v>3.12</v>
      </c>
      <c r="C341">
        <v>3.36</v>
      </c>
      <c r="D341" s="45">
        <f t="shared" si="86"/>
        <v>2.7967933705638659E-2</v>
      </c>
      <c r="E341" s="46">
        <f>IF(OR($A341="",$B341="",$C341=""),"",A341*'MPTO_working_3-way'!$I340)</f>
        <v>2.5082417582417582</v>
      </c>
      <c r="F341" s="47">
        <f>IF(OR($A341="",$B341="",$C341=""),"",B341*'MPTO_working_3-way'!$I340)</f>
        <v>3.2072599531615928</v>
      </c>
      <c r="G341" s="48">
        <f>IF(OR($A341="",$B341="",$C341=""),"",C341*'MPTO_working_3-way'!$I340)</f>
        <v>3.4539722572509457</v>
      </c>
      <c r="H341" s="46">
        <f>IF(OR($A341="",$B341="",$C341=""),"",'MPTO_working_3-way'!E340)</f>
        <v>2.4967952322051055</v>
      </c>
      <c r="I341" s="47">
        <f>IF(OR($A341="",$B341="",$C341=""),"",'MPTO_working_3-way'!F340)</f>
        <v>3.2134690530175116</v>
      </c>
      <c r="J341" s="48">
        <f>IF(OR($A341="",$B341="",$C341=""),"",'MPTO_working_3-way'!G340)</f>
        <v>3.4686523640908145</v>
      </c>
      <c r="K341" s="46">
        <f>IF(OR($A341="",$B341="",$C341=""),"",'OddsRatio_working_3-way'!H340)</f>
        <v>2.501921701768834</v>
      </c>
      <c r="L341" s="47">
        <f>IF(OR($A341="",$B341="",$C341=""),"",'OddsRatio_working_3-way'!I340)</f>
        <v>3.211162505381894</v>
      </c>
      <c r="M341" s="48">
        <f>IF(OR($A341="",$B341="",$C341=""),"",'OddsRatio_working_3-way'!J340)</f>
        <v>3.4614827890100326</v>
      </c>
      <c r="N341" s="49">
        <f t="shared" si="87"/>
        <v>39.868565169769987</v>
      </c>
      <c r="O341" s="50">
        <f t="shared" si="88"/>
        <v>31.179262504563702</v>
      </c>
      <c r="P341" s="50">
        <f t="shared" si="89"/>
        <v>28.952172325666304</v>
      </c>
      <c r="Q341" t="s">
        <v>191</v>
      </c>
      <c r="R341" t="s">
        <v>203</v>
      </c>
      <c r="S341" t="s">
        <v>465</v>
      </c>
      <c r="T341" s="52">
        <v>100</v>
      </c>
      <c r="U341" s="52">
        <f t="shared" si="90"/>
        <v>59.016393442622956</v>
      </c>
      <c r="V341" s="52">
        <f t="shared" si="91"/>
        <v>67.948717948717942</v>
      </c>
      <c r="W341" s="52">
        <f t="shared" si="92"/>
        <v>70.238095238095241</v>
      </c>
      <c r="X341" s="52">
        <f t="shared" si="93"/>
        <v>61.813186813186817</v>
      </c>
      <c r="Y341" s="52">
        <f t="shared" si="94"/>
        <v>70.745511319281817</v>
      </c>
      <c r="Z341" s="52">
        <f t="shared" si="95"/>
        <v>73.034888608659102</v>
      </c>
      <c r="AA341" s="52">
        <f t="shared" si="96"/>
        <v>-2.7967933705638615</v>
      </c>
      <c r="AB341" s="52">
        <f t="shared" si="97"/>
        <v>-2.7967933705638757</v>
      </c>
      <c r="AC341" s="52">
        <f t="shared" si="98"/>
        <v>-2.7967933705638615</v>
      </c>
      <c r="AF341">
        <v>2.21</v>
      </c>
      <c r="AG341">
        <v>1.72</v>
      </c>
    </row>
    <row r="342" spans="1:33" ht="15" x14ac:dyDescent="0.25">
      <c r="A342">
        <v>2.16</v>
      </c>
      <c r="B342">
        <v>3.31</v>
      </c>
      <c r="C342">
        <v>3.81</v>
      </c>
      <c r="D342" s="45">
        <f t="shared" si="86"/>
        <v>2.7544958189390512E-2</v>
      </c>
      <c r="E342" s="46">
        <f>IF(OR($A342="",$B342="",$C342=""),"",A342*'MPTO_working_3-way'!$I341)</f>
        <v>2.2194971096890836</v>
      </c>
      <c r="F342" s="47">
        <f>IF(OR($A342="",$B342="",$C342=""),"",B342*'MPTO_working_3-way'!$I341)</f>
        <v>3.4011738116068826</v>
      </c>
      <c r="G342" s="48">
        <f>IF(OR($A342="",$B342="",$C342=""),"",C342*'MPTO_working_3-way'!$I341)</f>
        <v>3.914946290701578</v>
      </c>
      <c r="H342" s="46">
        <f>IF(OR($A342="",$B342="",$C342=""),"",'MPTO_working_3-way'!E341)</f>
        <v>2.2037046864847096</v>
      </c>
      <c r="I342" s="47">
        <f>IF(OR($A342="",$B342="",$C342=""),"",'MPTO_working_3-way'!F341)</f>
        <v>3.4137481433655177</v>
      </c>
      <c r="J342" s="48">
        <f>IF(OR($A342="",$B342="",$C342=""),"",'MPTO_working_3-way'!G341)</f>
        <v>3.9481132813836153</v>
      </c>
      <c r="K342" s="46">
        <f>IF(OR($A342="",$B342="",$C342=""),"",'OddsRatio_working_3-way'!H341)</f>
        <v>2.2103027520621583</v>
      </c>
      <c r="L342" s="47">
        <f>IF(OR($A342="",$B342="",$C342=""),"",'OddsRatio_working_3-way'!I341)</f>
        <v>3.4101718597099877</v>
      </c>
      <c r="M342" s="48">
        <f>IF(OR($A342="",$B342="",$C342=""),"",'OddsRatio_working_3-way'!J341)</f>
        <v>3.9318540804264357</v>
      </c>
      <c r="N342" s="49">
        <f t="shared" si="87"/>
        <v>45.055251283480345</v>
      </c>
      <c r="O342" s="50">
        <f t="shared" si="88"/>
        <v>29.401614130609531</v>
      </c>
      <c r="P342" s="50">
        <f t="shared" si="89"/>
        <v>25.543134585910117</v>
      </c>
      <c r="Q342" t="s">
        <v>393</v>
      </c>
      <c r="R342" t="s">
        <v>194</v>
      </c>
      <c r="S342" t="s">
        <v>465</v>
      </c>
      <c r="T342" s="52">
        <v>100</v>
      </c>
      <c r="U342" s="52">
        <f t="shared" si="90"/>
        <v>53.703703703703695</v>
      </c>
      <c r="V342" s="52">
        <f t="shared" si="91"/>
        <v>69.78851963746223</v>
      </c>
      <c r="W342" s="52">
        <f t="shared" si="92"/>
        <v>73.753280839895012</v>
      </c>
      <c r="X342" s="52">
        <f t="shared" si="93"/>
        <v>56.458199522642751</v>
      </c>
      <c r="Y342" s="52">
        <f t="shared" si="94"/>
        <v>72.543015456401278</v>
      </c>
      <c r="Z342" s="52">
        <f t="shared" si="95"/>
        <v>76.507776658834061</v>
      </c>
      <c r="AA342" s="52">
        <f t="shared" si="96"/>
        <v>-2.7544958189390556</v>
      </c>
      <c r="AB342" s="52">
        <f t="shared" si="97"/>
        <v>-2.7544958189390485</v>
      </c>
      <c r="AC342" s="52">
        <f t="shared" si="98"/>
        <v>-2.7544958189390485</v>
      </c>
      <c r="AF342">
        <v>2.06</v>
      </c>
      <c r="AG342">
        <v>1.84</v>
      </c>
    </row>
    <row r="343" spans="1:33" ht="15" x14ac:dyDescent="0.25">
      <c r="A343">
        <v>1.1399999999999999</v>
      </c>
      <c r="B343">
        <v>9.98</v>
      </c>
      <c r="C343">
        <v>17.47</v>
      </c>
      <c r="D343" s="45">
        <f t="shared" si="86"/>
        <v>3.4634367802677701E-2</v>
      </c>
      <c r="E343" s="46">
        <f>IF(OR($A343="",$B343="",$C343=""),"",A343*'MPTO_working_3-way'!$I342)</f>
        <v>1.1794831792950524</v>
      </c>
      <c r="F343" s="47">
        <f>IF(OR($A343="",$B343="",$C343=""),"",B343*'MPTO_working_3-way'!$I342)</f>
        <v>10.325650990670724</v>
      </c>
      <c r="G343" s="48">
        <f>IF(OR($A343="",$B343="",$C343=""),"",C343*'MPTO_working_3-way'!$I342)</f>
        <v>18.075062405512778</v>
      </c>
      <c r="H343" s="46">
        <f>IF(OR($A343="",$B343="",$C343=""),"",'MPTO_working_3-way'!E342)</f>
        <v>1.155203705002305</v>
      </c>
      <c r="I343" s="47">
        <f>IF(OR($A343="",$B343="",$C343=""),"",'MPTO_working_3-way'!F342)</f>
        <v>11.279601851440589</v>
      </c>
      <c r="J343" s="48">
        <f>IF(OR($A343="",$B343="",$C343=""),"",'MPTO_working_3-way'!G342)</f>
        <v>21.883659983725586</v>
      </c>
      <c r="K343" s="46">
        <f>IF(OR($A343="",$B343="",$C343=""),"",'OddsRatio_working_3-way'!H342)</f>
        <v>1.1608441771641385</v>
      </c>
      <c r="L343" s="47">
        <f>IF(OR($A343="",$B343="",$C343=""),"",'OddsRatio_working_3-way'!I342)</f>
        <v>11.317005078099742</v>
      </c>
      <c r="M343" s="48">
        <f>IF(OR($A343="",$B343="",$C343=""),"",'OddsRatio_working_3-way'!J342)</f>
        <v>19.922168556381155</v>
      </c>
      <c r="N343" s="49">
        <f t="shared" si="87"/>
        <v>84.78289623406711</v>
      </c>
      <c r="O343" s="50">
        <f t="shared" si="88"/>
        <v>9.6846194095026537</v>
      </c>
      <c r="P343" s="50">
        <f t="shared" si="89"/>
        <v>5.5324843564302517</v>
      </c>
      <c r="Q343" t="s">
        <v>346</v>
      </c>
      <c r="R343" t="s">
        <v>343</v>
      </c>
      <c r="S343" t="s">
        <v>465</v>
      </c>
      <c r="T343" s="52">
        <v>100</v>
      </c>
      <c r="U343" s="52">
        <f t="shared" si="90"/>
        <v>12.280701754385953</v>
      </c>
      <c r="V343" s="52">
        <f t="shared" si="91"/>
        <v>89.979959919839672</v>
      </c>
      <c r="W343" s="52">
        <f t="shared" si="92"/>
        <v>94.275901545506585</v>
      </c>
      <c r="X343" s="52">
        <f t="shared" si="93"/>
        <v>15.744138534653738</v>
      </c>
      <c r="Y343" s="52">
        <f t="shared" si="94"/>
        <v>93.443396700107456</v>
      </c>
      <c r="Z343" s="52">
        <f t="shared" si="95"/>
        <v>97.739338325774355</v>
      </c>
      <c r="AA343" s="52">
        <f t="shared" si="96"/>
        <v>-3.4634367802677843</v>
      </c>
      <c r="AB343" s="52">
        <f t="shared" si="97"/>
        <v>-3.4634367802677843</v>
      </c>
      <c r="AC343" s="52">
        <f t="shared" si="98"/>
        <v>-3.4634367802677701</v>
      </c>
      <c r="AF343">
        <v>1.2</v>
      </c>
      <c r="AG343">
        <v>4.8099999999999996</v>
      </c>
    </row>
    <row r="344" spans="1:33" ht="15" x14ac:dyDescent="0.25">
      <c r="A344">
        <v>1.26</v>
      </c>
      <c r="B344">
        <v>6.5</v>
      </c>
      <c r="C344">
        <v>10.89</v>
      </c>
      <c r="D344" s="45">
        <f t="shared" si="86"/>
        <v>3.9324312051584709E-2</v>
      </c>
      <c r="E344" s="46">
        <f>IF(OR($A344="",$B344="",$C344=""),"",A344*'MPTO_working_3-way'!$I343)</f>
        <v>1.3095486331849968</v>
      </c>
      <c r="F344" s="47">
        <f>IF(OR($A344="",$B344="",$C344=""),"",B344*'MPTO_working_3-way'!$I343)</f>
        <v>6.7556080283353008</v>
      </c>
      <c r="G344" s="48">
        <f>IF(OR($A344="",$B344="",$C344=""),"",C344*'MPTO_working_3-way'!$I343)</f>
        <v>11.318241758241758</v>
      </c>
      <c r="H344" s="46">
        <f>IF(OR($A344="",$B344="",$C344=""),"",'MPTO_working_3-way'!E343)</f>
        <v>1.2811599074349393</v>
      </c>
      <c r="I344" s="47">
        <f>IF(OR($A344="",$B344="",$C344=""),"",'MPTO_working_3-way'!F343)</f>
        <v>7.1053990105399008</v>
      </c>
      <c r="J344" s="48">
        <f>IF(OR($A344="",$B344="",$C344=""),"",'MPTO_working_3-way'!G343)</f>
        <v>12.703371362645811</v>
      </c>
      <c r="K344" s="46">
        <f>IF(OR($A344="",$B344="",$C344=""),"",'OddsRatio_working_3-way'!H343)</f>
        <v>1.2888092353366287</v>
      </c>
      <c r="L344" s="47">
        <f>IF(OR($A344="",$B344="",$C344=""),"",'OddsRatio_working_3-way'!I343)</f>
        <v>7.1094261321209915</v>
      </c>
      <c r="M344" s="48">
        <f>IF(OR($A344="",$B344="",$C344=""),"",'OddsRatio_working_3-way'!J343)</f>
        <v>11.985858990304838</v>
      </c>
      <c r="N344" s="49">
        <f t="shared" si="87"/>
        <v>76.362188822866912</v>
      </c>
      <c r="O344" s="50">
        <f t="shared" si="88"/>
        <v>14.802516602586508</v>
      </c>
      <c r="P344" s="50">
        <f t="shared" si="89"/>
        <v>8.8352945745465838</v>
      </c>
      <c r="Q344" t="s">
        <v>378</v>
      </c>
      <c r="R344" t="s">
        <v>341</v>
      </c>
      <c r="S344" t="s">
        <v>465</v>
      </c>
      <c r="T344" s="52">
        <v>100</v>
      </c>
      <c r="U344" s="52">
        <f t="shared" si="90"/>
        <v>20.634920634920633</v>
      </c>
      <c r="V344" s="52">
        <f t="shared" si="91"/>
        <v>84.615384615384613</v>
      </c>
      <c r="W344" s="52">
        <f t="shared" si="92"/>
        <v>90.81726354453626</v>
      </c>
      <c r="X344" s="52">
        <f t="shared" si="93"/>
        <v>24.567351840079112</v>
      </c>
      <c r="Y344" s="52">
        <f t="shared" si="94"/>
        <v>88.547815820543079</v>
      </c>
      <c r="Z344" s="52">
        <f t="shared" si="95"/>
        <v>94.74969474969474</v>
      </c>
      <c r="AA344" s="52">
        <f t="shared" si="96"/>
        <v>-3.9324312051584798</v>
      </c>
      <c r="AB344" s="52">
        <f t="shared" si="97"/>
        <v>-3.9324312051584656</v>
      </c>
      <c r="AC344" s="52">
        <f t="shared" si="98"/>
        <v>-3.9324312051584798</v>
      </c>
      <c r="AF344">
        <v>1.35</v>
      </c>
      <c r="AG344">
        <v>3.32</v>
      </c>
    </row>
    <row r="345" spans="1:33" ht="15" x14ac:dyDescent="0.25">
      <c r="A345">
        <v>5.43</v>
      </c>
      <c r="B345">
        <v>4.45</v>
      </c>
      <c r="C345">
        <v>1.61</v>
      </c>
      <c r="D345" s="45">
        <f t="shared" si="86"/>
        <v>2.9999176161056962E-2</v>
      </c>
      <c r="E345" s="46">
        <f>IF(OR($A345="",$B345="",$C345=""),"",A345*'MPTO_working_3-way'!$I344)</f>
        <v>5.592895526554539</v>
      </c>
      <c r="F345" s="47">
        <f>IF(OR($A345="",$B345="",$C345=""),"",B345*'MPTO_working_3-way'!$I344)</f>
        <v>4.5834963339167034</v>
      </c>
      <c r="G345" s="48">
        <f>IF(OR($A345="",$B345="",$C345=""),"",C345*'MPTO_working_3-way'!$I344)</f>
        <v>1.6582986736193017</v>
      </c>
      <c r="H345" s="46">
        <f>IF(OR($A345="",$B345="",$C345=""),"",'MPTO_working_3-way'!E344)</f>
        <v>5.7417695232833488</v>
      </c>
      <c r="I345" s="47">
        <f>IF(OR($A345="",$B345="",$C345=""),"",'MPTO_working_3-way'!F344)</f>
        <v>4.6572415580549515</v>
      </c>
      <c r="J345" s="48">
        <f>IF(OR($A345="",$B345="",$C345=""),"",'MPTO_working_3-way'!G344)</f>
        <v>1.6363444217177705</v>
      </c>
      <c r="K345" s="46">
        <f>IF(OR($A345="",$B345="",$C345=""),"",'OddsRatio_working_3-way'!H344)</f>
        <v>5.6755223253719107</v>
      </c>
      <c r="L345" s="47">
        <f>IF(OR($A345="",$B345="",$C345=""),"",'OddsRatio_working_3-way'!I344)</f>
        <v>4.6412081314973124</v>
      </c>
      <c r="M345" s="48">
        <f>IF(OR($A345="",$B345="",$C345=""),"",'OddsRatio_working_3-way'!J344)</f>
        <v>1.6438078145545971</v>
      </c>
      <c r="N345" s="49">
        <f t="shared" si="87"/>
        <v>17.879826205443937</v>
      </c>
      <c r="O345" s="50">
        <f t="shared" si="88"/>
        <v>21.817405909114733</v>
      </c>
      <c r="P345" s="50">
        <f t="shared" si="89"/>
        <v>60.302767885441341</v>
      </c>
      <c r="Q345" t="s">
        <v>334</v>
      </c>
      <c r="R345" t="s">
        <v>332</v>
      </c>
      <c r="S345" t="s">
        <v>465</v>
      </c>
      <c r="T345" s="52">
        <v>100</v>
      </c>
      <c r="U345" s="52">
        <f t="shared" si="90"/>
        <v>81.583793738489874</v>
      </c>
      <c r="V345" s="52">
        <f t="shared" si="91"/>
        <v>77.528089887640448</v>
      </c>
      <c r="W345" s="52">
        <f t="shared" si="92"/>
        <v>37.888198757763973</v>
      </c>
      <c r="X345" s="52">
        <f t="shared" si="93"/>
        <v>84.583711354595565</v>
      </c>
      <c r="Y345" s="52">
        <f t="shared" si="94"/>
        <v>80.528007503746153</v>
      </c>
      <c r="Z345" s="52">
        <f t="shared" si="95"/>
        <v>40.888116373869678</v>
      </c>
      <c r="AA345" s="52">
        <f t="shared" si="96"/>
        <v>-2.9999176161056909</v>
      </c>
      <c r="AB345" s="52">
        <f t="shared" si="97"/>
        <v>-2.9999176161057051</v>
      </c>
      <c r="AC345" s="52">
        <f t="shared" si="98"/>
        <v>-2.9999176161057051</v>
      </c>
      <c r="AF345">
        <v>1.51</v>
      </c>
      <c r="AG345">
        <v>2.67</v>
      </c>
    </row>
    <row r="346" spans="1:33" ht="15" x14ac:dyDescent="0.25">
      <c r="A346">
        <v>1.67</v>
      </c>
      <c r="B346">
        <v>4.33</v>
      </c>
      <c r="C346">
        <v>4.99</v>
      </c>
      <c r="D346" s="45">
        <f t="shared" si="86"/>
        <v>3.0150079029877208E-2</v>
      </c>
      <c r="E346" s="46">
        <f>IF(OR($A346="",$B346="",$C346=""),"",A346*'MPTO_working_3-way'!$I345)</f>
        <v>1.7203506319798949</v>
      </c>
      <c r="F346" s="47">
        <f>IF(OR($A346="",$B346="",$C346=""),"",B346*'MPTO_working_3-way'!$I345)</f>
        <v>4.4605498421993683</v>
      </c>
      <c r="G346" s="48">
        <f>IF(OR($A346="",$B346="",$C346=""),"",C346*'MPTO_working_3-way'!$I345)</f>
        <v>5.1404488943590874</v>
      </c>
      <c r="H346" s="46">
        <f>IF(OR($A346="",$B346="",$C346=""),"",'MPTO_working_3-way'!E345)</f>
        <v>1.6985069663933869</v>
      </c>
      <c r="I346" s="47">
        <f>IF(OR($A346="",$B346="",$C346=""),"",'MPTO_working_3-way'!F345)</f>
        <v>4.5269996987703527</v>
      </c>
      <c r="J346" s="48">
        <f>IF(OR($A346="",$B346="",$C346=""),"",'MPTO_working_3-way'!G345)</f>
        <v>5.2534590344302634</v>
      </c>
      <c r="K346" s="46">
        <f>IF(OR($A346="",$B346="",$C346=""),"",'OddsRatio_working_3-way'!H345)</f>
        <v>1.7061167996332165</v>
      </c>
      <c r="L346" s="47">
        <f>IF(OR($A346="",$B346="",$C346=""),"",'OddsRatio_working_3-way'!I345)</f>
        <v>4.5095058847441951</v>
      </c>
      <c r="M346" s="48">
        <f>IF(OR($A346="",$B346="",$C346=""),"",'OddsRatio_working_3-way'!J345)</f>
        <v>5.2050836276664683</v>
      </c>
      <c r="N346" s="49">
        <f t="shared" si="87"/>
        <v>58.127685217817074</v>
      </c>
      <c r="O346" s="50">
        <f t="shared" si="88"/>
        <v>22.41876081149065</v>
      </c>
      <c r="P346" s="50">
        <f t="shared" si="89"/>
        <v>19.453553970692287</v>
      </c>
      <c r="Q346" t="s">
        <v>345</v>
      </c>
      <c r="R346" t="s">
        <v>344</v>
      </c>
      <c r="S346" t="s">
        <v>465</v>
      </c>
      <c r="T346" s="52">
        <v>100</v>
      </c>
      <c r="U346" s="52">
        <f t="shared" si="90"/>
        <v>40.119760479041922</v>
      </c>
      <c r="V346" s="52">
        <f t="shared" si="91"/>
        <v>76.905311778290994</v>
      </c>
      <c r="W346" s="52">
        <f t="shared" si="92"/>
        <v>79.959919839679344</v>
      </c>
      <c r="X346" s="52">
        <f t="shared" si="93"/>
        <v>43.134768382029641</v>
      </c>
      <c r="Y346" s="52">
        <f t="shared" si="94"/>
        <v>79.920319681278727</v>
      </c>
      <c r="Z346" s="52">
        <f t="shared" si="95"/>
        <v>82.974927742667091</v>
      </c>
      <c r="AA346" s="52">
        <f t="shared" si="96"/>
        <v>-3.015007902987719</v>
      </c>
      <c r="AB346" s="52">
        <f t="shared" si="97"/>
        <v>-3.0150079029877332</v>
      </c>
      <c r="AC346" s="52">
        <f t="shared" si="98"/>
        <v>-3.0150079029877475</v>
      </c>
      <c r="AF346">
        <v>1.68</v>
      </c>
      <c r="AG346">
        <v>2.27</v>
      </c>
    </row>
    <row r="347" spans="1:33" ht="15" x14ac:dyDescent="0.25">
      <c r="A347">
        <v>5.45</v>
      </c>
      <c r="B347">
        <v>4.2300000000000004</v>
      </c>
      <c r="C347">
        <v>1.64</v>
      </c>
      <c r="D347" s="45">
        <f t="shared" si="86"/>
        <v>2.9648955478428496E-2</v>
      </c>
      <c r="E347" s="46">
        <f>IF(OR($A347="",$B347="",$C347=""),"",A347*'MPTO_working_3-way'!$I346)</f>
        <v>5.6115868073574351</v>
      </c>
      <c r="F347" s="47">
        <f>IF(OR($A347="",$B347="",$C347=""),"",B347*'MPTO_working_3-way'!$I346)</f>
        <v>4.3554150816737529</v>
      </c>
      <c r="G347" s="48">
        <f>IF(OR($A347="",$B347="",$C347=""),"",C347*'MPTO_working_3-way'!$I346)</f>
        <v>1.6886242869846226</v>
      </c>
      <c r="H347" s="46">
        <f>IF(OR($A347="",$B347="",$C347=""),"",'MPTO_working_3-way'!E346)</f>
        <v>5.7602607127041079</v>
      </c>
      <c r="I347" s="47">
        <f>IF(OR($A347="",$B347="",$C347=""),"",'MPTO_working_3-way'!F346)</f>
        <v>4.4145503996413042</v>
      </c>
      <c r="J347" s="48">
        <f>IF(OR($A347="",$B347="",$C347=""),"",'MPTO_working_3-way'!G346)</f>
        <v>1.667019206773003</v>
      </c>
      <c r="K347" s="46">
        <f>IF(OR($A347="",$B347="",$C347=""),"",'OddsRatio_working_3-way'!H346)</f>
        <v>5.6899162360497684</v>
      </c>
      <c r="L347" s="47">
        <f>IF(OR($A347="",$B347="",$C347=""),"",'OddsRatio_working_3-way'!I346)</f>
        <v>4.4041414477394936</v>
      </c>
      <c r="M347" s="48">
        <f>IF(OR($A347="",$B347="",$C347=""),"",'OddsRatio_working_3-way'!J346)</f>
        <v>1.6745048069824386</v>
      </c>
      <c r="N347" s="49">
        <f t="shared" si="87"/>
        <v>17.820271419287057</v>
      </c>
      <c r="O347" s="50">
        <f t="shared" si="88"/>
        <v>22.959924169057789</v>
      </c>
      <c r="P347" s="50">
        <f t="shared" si="89"/>
        <v>59.219804411655154</v>
      </c>
      <c r="Q347" t="s">
        <v>333</v>
      </c>
      <c r="R347" t="s">
        <v>348</v>
      </c>
      <c r="S347" t="s">
        <v>465</v>
      </c>
      <c r="T347" s="52">
        <v>100</v>
      </c>
      <c r="U347" s="52">
        <f t="shared" si="90"/>
        <v>81.651376146788976</v>
      </c>
      <c r="V347" s="52">
        <f t="shared" si="91"/>
        <v>76.359338061465735</v>
      </c>
      <c r="W347" s="52">
        <f t="shared" si="92"/>
        <v>39.024390243902438</v>
      </c>
      <c r="X347" s="52">
        <f t="shared" si="93"/>
        <v>84.616271694631834</v>
      </c>
      <c r="Y347" s="52">
        <f t="shared" si="94"/>
        <v>79.324233609308564</v>
      </c>
      <c r="Z347" s="52">
        <f t="shared" si="95"/>
        <v>41.989285791745282</v>
      </c>
      <c r="AA347" s="52">
        <f t="shared" si="96"/>
        <v>-2.9648955478428576</v>
      </c>
      <c r="AB347" s="52">
        <f t="shared" si="97"/>
        <v>-2.9648955478428292</v>
      </c>
      <c r="AC347" s="52">
        <f t="shared" si="98"/>
        <v>-2.9648955478428434</v>
      </c>
      <c r="AF347">
        <v>1.59</v>
      </c>
      <c r="AG347">
        <v>2.46</v>
      </c>
    </row>
    <row r="348" spans="1:33" ht="15" x14ac:dyDescent="0.25">
      <c r="A348">
        <v>4.16</v>
      </c>
      <c r="B348">
        <v>4.37</v>
      </c>
      <c r="C348">
        <v>1.78</v>
      </c>
      <c r="D348" s="45">
        <f t="shared" si="86"/>
        <v>3.1015320138684244E-2</v>
      </c>
      <c r="E348" s="46">
        <f>IF(OR($A348="",$B348="",$C348=""),"",A348*'MPTO_working_3-way'!$I347)</f>
        <v>4.2890237317769264</v>
      </c>
      <c r="F348" s="47">
        <f>IF(OR($A348="",$B348="",$C348=""),"",B348*'MPTO_working_3-way'!$I347)</f>
        <v>4.50553694900605</v>
      </c>
      <c r="G348" s="48">
        <f>IF(OR($A348="",$B348="",$C348=""),"",C348*'MPTO_working_3-way'!$I347)</f>
        <v>1.835207269846858</v>
      </c>
      <c r="H348" s="46">
        <f>IF(OR($A348="",$B348="",$C348=""),"",'MPTO_working_3-way'!E347)</f>
        <v>4.3469533824200557</v>
      </c>
      <c r="I348" s="47">
        <f>IF(OR($A348="",$B348="",$C348=""),"",'MPTO_working_3-way'!F347)</f>
        <v>4.5767739945016626</v>
      </c>
      <c r="J348" s="48">
        <f>IF(OR($A348="",$B348="",$C348=""),"",'MPTO_working_3-way'!G347)</f>
        <v>1.8133704098496253</v>
      </c>
      <c r="K348" s="46">
        <f>IF(OR($A348="",$B348="",$C348=""),"",'OddsRatio_working_3-way'!H347)</f>
        <v>4.3273409305525634</v>
      </c>
      <c r="L348" s="47">
        <f>IF(OR($A348="",$B348="",$C348=""),"",'OddsRatio_working_3-way'!I347)</f>
        <v>4.5484616885956122</v>
      </c>
      <c r="M348" s="48">
        <f>IF(OR($A348="",$B348="",$C348=""),"",'OddsRatio_working_3-way'!J347)</f>
        <v>1.8213056727313286</v>
      </c>
      <c r="N348" s="49">
        <f t="shared" si="87"/>
        <v>23.315329141014189</v>
      </c>
      <c r="O348" s="50">
        <f t="shared" si="88"/>
        <v>22.194912866503209</v>
      </c>
      <c r="P348" s="50">
        <f t="shared" si="89"/>
        <v>54.489757992482602</v>
      </c>
      <c r="Q348" t="s">
        <v>349</v>
      </c>
      <c r="R348" t="s">
        <v>329</v>
      </c>
      <c r="S348" t="s">
        <v>465</v>
      </c>
      <c r="T348" s="52">
        <v>100</v>
      </c>
      <c r="U348" s="52">
        <f t="shared" si="90"/>
        <v>75.961538461538453</v>
      </c>
      <c r="V348" s="52">
        <f t="shared" si="91"/>
        <v>77.116704805491992</v>
      </c>
      <c r="W348" s="52">
        <f t="shared" si="92"/>
        <v>43.820224719101127</v>
      </c>
      <c r="X348" s="52">
        <f t="shared" si="93"/>
        <v>79.063070475406889</v>
      </c>
      <c r="Y348" s="52">
        <f t="shared" si="94"/>
        <v>80.218236819360428</v>
      </c>
      <c r="Z348" s="52">
        <f t="shared" si="95"/>
        <v>46.921756732969541</v>
      </c>
      <c r="AA348" s="52">
        <f t="shared" si="96"/>
        <v>-3.1015320138684359</v>
      </c>
      <c r="AB348" s="52">
        <f t="shared" si="97"/>
        <v>-3.1015320138684359</v>
      </c>
      <c r="AC348" s="52">
        <f t="shared" si="98"/>
        <v>-3.1015320138684146</v>
      </c>
      <c r="AF348">
        <v>1.58</v>
      </c>
      <c r="AG348">
        <v>2.5</v>
      </c>
    </row>
    <row r="349" spans="1:33" ht="15" x14ac:dyDescent="0.25">
      <c r="A349">
        <v>1.3</v>
      </c>
      <c r="B349">
        <v>5.79</v>
      </c>
      <c r="C349">
        <v>10.8</v>
      </c>
      <c r="D349" s="45">
        <f t="shared" si="86"/>
        <v>3.4534933498663989E-2</v>
      </c>
      <c r="E349" s="46">
        <f>IF(OR($A349="",$B349="",$C349=""),"",A349*'MPTO_working_3-way'!$I348)</f>
        <v>1.3448954135482631</v>
      </c>
      <c r="F349" s="47">
        <f>IF(OR($A349="",$B349="",$C349=""),"",B349*'MPTO_working_3-way'!$I348)</f>
        <v>5.9899572649572645</v>
      </c>
      <c r="G349" s="48">
        <f>IF(OR($A349="",$B349="",$C349=""),"",C349*'MPTO_working_3-way'!$I348)</f>
        <v>11.172977281785572</v>
      </c>
      <c r="H349" s="46">
        <f>IF(OR($A349="",$B349="",$C349=""),"",'MPTO_working_3-way'!E348)</f>
        <v>1.3197502443332543</v>
      </c>
      <c r="I349" s="47">
        <f>IF(OR($A349="",$B349="",$C349=""),"",'MPTO_working_3-way'!F348)</f>
        <v>6.2034767479128821</v>
      </c>
      <c r="J349" s="48">
        <f>IF(OR($A349="",$B349="",$C349=""),"",'MPTO_working_3-way'!G348)</f>
        <v>12.333353562325522</v>
      </c>
      <c r="K349" s="46">
        <f>IF(OR($A349="",$B349="",$C349=""),"",'OddsRatio_working_3-way'!H348)</f>
        <v>1.3269381608943751</v>
      </c>
      <c r="L349" s="47">
        <f>IF(OR($A349="",$B349="",$C349=""),"",'OddsRatio_working_3-way'!I348)</f>
        <v>6.2201126356135203</v>
      </c>
      <c r="M349" s="48">
        <f>IF(OR($A349="",$B349="",$C349=""),"",'OddsRatio_working_3-way'!J348)</f>
        <v>11.679979922549583</v>
      </c>
      <c r="N349" s="49">
        <f t="shared" si="87"/>
        <v>74.355224200049946</v>
      </c>
      <c r="O349" s="50">
        <f t="shared" si="88"/>
        <v>16.694609924018124</v>
      </c>
      <c r="P349" s="50">
        <f t="shared" si="89"/>
        <v>8.9501658759319369</v>
      </c>
      <c r="Q349" t="s">
        <v>216</v>
      </c>
      <c r="R349" t="s">
        <v>215</v>
      </c>
      <c r="S349" t="s">
        <v>465</v>
      </c>
      <c r="T349" s="52">
        <v>100</v>
      </c>
      <c r="U349" s="52">
        <f t="shared" si="90"/>
        <v>23.076923076923073</v>
      </c>
      <c r="V349" s="52">
        <f t="shared" si="91"/>
        <v>82.728842832469766</v>
      </c>
      <c r="W349" s="52">
        <f t="shared" si="92"/>
        <v>90.740740740740733</v>
      </c>
      <c r="X349" s="52">
        <f t="shared" si="93"/>
        <v>26.530416426789483</v>
      </c>
      <c r="Y349" s="52">
        <f t="shared" si="94"/>
        <v>86.182336182336172</v>
      </c>
      <c r="Z349" s="52">
        <f t="shared" si="95"/>
        <v>94.194234090607139</v>
      </c>
      <c r="AA349" s="52">
        <f t="shared" si="96"/>
        <v>-3.4534933498664095</v>
      </c>
      <c r="AB349" s="52">
        <f t="shared" si="97"/>
        <v>-3.453493349866406</v>
      </c>
      <c r="AC349" s="52">
        <f t="shared" si="98"/>
        <v>-3.453493349866406</v>
      </c>
      <c r="AF349">
        <v>1.75</v>
      </c>
      <c r="AG349">
        <v>2.15</v>
      </c>
    </row>
    <row r="350" spans="1:33" ht="15" x14ac:dyDescent="0.25">
      <c r="A350">
        <v>2.71</v>
      </c>
      <c r="B350">
        <v>3.2</v>
      </c>
      <c r="C350">
        <v>2.85</v>
      </c>
      <c r="D350" s="45">
        <f t="shared" si="86"/>
        <v>3.2380883019356599E-2</v>
      </c>
      <c r="E350" s="46">
        <f>IF(OR($A350="",$B350="",$C350=""),"",A350*'MPTO_working_3-way'!$I349)</f>
        <v>2.7977521929824563</v>
      </c>
      <c r="F350" s="47">
        <f>IF(OR($A350="",$B350="",$C350=""),"",B350*'MPTO_working_3-way'!$I349)</f>
        <v>3.3036188256619412</v>
      </c>
      <c r="G350" s="48">
        <f>IF(OR($A350="",$B350="",$C350=""),"",C350*'MPTO_working_3-way'!$I349)</f>
        <v>2.9422855166051662</v>
      </c>
      <c r="H350" s="46">
        <f>IF(OR($A350="",$B350="",$C350=""),"",'MPTO_working_3-way'!E349)</f>
        <v>2.7916580383061556</v>
      </c>
      <c r="I350" s="47">
        <f>IF(OR($A350="",$B350="",$C350=""),"",'MPTO_working_3-way'!F349)</f>
        <v>3.3144808718741903</v>
      </c>
      <c r="J350" s="48">
        <f>IF(OR($A350="",$B350="",$C350=""),"",'MPTO_working_3-way'!G349)</f>
        <v>2.9404537649163025</v>
      </c>
      <c r="K350" s="46">
        <f>IF(OR($A350="",$B350="",$C350=""),"",'OddsRatio_working_3-way'!H349)</f>
        <v>2.794635219599849</v>
      </c>
      <c r="L350" s="47">
        <f>IF(OR($A350="",$B350="",$C350=""),"",'OddsRatio_working_3-way'!I349)</f>
        <v>3.3088874170290445</v>
      </c>
      <c r="M350" s="48">
        <f>IF(OR($A350="",$B350="",$C350=""),"",'OddsRatio_working_3-way'!J349)</f>
        <v>2.9415644188653327</v>
      </c>
      <c r="N350" s="49">
        <f t="shared" si="87"/>
        <v>35.74297975740236</v>
      </c>
      <c r="O350" s="50">
        <f t="shared" si="88"/>
        <v>30.269835982050125</v>
      </c>
      <c r="P350" s="50">
        <f t="shared" si="89"/>
        <v>33.987184260547508</v>
      </c>
      <c r="Q350" t="s">
        <v>179</v>
      </c>
      <c r="R350" t="s">
        <v>54</v>
      </c>
      <c r="S350" t="s">
        <v>465</v>
      </c>
      <c r="T350" s="52">
        <v>100</v>
      </c>
      <c r="U350" s="52">
        <f t="shared" si="90"/>
        <v>63.099630996309962</v>
      </c>
      <c r="V350" s="52">
        <f t="shared" si="91"/>
        <v>68.75</v>
      </c>
      <c r="W350" s="52">
        <f t="shared" si="92"/>
        <v>64.912280701754383</v>
      </c>
      <c r="X350" s="52">
        <f t="shared" si="93"/>
        <v>66.337719298245617</v>
      </c>
      <c r="Y350" s="52">
        <f t="shared" si="94"/>
        <v>71.988088301935647</v>
      </c>
      <c r="Z350" s="52">
        <f t="shared" si="95"/>
        <v>68.150369003690031</v>
      </c>
      <c r="AA350" s="52">
        <f t="shared" si="96"/>
        <v>-3.2380883019356546</v>
      </c>
      <c r="AB350" s="52">
        <f t="shared" si="97"/>
        <v>-3.2380883019356475</v>
      </c>
      <c r="AC350" s="52">
        <f t="shared" si="98"/>
        <v>-3.2380883019356475</v>
      </c>
      <c r="AF350">
        <v>2.4</v>
      </c>
      <c r="AG350">
        <v>1.61</v>
      </c>
    </row>
    <row r="351" spans="1:33" ht="15" x14ac:dyDescent="0.25">
      <c r="A351">
        <v>4.42</v>
      </c>
      <c r="B351">
        <v>3.93</v>
      </c>
      <c r="C351">
        <v>1.84</v>
      </c>
      <c r="D351" s="45">
        <f t="shared" si="86"/>
        <v>2.4175530969619441E-2</v>
      </c>
      <c r="E351" s="46">
        <f>IF(OR($A351="",$B351="",$C351=""),"",A351*'MPTO_working_3-way'!$I350)</f>
        <v>4.5268558468857183</v>
      </c>
      <c r="F351" s="47">
        <f>IF(OR($A351="",$B351="",$C351=""),"",B351*'MPTO_working_3-way'!$I350)</f>
        <v>4.0250098367106046</v>
      </c>
      <c r="G351" s="48">
        <f>IF(OR($A351="",$B351="",$C351=""),"",C351*'MPTO_working_3-way'!$I350)</f>
        <v>1.8844829769840998</v>
      </c>
      <c r="H351" s="46">
        <f>IF(OR($A351="",$B351="",$C351=""),"",'MPTO_working_3-way'!E350)</f>
        <v>4.5832489838871213</v>
      </c>
      <c r="I351" s="47">
        <f>IF(OR($A351="",$B351="",$C351=""),"",'MPTO_working_3-way'!F350)</f>
        <v>4.058533536185843</v>
      </c>
      <c r="J351" s="48">
        <f>IF(OR($A351="",$B351="",$C351=""),"",'MPTO_working_3-way'!G350)</f>
        <v>1.8676935226606217</v>
      </c>
      <c r="K351" s="46">
        <f>IF(OR($A351="",$B351="",$C351=""),"",'OddsRatio_working_3-way'!H350)</f>
        <v>4.5583758923516946</v>
      </c>
      <c r="L351" s="47">
        <f>IF(OR($A351="",$B351="",$C351=""),"",'OddsRatio_working_3-way'!I350)</f>
        <v>4.0485501066053988</v>
      </c>
      <c r="M351" s="48">
        <f>IF(OR($A351="",$B351="",$C351=""),"",'OddsRatio_working_3-way'!J350)</f>
        <v>1.8739870612793634</v>
      </c>
      <c r="N351" s="49">
        <f t="shared" si="87"/>
        <v>22.090387541011648</v>
      </c>
      <c r="O351" s="50">
        <f t="shared" si="88"/>
        <v>24.844659778949488</v>
      </c>
      <c r="P351" s="50">
        <f t="shared" si="89"/>
        <v>53.064952680038843</v>
      </c>
      <c r="Q351" t="s">
        <v>63</v>
      </c>
      <c r="R351" t="s">
        <v>176</v>
      </c>
      <c r="S351" t="s">
        <v>465</v>
      </c>
      <c r="T351" s="52">
        <v>100</v>
      </c>
      <c r="U351" s="52">
        <f t="shared" si="90"/>
        <v>77.375565610859724</v>
      </c>
      <c r="V351" s="52">
        <f t="shared" si="91"/>
        <v>74.554707379134854</v>
      </c>
      <c r="W351" s="52">
        <f t="shared" si="92"/>
        <v>45.652173913043477</v>
      </c>
      <c r="X351" s="52">
        <f t="shared" si="93"/>
        <v>79.793118707821662</v>
      </c>
      <c r="Y351" s="52">
        <f t="shared" si="94"/>
        <v>76.972260476096793</v>
      </c>
      <c r="Z351" s="52">
        <f t="shared" si="95"/>
        <v>48.069727010005415</v>
      </c>
      <c r="AA351" s="52">
        <f t="shared" si="96"/>
        <v>-2.4175530969619388</v>
      </c>
      <c r="AB351" s="52">
        <f t="shared" si="97"/>
        <v>-2.4175530969619388</v>
      </c>
      <c r="AC351" s="52">
        <f t="shared" si="98"/>
        <v>-2.4175530969619388</v>
      </c>
      <c r="AF351">
        <v>2.38</v>
      </c>
      <c r="AG351">
        <v>1.64</v>
      </c>
    </row>
    <row r="352" spans="1:33" ht="15" x14ac:dyDescent="0.25">
      <c r="A352">
        <v>3.47</v>
      </c>
      <c r="B352">
        <v>3.02</v>
      </c>
      <c r="C352">
        <v>2.4900000000000002</v>
      </c>
      <c r="D352" s="45">
        <f t="shared" si="86"/>
        <v>2.0916691557726574E-2</v>
      </c>
      <c r="E352" s="46">
        <f>IF(OR($A352="",$B352="",$C352=""),"",A352*'MPTO_working_3-way'!$I351)</f>
        <v>3.5425809197053115</v>
      </c>
      <c r="F352" s="47">
        <f>IF(OR($A352="",$B352="",$C352=""),"",B352*'MPTO_working_3-way'!$I351)</f>
        <v>3.0831684085043345</v>
      </c>
      <c r="G352" s="48">
        <f>IF(OR($A352="",$B352="",$C352=""),"",C352*'MPTO_working_3-way'!$I351)</f>
        <v>2.5420825619787393</v>
      </c>
      <c r="H352" s="46">
        <f>IF(OR($A352="",$B352="",$C352=""),"",'MPTO_working_3-way'!E351)</f>
        <v>3.5560333913489686</v>
      </c>
      <c r="I352" s="47">
        <f>IF(OR($A352="",$B352="",$C352=""),"",'MPTO_working_3-way'!F351)</f>
        <v>3.0849572805725427</v>
      </c>
      <c r="J352" s="48">
        <f>IF(OR($A352="",$B352="",$C352=""),"",'MPTO_working_3-way'!G351)</f>
        <v>2.5339922698154362</v>
      </c>
      <c r="K352" s="46">
        <f>IF(OR($A352="",$B352="",$C352=""),"",'OddsRatio_working_3-way'!H351)</f>
        <v>3.5490940239652033</v>
      </c>
      <c r="L352" s="47">
        <f>IF(OR($A352="",$B352="",$C352=""),"",'OddsRatio_working_3-way'!I351)</f>
        <v>3.0846841815423929</v>
      </c>
      <c r="M352" s="48">
        <f>IF(OR($A352="",$B352="",$C352=""),"",'OddsRatio_working_3-way'!J351)</f>
        <v>2.5377125893555279</v>
      </c>
      <c r="N352" s="49">
        <f t="shared" si="87"/>
        <v>28.228007282418961</v>
      </c>
      <c r="O352" s="50">
        <f t="shared" si="88"/>
        <v>32.434167307944968</v>
      </c>
      <c r="P352" s="50">
        <f t="shared" si="89"/>
        <v>39.337825409636068</v>
      </c>
      <c r="Q352" t="s">
        <v>150</v>
      </c>
      <c r="R352" t="s">
        <v>112</v>
      </c>
      <c r="S352" t="s">
        <v>465</v>
      </c>
      <c r="T352" s="52">
        <v>100</v>
      </c>
      <c r="U352" s="52">
        <f t="shared" si="90"/>
        <v>71.181556195965413</v>
      </c>
      <c r="V352" s="52">
        <f t="shared" si="91"/>
        <v>66.88741721854305</v>
      </c>
      <c r="W352" s="52">
        <f t="shared" si="92"/>
        <v>59.839357429718881</v>
      </c>
      <c r="X352" s="52">
        <f t="shared" si="93"/>
        <v>73.273225351738077</v>
      </c>
      <c r="Y352" s="52">
        <f t="shared" si="94"/>
        <v>68.979086374315699</v>
      </c>
      <c r="Z352" s="52">
        <f t="shared" si="95"/>
        <v>61.931026585491544</v>
      </c>
      <c r="AA352" s="52">
        <f t="shared" si="96"/>
        <v>-2.0916691557726637</v>
      </c>
      <c r="AB352" s="52">
        <f t="shared" si="97"/>
        <v>-2.0916691557726494</v>
      </c>
      <c r="AC352" s="52">
        <f t="shared" si="98"/>
        <v>-2.0916691557726637</v>
      </c>
      <c r="AF352">
        <v>2.95</v>
      </c>
      <c r="AG352">
        <v>1.44</v>
      </c>
    </row>
    <row r="353" spans="1:35" ht="15" x14ac:dyDescent="0.25">
      <c r="A353">
        <v>2.19</v>
      </c>
      <c r="B353">
        <v>3.19</v>
      </c>
      <c r="C353">
        <v>3.98</v>
      </c>
      <c r="D353" s="45">
        <f t="shared" si="86"/>
        <v>2.1356909797696666E-2</v>
      </c>
      <c r="E353" s="46">
        <f>IF(OR($A353="",$B353="",$C353=""),"",A353*'MPTO_working_3-way'!$I352)</f>
        <v>2.2367716324569558</v>
      </c>
      <c r="F353" s="47">
        <f>IF(OR($A353="",$B353="",$C353=""),"",B353*'MPTO_working_3-way'!$I352)</f>
        <v>3.2581285422546524</v>
      </c>
      <c r="G353" s="48">
        <f>IF(OR($A353="",$B353="",$C353=""),"",C353*'MPTO_working_3-way'!$I352)</f>
        <v>4.0650005009948327</v>
      </c>
      <c r="H353" s="46">
        <f>IF(OR($A353="",$B353="",$C353=""),"",'MPTO_working_3-way'!E352)</f>
        <v>2.2246840346674412</v>
      </c>
      <c r="I353" s="47">
        <f>IF(OR($A353="",$B353="",$C353=""),"",'MPTO_working_3-way'!F352)</f>
        <v>3.2641267319950895</v>
      </c>
      <c r="J353" s="48">
        <f>IF(OR($A353="",$B353="",$C353=""),"",'MPTO_working_3-way'!G352)</f>
        <v>4.0960555924880566</v>
      </c>
      <c r="K353" s="46">
        <f>IF(OR($A353="",$B353="",$C353=""),"",'OddsRatio_working_3-way'!H352)</f>
        <v>2.2298612973967353</v>
      </c>
      <c r="L353" s="47">
        <f>IF(OR($A353="",$B353="",$C353=""),"",'OddsRatio_working_3-way'!I352)</f>
        <v>3.263358185965421</v>
      </c>
      <c r="M353" s="48">
        <f>IF(OR($A353="",$B353="",$C353=""),"",'OddsRatio_working_3-way'!J352)</f>
        <v>4.079820727934683</v>
      </c>
      <c r="N353" s="49">
        <f t="shared" si="87"/>
        <v>44.707290878039331</v>
      </c>
      <c r="O353" s="50">
        <f t="shared" si="88"/>
        <v>30.692466151381232</v>
      </c>
      <c r="P353" s="50">
        <f t="shared" si="89"/>
        <v>24.60024297057943</v>
      </c>
      <c r="Q353" t="s">
        <v>177</v>
      </c>
      <c r="R353" t="s">
        <v>55</v>
      </c>
      <c r="S353" t="s">
        <v>465</v>
      </c>
      <c r="T353" s="52">
        <v>100</v>
      </c>
      <c r="U353" s="52">
        <f t="shared" si="90"/>
        <v>54.337899543379002</v>
      </c>
      <c r="V353" s="52">
        <f t="shared" si="91"/>
        <v>68.652037617554868</v>
      </c>
      <c r="W353" s="52">
        <f t="shared" si="92"/>
        <v>74.874371859296474</v>
      </c>
      <c r="X353" s="52">
        <f t="shared" si="93"/>
        <v>56.473590523148665</v>
      </c>
      <c r="Y353" s="52">
        <f t="shared" si="94"/>
        <v>70.787728597324516</v>
      </c>
      <c r="Z353" s="52">
        <f t="shared" si="95"/>
        <v>77.010062839066151</v>
      </c>
      <c r="AA353" s="52">
        <f t="shared" si="96"/>
        <v>-2.135690979769663</v>
      </c>
      <c r="AB353" s="52">
        <f t="shared" si="97"/>
        <v>-2.1356909797696488</v>
      </c>
      <c r="AC353" s="52">
        <f t="shared" si="98"/>
        <v>-2.1356909797696773</v>
      </c>
      <c r="AF353">
        <v>2.73</v>
      </c>
      <c r="AG353">
        <v>1.51</v>
      </c>
    </row>
    <row r="354" spans="1:35" s="52" customFormat="1" ht="15" x14ac:dyDescent="0.25">
      <c r="A354">
        <v>1.96</v>
      </c>
      <c r="B354">
        <v>3.22</v>
      </c>
      <c r="C354">
        <v>4.68</v>
      </c>
      <c r="D354" s="45">
        <f t="shared" si="86"/>
        <v>3.443830151904681E-2</v>
      </c>
      <c r="E354" s="46">
        <f>IF(OR($A354="",$B354="",$C354=""),"",A354*'MPTO_working_3-way'!$I353)</f>
        <v>2.0274990709773317</v>
      </c>
      <c r="F354" s="47">
        <f>IF(OR($A354="",$B354="",$C354=""),"",B354*'MPTO_working_3-way'!$I353)</f>
        <v>3.330891330891331</v>
      </c>
      <c r="G354" s="48">
        <f>IF(OR($A354="",$B354="",$C354=""),"",C354*'MPTO_working_3-way'!$I353)</f>
        <v>4.8411712511091389</v>
      </c>
      <c r="H354" s="46">
        <f>IF(OR($A354="",$B354="",$C354=""),"",'MPTO_working_3-way'!E353)</f>
        <v>2.0051144542892478</v>
      </c>
      <c r="I354" s="47">
        <f>IF(OR($A354="",$B354="",$C354=""),"",'MPTO_working_3-way'!F353)</f>
        <v>3.3435917808450752</v>
      </c>
      <c r="J354" s="48">
        <f>IF(OR($A354="",$B354="",$C354=""),"",'MPTO_working_3-way'!G353)</f>
        <v>4.9457016403280649</v>
      </c>
      <c r="K354" s="46">
        <f>IF(OR($A354="",$B354="",$C354=""),"",'OddsRatio_working_3-way'!H353)</f>
        <v>2.0141852454397626</v>
      </c>
      <c r="L354" s="47">
        <f>IF(OR($A354="",$B354="",$C354=""),"",'OddsRatio_working_3-way'!I353)</f>
        <v>3.3453033800794514</v>
      </c>
      <c r="M354" s="48">
        <f>IF(OR($A354="",$B354="",$C354=""),"",'OddsRatio_working_3-way'!J353)</f>
        <v>4.8877101075190907</v>
      </c>
      <c r="N354" s="49">
        <f t="shared" si="87"/>
        <v>49.321847507331377</v>
      </c>
      <c r="O354" s="50">
        <f t="shared" si="88"/>
        <v>30.021994134897362</v>
      </c>
      <c r="P354" s="50">
        <f t="shared" si="89"/>
        <v>20.656158357771261</v>
      </c>
      <c r="Q354" t="s">
        <v>152</v>
      </c>
      <c r="R354" t="s">
        <v>157</v>
      </c>
      <c r="S354" t="s">
        <v>465</v>
      </c>
      <c r="T354" s="52">
        <v>100</v>
      </c>
      <c r="U354" s="52">
        <f t="shared" si="90"/>
        <v>48.979591836734699</v>
      </c>
      <c r="V354" s="52">
        <f t="shared" si="91"/>
        <v>68.944099378881987</v>
      </c>
      <c r="W354" s="52">
        <f t="shared" si="92"/>
        <v>78.632478632478637</v>
      </c>
      <c r="X354" s="52">
        <f t="shared" si="93"/>
        <v>52.423421988639383</v>
      </c>
      <c r="Y354" s="52">
        <f t="shared" si="94"/>
        <v>72.387929530786678</v>
      </c>
      <c r="Z354" s="52">
        <f t="shared" si="95"/>
        <v>82.076308784383329</v>
      </c>
      <c r="AA354" s="52">
        <f t="shared" si="96"/>
        <v>-3.4438301519046846</v>
      </c>
      <c r="AB354" s="52">
        <f t="shared" si="97"/>
        <v>-3.4438301519046917</v>
      </c>
      <c r="AC354" s="52">
        <f t="shared" si="98"/>
        <v>-3.4438301519046917</v>
      </c>
      <c r="AD354" s="53"/>
      <c r="AE354" s="53"/>
      <c r="AF354">
        <v>2.88</v>
      </c>
      <c r="AG354">
        <v>1.44</v>
      </c>
      <c r="AH354" s="53"/>
      <c r="AI354" s="53"/>
    </row>
    <row r="355" spans="1:35" ht="15" x14ac:dyDescent="0.25">
      <c r="A355">
        <v>2.64</v>
      </c>
      <c r="B355">
        <v>2.94</v>
      </c>
      <c r="C355">
        <v>3.19</v>
      </c>
      <c r="D355" s="45">
        <f t="shared" si="86"/>
        <v>3.2403557034099029E-2</v>
      </c>
      <c r="E355" s="46">
        <f>IF(OR($A355="",$B355="",$C355=""),"",A355*'MPTO_working_3-way'!$I354)</f>
        <v>2.7255453905700215</v>
      </c>
      <c r="F355" s="47">
        <f>IF(OR($A355="",$B355="",$C355=""),"",B355*'MPTO_working_3-way'!$I354)</f>
        <v>3.0352664576802511</v>
      </c>
      <c r="G355" s="48">
        <f>IF(OR($A355="",$B355="",$C355=""),"",C355*'MPTO_working_3-way'!$I354)</f>
        <v>3.2933673469387759</v>
      </c>
      <c r="H355" s="46">
        <f>IF(OR($A355="",$B355="",$C355=""),"",'MPTO_working_3-way'!E354)</f>
        <v>2.7174895688456191</v>
      </c>
      <c r="I355" s="47">
        <f>IF(OR($A355="",$B355="",$C355=""),"",'MPTO_working_3-way'!F354)</f>
        <v>3.0364230906206497</v>
      </c>
      <c r="J355" s="48">
        <f>IF(OR($A355="",$B355="",$C355=""),"",'MPTO_working_3-way'!G354)</f>
        <v>3.3038362630781704</v>
      </c>
      <c r="K355" s="46">
        <f>IF(OR($A355="",$B355="",$C355=""),"",'OddsRatio_working_3-way'!H354)</f>
        <v>2.7212887312430301</v>
      </c>
      <c r="L355" s="47">
        <f>IF(OR($A355="",$B355="",$C355=""),"",'OddsRatio_working_3-way'!I354)</f>
        <v>3.0361586211045597</v>
      </c>
      <c r="M355" s="48">
        <f>IF(OR($A355="",$B355="",$C355=""),"",'OddsRatio_working_3-way'!J354)</f>
        <v>3.2985501959891677</v>
      </c>
      <c r="N355" s="49">
        <f t="shared" si="87"/>
        <v>36.689904466821574</v>
      </c>
      <c r="O355" s="50">
        <f t="shared" si="88"/>
        <v>32.946036664084687</v>
      </c>
      <c r="P355" s="50">
        <f t="shared" si="89"/>
        <v>30.364058869093725</v>
      </c>
      <c r="Q355" t="s">
        <v>122</v>
      </c>
      <c r="R355" t="s">
        <v>163</v>
      </c>
      <c r="S355" t="s">
        <v>465</v>
      </c>
      <c r="T355" s="52">
        <v>100</v>
      </c>
      <c r="U355" s="52">
        <f t="shared" si="90"/>
        <v>62.121212121212118</v>
      </c>
      <c r="V355" s="52">
        <f t="shared" si="91"/>
        <v>65.986394557823132</v>
      </c>
      <c r="W355" s="52">
        <f t="shared" si="92"/>
        <v>68.652037617554868</v>
      </c>
      <c r="X355" s="52">
        <f t="shared" si="93"/>
        <v>65.361567824622014</v>
      </c>
      <c r="Y355" s="52">
        <f t="shared" si="94"/>
        <v>69.226750261233022</v>
      </c>
      <c r="Z355" s="52">
        <f t="shared" si="95"/>
        <v>71.892393320964757</v>
      </c>
      <c r="AA355" s="52">
        <f t="shared" si="96"/>
        <v>-3.2403557034098966</v>
      </c>
      <c r="AB355" s="52">
        <f t="shared" si="97"/>
        <v>-3.2403557034098895</v>
      </c>
      <c r="AC355" s="52">
        <f t="shared" si="98"/>
        <v>-3.2403557034098895</v>
      </c>
      <c r="AF355">
        <v>2.64</v>
      </c>
      <c r="AG355">
        <v>1.51</v>
      </c>
    </row>
    <row r="356" spans="1:35" ht="15" x14ac:dyDescent="0.25">
      <c r="A356">
        <v>2.88</v>
      </c>
      <c r="B356">
        <v>3.03</v>
      </c>
      <c r="C356">
        <v>2.8</v>
      </c>
      <c r="D356" s="45">
        <f t="shared" si="86"/>
        <v>3.4398082665409335E-2</v>
      </c>
      <c r="E356" s="46">
        <f>IF(OR($A356="",$B356="",$C356=""),"",A356*'MPTO_working_3-way'!$I355)</f>
        <v>2.9790664780763789</v>
      </c>
      <c r="F356" s="47">
        <f>IF(OR($A356="",$B356="",$C356=""),"",B356*'MPTO_working_3-way'!$I355)</f>
        <v>3.1342261904761899</v>
      </c>
      <c r="G356" s="48">
        <f>IF(OR($A356="",$B356="",$C356=""),"",C356*'MPTO_working_3-way'!$I355)</f>
        <v>2.896314631463146</v>
      </c>
      <c r="H356" s="46">
        <f>IF(OR($A356="",$B356="",$C356=""),"",'MPTO_working_3-way'!E355)</f>
        <v>2.9783516012013886</v>
      </c>
      <c r="I356" s="47">
        <f>IF(OR($A356="",$B356="",$C356=""),"",'MPTO_working_3-way'!F355)</f>
        <v>3.1390573290304009</v>
      </c>
      <c r="J356" s="48">
        <f>IF(OR($A356="",$B356="",$C356=""),"",'MPTO_working_3-way'!G355)</f>
        <v>2.8928754096497369</v>
      </c>
      <c r="K356" s="46">
        <f>IF(OR($A356="",$B356="",$C356=""),"",'OddsRatio_working_3-way'!H355)</f>
        <v>2.9787559188293051</v>
      </c>
      <c r="L356" s="47">
        <f>IF(OR($A356="",$B356="",$C356=""),"",'OddsRatio_working_3-way'!I355)</f>
        <v>3.136635380438026</v>
      </c>
      <c r="M356" s="48">
        <f>IF(OR($A356="",$B356="",$C356=""),"",'OddsRatio_working_3-way'!J355)</f>
        <v>2.8945535393046535</v>
      </c>
      <c r="N356" s="49">
        <f t="shared" si="87"/>
        <v>33.56756243471655</v>
      </c>
      <c r="O356" s="50">
        <f t="shared" si="88"/>
        <v>31.90580191814643</v>
      </c>
      <c r="P356" s="50">
        <f t="shared" si="89"/>
        <v>34.526635647137027</v>
      </c>
      <c r="Q356" t="s">
        <v>448</v>
      </c>
      <c r="R356" t="s">
        <v>119</v>
      </c>
      <c r="S356" t="s">
        <v>465</v>
      </c>
      <c r="T356" s="52">
        <v>100</v>
      </c>
      <c r="U356" s="52">
        <f t="shared" si="90"/>
        <v>65.277777777777771</v>
      </c>
      <c r="V356" s="52">
        <f t="shared" si="91"/>
        <v>66.996699669967001</v>
      </c>
      <c r="W356" s="52">
        <f t="shared" si="92"/>
        <v>64.285714285714292</v>
      </c>
      <c r="X356" s="52">
        <f t="shared" si="93"/>
        <v>68.717586044318722</v>
      </c>
      <c r="Y356" s="52">
        <f t="shared" si="94"/>
        <v>70.436507936507937</v>
      </c>
      <c r="Z356" s="52">
        <f t="shared" si="95"/>
        <v>67.725522552255228</v>
      </c>
      <c r="AA356" s="52">
        <f t="shared" si="96"/>
        <v>-3.4398082665409504</v>
      </c>
      <c r="AB356" s="52">
        <f t="shared" si="97"/>
        <v>-3.4398082665409362</v>
      </c>
      <c r="AC356" s="52">
        <f t="shared" si="98"/>
        <v>-3.4398082665409362</v>
      </c>
      <c r="AF356">
        <v>2.65</v>
      </c>
      <c r="AG356">
        <v>1.51</v>
      </c>
    </row>
    <row r="357" spans="1:35" ht="15" x14ac:dyDescent="0.25">
      <c r="A357">
        <v>1.96</v>
      </c>
      <c r="B357">
        <v>3.09</v>
      </c>
      <c r="C357">
        <v>4.96</v>
      </c>
      <c r="D357" s="45">
        <f t="shared" si="86"/>
        <v>3.5441580327715272E-2</v>
      </c>
      <c r="E357" s="46">
        <f>IF(OR($A357="",$B357="",$C357=""),"",A357*'MPTO_working_3-way'!$I356)</f>
        <v>2.0294654974423221</v>
      </c>
      <c r="F357" s="47">
        <f>IF(OR($A357="",$B357="",$C357=""),"",B357*'MPTO_working_3-way'!$I356)</f>
        <v>3.1995144832126399</v>
      </c>
      <c r="G357" s="48">
        <f>IF(OR($A357="",$B357="",$C357=""),"",C357*'MPTO_working_3-way'!$I356)</f>
        <v>5.1357902384254679</v>
      </c>
      <c r="H357" s="46">
        <f>IF(OR($A357="",$B357="",$C357=""),"",'MPTO_working_3-way'!E356)</f>
        <v>2.0064599119608117</v>
      </c>
      <c r="I357" s="47">
        <f>IF(OR($A357="",$B357="",$C357=""),"",'MPTO_working_3-way'!F356)</f>
        <v>3.2070736719356314</v>
      </c>
      <c r="J357" s="48">
        <f>IF(OR($A357="",$B357="",$C357=""),"",'MPTO_working_3-way'!G356)</f>
        <v>5.2687304613323809</v>
      </c>
      <c r="K357" s="46">
        <f>IF(OR($A357="",$B357="",$C357=""),"",'OddsRatio_working_3-way'!H356)</f>
        <v>2.0160220212501079</v>
      </c>
      <c r="L357" s="47">
        <f>IF(OR($A357="",$B357="",$C357=""),"",'OddsRatio_working_3-way'!I356)</f>
        <v>3.2119646087632541</v>
      </c>
      <c r="M357" s="48">
        <f>IF(OR($A357="",$B357="",$C357=""),"",'OddsRatio_working_3-way'!J356)</f>
        <v>5.1910908376566924</v>
      </c>
      <c r="N357" s="49">
        <f t="shared" si="87"/>
        <v>49.274057689587316</v>
      </c>
      <c r="O357" s="50">
        <f t="shared" si="88"/>
        <v>31.254742094366073</v>
      </c>
      <c r="P357" s="50">
        <f t="shared" si="89"/>
        <v>19.471200216046604</v>
      </c>
      <c r="Q357" t="s">
        <v>162</v>
      </c>
      <c r="R357" t="s">
        <v>394</v>
      </c>
      <c r="S357" t="s">
        <v>465</v>
      </c>
      <c r="T357" s="52">
        <v>100</v>
      </c>
      <c r="U357" s="52">
        <f t="shared" si="90"/>
        <v>48.979591836734699</v>
      </c>
      <c r="V357" s="52">
        <f t="shared" si="91"/>
        <v>67.637540453074436</v>
      </c>
      <c r="W357" s="52">
        <f t="shared" si="92"/>
        <v>79.838709677419359</v>
      </c>
      <c r="X357" s="52">
        <f t="shared" si="93"/>
        <v>52.523749869506219</v>
      </c>
      <c r="Y357" s="52">
        <f t="shared" si="94"/>
        <v>71.181698485845956</v>
      </c>
      <c r="Z357" s="52">
        <f t="shared" si="95"/>
        <v>83.38286771019088</v>
      </c>
      <c r="AA357" s="52">
        <f t="shared" si="96"/>
        <v>-3.5441580327715201</v>
      </c>
      <c r="AB357" s="52">
        <f t="shared" si="97"/>
        <v>-3.5441580327715201</v>
      </c>
      <c r="AC357" s="52">
        <f t="shared" si="98"/>
        <v>-3.5441580327715201</v>
      </c>
      <c r="AF357">
        <v>2.82</v>
      </c>
      <c r="AG357">
        <v>1.46</v>
      </c>
    </row>
    <row r="358" spans="1:35" ht="15" x14ac:dyDescent="0.25">
      <c r="A358">
        <v>4.32</v>
      </c>
      <c r="B358">
        <v>3.99</v>
      </c>
      <c r="C358">
        <v>1.79</v>
      </c>
      <c r="D358" s="45">
        <f t="shared" si="86"/>
        <v>4.0767265774616535E-2</v>
      </c>
      <c r="E358" s="46">
        <f>IF(OR($A358="",$B358="",$C358=""),"",A358*'MPTO_working_3-way'!$I357)</f>
        <v>4.4961145881463436</v>
      </c>
      <c r="F358" s="47">
        <f>IF(OR($A358="",$B358="",$C358=""),"",B358*'MPTO_working_3-way'!$I357)</f>
        <v>4.1526613904407199</v>
      </c>
      <c r="G358" s="48">
        <f>IF(OR($A358="",$B358="",$C358=""),"",C358*'MPTO_working_3-way'!$I357)</f>
        <v>1.8629734057365637</v>
      </c>
      <c r="H358" s="46">
        <f>IF(OR($A358="",$B358="",$C358=""),"",'MPTO_working_3-way'!E357)</f>
        <v>4.5894213503134988</v>
      </c>
      <c r="I358" s="47">
        <f>IF(OR($A358="",$B358="",$C358=""),"",'MPTO_working_3-way'!F357)</f>
        <v>4.2187421549447306</v>
      </c>
      <c r="J358" s="48">
        <f>IF(OR($A358="",$B358="",$C358=""),"",'MPTO_working_3-way'!G357)</f>
        <v>1.834626310032321</v>
      </c>
      <c r="K358" s="46">
        <f>IF(OR($A358="",$B358="",$C358=""),"",'OddsRatio_working_3-way'!H357)</f>
        <v>4.5507255115489889</v>
      </c>
      <c r="L358" s="47">
        <f>IF(OR($A358="",$B358="",$C358=""),"",'OddsRatio_working_3-way'!I357)</f>
        <v>4.1977919516661064</v>
      </c>
      <c r="M358" s="48">
        <f>IF(OR($A358="",$B358="",$C358=""),"",'OddsRatio_working_3-way'!J357)</f>
        <v>1.8449015524468984</v>
      </c>
      <c r="N358" s="49">
        <f t="shared" si="87"/>
        <v>22.241426022290941</v>
      </c>
      <c r="O358" s="50">
        <f t="shared" si="88"/>
        <v>24.080942460224776</v>
      </c>
      <c r="P358" s="50">
        <f t="shared" si="89"/>
        <v>53.677631517484279</v>
      </c>
      <c r="Q358" t="s">
        <v>127</v>
      </c>
      <c r="R358" t="s">
        <v>128</v>
      </c>
      <c r="S358" t="s">
        <v>465</v>
      </c>
      <c r="T358" s="52">
        <v>100</v>
      </c>
      <c r="U358" s="52">
        <f t="shared" si="90"/>
        <v>76.851851851851848</v>
      </c>
      <c r="V358" s="52">
        <f t="shared" si="91"/>
        <v>74.937343358395992</v>
      </c>
      <c r="W358" s="52">
        <f t="shared" si="92"/>
        <v>44.134078212290497</v>
      </c>
      <c r="X358" s="52">
        <f t="shared" si="93"/>
        <v>80.928578429313504</v>
      </c>
      <c r="Y358" s="52">
        <f t="shared" si="94"/>
        <v>79.014069935857648</v>
      </c>
      <c r="Z358" s="52">
        <f t="shared" si="95"/>
        <v>48.210804789752153</v>
      </c>
      <c r="AA358" s="52">
        <f t="shared" si="96"/>
        <v>-4.0767265774616561</v>
      </c>
      <c r="AB358" s="52">
        <f t="shared" si="97"/>
        <v>-4.0767265774616561</v>
      </c>
      <c r="AC358" s="52">
        <f t="shared" si="98"/>
        <v>-4.0767265774616561</v>
      </c>
      <c r="AF358">
        <v>1.68</v>
      </c>
      <c r="AG358">
        <v>2.2200000000000002</v>
      </c>
    </row>
    <row r="359" spans="1:35" s="52" customFormat="1" ht="15" x14ac:dyDescent="0.25">
      <c r="A359">
        <v>2.04</v>
      </c>
      <c r="B359">
        <v>3.48</v>
      </c>
      <c r="C359">
        <v>3.83</v>
      </c>
      <c r="D359" s="45">
        <f t="shared" si="86"/>
        <v>3.8649006014578324E-2</v>
      </c>
      <c r="E359" s="46">
        <f>IF(OR($A359="",$B359="",$C359=""),"",A359*'MPTO_working_3-way'!$I358)</f>
        <v>2.1188439722697399</v>
      </c>
      <c r="F359" s="47">
        <f>IF(OR($A359="",$B359="",$C359=""),"",B359*'MPTO_working_3-way'!$I358)</f>
        <v>3.6144985409307324</v>
      </c>
      <c r="G359" s="48">
        <f>IF(OR($A359="",$B359="",$C359=""),"",C359*'MPTO_working_3-way'!$I358)</f>
        <v>3.9780256930358351</v>
      </c>
      <c r="H359" s="46">
        <f>IF(OR($A359="",$B359="",$C359=""),"",'MPTO_working_3-way'!E358)</f>
        <v>2.0950609765118378</v>
      </c>
      <c r="I359" s="47">
        <f>IF(OR($A359="",$B359="",$C359=""),"",'MPTO_working_3-way'!F358)</f>
        <v>3.6433413659440173</v>
      </c>
      <c r="J359" s="48">
        <f>IF(OR($A359="",$B359="",$C359=""),"",'MPTO_working_3-way'!G358)</f>
        <v>4.0287880476141931</v>
      </c>
      <c r="K359" s="46">
        <f>IF(OR($A359="",$B359="",$C359=""),"",'OddsRatio_working_3-way'!H358)</f>
        <v>2.1045373321438525</v>
      </c>
      <c r="L359" s="47">
        <f>IF(OR($A359="",$B359="",$C359=""),"",'OddsRatio_working_3-way'!I358)</f>
        <v>3.6338967151122636</v>
      </c>
      <c r="M359" s="48">
        <f>IF(OR($A359="",$B359="",$C359=""),"",'OddsRatio_working_3-way'!J358)</f>
        <v>4.0056160095837523</v>
      </c>
      <c r="N359" s="49">
        <f t="shared" si="87"/>
        <v>47.195546868360665</v>
      </c>
      <c r="O359" s="50">
        <f t="shared" si="88"/>
        <v>27.666355060763152</v>
      </c>
      <c r="P359" s="50">
        <f t="shared" si="89"/>
        <v>25.138098070876179</v>
      </c>
      <c r="Q359" t="s">
        <v>130</v>
      </c>
      <c r="R359" t="s">
        <v>131</v>
      </c>
      <c r="S359" t="s">
        <v>465</v>
      </c>
      <c r="T359" s="52">
        <v>100</v>
      </c>
      <c r="U359" s="52">
        <f t="shared" si="90"/>
        <v>50.980392156862742</v>
      </c>
      <c r="V359" s="52">
        <f t="shared" si="91"/>
        <v>71.264367816091948</v>
      </c>
      <c r="W359" s="52">
        <f t="shared" si="92"/>
        <v>73.890339425587456</v>
      </c>
      <c r="X359" s="52">
        <f t="shared" si="93"/>
        <v>54.845292758320575</v>
      </c>
      <c r="Y359" s="52">
        <f t="shared" si="94"/>
        <v>75.129268417549781</v>
      </c>
      <c r="Z359" s="52">
        <f t="shared" si="95"/>
        <v>77.755240027045303</v>
      </c>
      <c r="AA359" s="52">
        <f t="shared" si="96"/>
        <v>-3.8649006014578333</v>
      </c>
      <c r="AB359" s="52">
        <f t="shared" si="97"/>
        <v>-3.8649006014578333</v>
      </c>
      <c r="AC359" s="52">
        <f t="shared" si="98"/>
        <v>-3.8649006014578475</v>
      </c>
      <c r="AD359" s="53"/>
      <c r="AE359" s="53"/>
      <c r="AF359">
        <v>1.81</v>
      </c>
      <c r="AG359">
        <v>2.04</v>
      </c>
      <c r="AH359" s="53"/>
      <c r="AI359" s="53"/>
    </row>
    <row r="360" spans="1:35" ht="15" x14ac:dyDescent="0.25">
      <c r="A360">
        <v>2.4500000000000002</v>
      </c>
      <c r="B360">
        <v>3.48</v>
      </c>
      <c r="C360">
        <v>2.91</v>
      </c>
      <c r="D360" s="45">
        <f t="shared" si="86"/>
        <v>3.9162198829051587E-2</v>
      </c>
      <c r="E360" s="46">
        <f>IF(OR($A360="",$B360="",$C360=""),"",A360*'MPTO_working_3-way'!$I359)</f>
        <v>2.5459473871311764</v>
      </c>
      <c r="F360" s="47">
        <f>IF(OR($A360="",$B360="",$C360=""),"",B360*'MPTO_working_3-way'!$I359)</f>
        <v>3.6162844519250994</v>
      </c>
      <c r="G360" s="48">
        <f>IF(OR($A360="",$B360="",$C360=""),"",C360*'MPTO_working_3-way'!$I359)</f>
        <v>3.0239619985925401</v>
      </c>
      <c r="H360" s="46">
        <f>IF(OR($A360="",$B360="",$C360=""),"",'MPTO_working_3-way'!E359)</f>
        <v>2.5309458814312467</v>
      </c>
      <c r="I360" s="47">
        <f>IF(OR($A360="",$B360="",$C360=""),"",'MPTO_working_3-way'!F359)</f>
        <v>3.6456134782723684</v>
      </c>
      <c r="J360" s="48">
        <f>IF(OR($A360="",$B360="",$C360=""),"",'MPTO_working_3-way'!G359)</f>
        <v>3.0249081944667959</v>
      </c>
      <c r="K360" s="46">
        <f>IF(OR($A360="",$B360="",$C360=""),"",'OddsRatio_working_3-way'!H359)</f>
        <v>2.5378431004159347</v>
      </c>
      <c r="L360" s="47">
        <f>IF(OR($A360="",$B360="",$C360=""),"",'OddsRatio_working_3-way'!I359)</f>
        <v>3.6302419924355287</v>
      </c>
      <c r="M360" s="48">
        <f>IF(OR($A360="",$B360="",$C360=""),"",'OddsRatio_working_3-way'!J359)</f>
        <v>3.0257105667547823</v>
      </c>
      <c r="N360" s="49">
        <f t="shared" si="87"/>
        <v>39.278109400635323</v>
      </c>
      <c r="O360" s="50">
        <f t="shared" si="88"/>
        <v>27.652691963090962</v>
      </c>
      <c r="P360" s="50">
        <f t="shared" si="89"/>
        <v>33.069198636273725</v>
      </c>
      <c r="Q360" t="s">
        <v>458</v>
      </c>
      <c r="R360" t="s">
        <v>164</v>
      </c>
      <c r="S360" t="s">
        <v>465</v>
      </c>
      <c r="T360" s="52">
        <v>100</v>
      </c>
      <c r="U360" s="52">
        <f t="shared" si="90"/>
        <v>59.183673469387763</v>
      </c>
      <c r="V360" s="52">
        <f t="shared" si="91"/>
        <v>71.264367816091948</v>
      </c>
      <c r="W360" s="52">
        <f t="shared" si="92"/>
        <v>65.635738831615114</v>
      </c>
      <c r="X360" s="52">
        <f t="shared" si="93"/>
        <v>63.099893352292924</v>
      </c>
      <c r="Y360" s="52">
        <f t="shared" si="94"/>
        <v>75.180587698997115</v>
      </c>
      <c r="Z360" s="52">
        <f t="shared" si="95"/>
        <v>69.551958714520296</v>
      </c>
      <c r="AA360" s="52">
        <f t="shared" si="96"/>
        <v>-3.9162198829051604</v>
      </c>
      <c r="AB360" s="52">
        <f t="shared" si="97"/>
        <v>-3.9162198829051675</v>
      </c>
      <c r="AC360" s="52">
        <f t="shared" si="98"/>
        <v>-3.9162198829051817</v>
      </c>
      <c r="AF360">
        <v>2.0499999999999998</v>
      </c>
      <c r="AG360">
        <v>1.81</v>
      </c>
    </row>
    <row r="361" spans="1:35" ht="15" x14ac:dyDescent="0.25">
      <c r="A361">
        <v>2.48</v>
      </c>
      <c r="B361">
        <v>3.35</v>
      </c>
      <c r="C361">
        <v>2.97</v>
      </c>
      <c r="D361" s="45">
        <f t="shared" si="86"/>
        <v>3.8433605838516849E-2</v>
      </c>
      <c r="E361" s="46">
        <f>IF(OR($A361="",$B361="",$C361=""),"",A361*'MPTO_working_3-way'!$I360)</f>
        <v>2.5753153424795219</v>
      </c>
      <c r="F361" s="47">
        <f>IF(OR($A361="",$B361="",$C361=""),"",B361*'MPTO_working_3-way'!$I360)</f>
        <v>3.4787525795590315</v>
      </c>
      <c r="G361" s="48">
        <f>IF(OR($A361="",$B361="",$C361=""),"",C361*'MPTO_working_3-way'!$I360)</f>
        <v>3.0841478093403953</v>
      </c>
      <c r="H361" s="46">
        <f>IF(OR($A361="",$B361="",$C361=""),"",'MPTO_working_3-way'!E360)</f>
        <v>2.561379590978043</v>
      </c>
      <c r="I361" s="47">
        <f>IF(OR($A361="",$B361="",$C361=""),"",'MPTO_working_3-way'!F360)</f>
        <v>3.5002208198611156</v>
      </c>
      <c r="J361" s="48">
        <f>IF(OR($A361="",$B361="",$C361=""),"",'MPTO_working_3-way'!G360)</f>
        <v>3.087476215461848</v>
      </c>
      <c r="K361" s="46">
        <f>IF(OR($A361="",$B361="",$C361=""),"",'OddsRatio_working_3-way'!H360)</f>
        <v>2.5677348145159877</v>
      </c>
      <c r="L361" s="47">
        <f>IF(OR($A361="",$B361="",$C361=""),"",'OddsRatio_working_3-way'!I360)</f>
        <v>3.4893086581841701</v>
      </c>
      <c r="M361" s="48">
        <f>IF(OR($A361="",$B361="",$C361=""),"",'OddsRatio_working_3-way'!J360)</f>
        <v>3.0867821517543894</v>
      </c>
      <c r="N361" s="49">
        <f t="shared" si="87"/>
        <v>38.830196190156535</v>
      </c>
      <c r="O361" s="50">
        <f t="shared" si="88"/>
        <v>28.745936284056178</v>
      </c>
      <c r="P361" s="50">
        <f t="shared" si="89"/>
        <v>32.423867525787273</v>
      </c>
      <c r="Q361" t="s">
        <v>169</v>
      </c>
      <c r="R361" t="s">
        <v>167</v>
      </c>
      <c r="S361" t="s">
        <v>465</v>
      </c>
      <c r="T361" s="52">
        <v>100</v>
      </c>
      <c r="U361" s="52">
        <f t="shared" si="90"/>
        <v>59.677419354838712</v>
      </c>
      <c r="V361" s="52">
        <f t="shared" si="91"/>
        <v>70.149253731343279</v>
      </c>
      <c r="W361" s="52">
        <f t="shared" si="92"/>
        <v>66.329966329966325</v>
      </c>
      <c r="X361" s="52">
        <f t="shared" si="93"/>
        <v>63.520779938690389</v>
      </c>
      <c r="Y361" s="52">
        <f t="shared" si="94"/>
        <v>73.992614315194956</v>
      </c>
      <c r="Z361" s="52">
        <f t="shared" si="95"/>
        <v>70.173326913818016</v>
      </c>
      <c r="AA361" s="52">
        <f t="shared" si="96"/>
        <v>-3.8433605838516769</v>
      </c>
      <c r="AB361" s="52">
        <f t="shared" si="97"/>
        <v>-3.8433605838516769</v>
      </c>
      <c r="AC361" s="52">
        <f t="shared" si="98"/>
        <v>-3.8433605838516911</v>
      </c>
      <c r="AF361">
        <v>1.83</v>
      </c>
      <c r="AG361">
        <v>2.0299999999999998</v>
      </c>
    </row>
    <row r="362" spans="1:35" ht="15" x14ac:dyDescent="0.25">
      <c r="A362">
        <v>1.82</v>
      </c>
      <c r="B362">
        <v>3.52</v>
      </c>
      <c r="C362">
        <v>4.8099999999999996</v>
      </c>
      <c r="D362" s="45">
        <f t="shared" si="86"/>
        <v>4.1441666441666358E-2</v>
      </c>
      <c r="E362" s="46">
        <f>IF(OR($A362="",$B362="",$C362=""),"",A362*'MPTO_working_3-way'!$I361)</f>
        <v>1.8954238329238329</v>
      </c>
      <c r="F362" s="47">
        <f>IF(OR($A362="",$B362="",$C362=""),"",B362*'MPTO_working_3-way'!$I361)</f>
        <v>3.6658746658746657</v>
      </c>
      <c r="G362" s="48">
        <f>IF(OR($A362="",$B362="",$C362=""),"",C362*'MPTO_working_3-way'!$I361)</f>
        <v>5.0093344155844148</v>
      </c>
      <c r="H362" s="46">
        <f>IF(OR($A362="",$B362="",$C362=""),"",'MPTO_working_3-way'!E361)</f>
        <v>1.8669371861354571</v>
      </c>
      <c r="I362" s="47">
        <f>IF(OR($A362="",$B362="",$C362=""),"",'MPTO_working_3-way'!F361)</f>
        <v>3.6999075947154165</v>
      </c>
      <c r="J362" s="48">
        <f>IF(OR($A362="",$B362="",$C362=""),"",'MPTO_working_3-way'!G361)</f>
        <v>5.1523466708400711</v>
      </c>
      <c r="K362" s="46">
        <f>IF(OR($A362="",$B362="",$C362=""),"",'OddsRatio_working_3-way'!H361)</f>
        <v>1.8776372005514295</v>
      </c>
      <c r="L362" s="47">
        <f>IF(OR($A362="",$B362="",$C362=""),"",'OddsRatio_working_3-way'!I361)</f>
        <v>3.6971289577921969</v>
      </c>
      <c r="M362" s="48">
        <f>IF(OR($A362="",$B362="",$C362=""),"",'OddsRatio_working_3-way'!J361)</f>
        <v>5.0778021147572501</v>
      </c>
      <c r="N362" s="49">
        <f t="shared" si="87"/>
        <v>52.758648626752006</v>
      </c>
      <c r="O362" s="50">
        <f t="shared" si="88"/>
        <v>27.278619460422917</v>
      </c>
      <c r="P362" s="50">
        <f t="shared" si="89"/>
        <v>19.962731912825085</v>
      </c>
      <c r="Q362" t="s">
        <v>126</v>
      </c>
      <c r="R362" t="s">
        <v>352</v>
      </c>
      <c r="S362" t="s">
        <v>465</v>
      </c>
      <c r="T362" s="52">
        <v>100</v>
      </c>
      <c r="U362" s="52">
        <f t="shared" si="90"/>
        <v>45.054945054945051</v>
      </c>
      <c r="V362" s="52">
        <f t="shared" si="91"/>
        <v>71.590909090909093</v>
      </c>
      <c r="W362" s="52">
        <f t="shared" si="92"/>
        <v>79.209979209979196</v>
      </c>
      <c r="X362" s="52">
        <f t="shared" si="93"/>
        <v>49.199111699111704</v>
      </c>
      <c r="Y362" s="52">
        <f t="shared" si="94"/>
        <v>75.735075735075725</v>
      </c>
      <c r="Z362" s="52">
        <f t="shared" si="95"/>
        <v>83.354145854145841</v>
      </c>
      <c r="AA362" s="52">
        <f t="shared" si="96"/>
        <v>-4.1441666441666527</v>
      </c>
      <c r="AB362" s="52">
        <f t="shared" si="97"/>
        <v>-4.1441666441666314</v>
      </c>
      <c r="AC362" s="52">
        <f t="shared" si="98"/>
        <v>-4.1441666441666456</v>
      </c>
      <c r="AF362">
        <v>1.77</v>
      </c>
      <c r="AG362">
        <v>2.09</v>
      </c>
    </row>
    <row r="363" spans="1:35" ht="15" x14ac:dyDescent="0.25">
      <c r="A363">
        <v>2.02</v>
      </c>
      <c r="B363">
        <v>3.7</v>
      </c>
      <c r="C363">
        <v>3.72</v>
      </c>
      <c r="D363" s="45">
        <f t="shared" si="86"/>
        <v>3.4136979521840471E-2</v>
      </c>
      <c r="E363" s="46">
        <f>IF(OR($A363="",$B363="",$C363=""),"",A363*'MPTO_working_3-way'!$I362)</f>
        <v>2.0889566986341177</v>
      </c>
      <c r="F363" s="47">
        <f>IF(OR($A363="",$B363="",$C363=""),"",B363*'MPTO_working_3-way'!$I362)</f>
        <v>3.82630682423081</v>
      </c>
      <c r="G363" s="48">
        <f>IF(OR($A363="",$B363="",$C363=""),"",C363*'MPTO_working_3-way'!$I362)</f>
        <v>3.8469895638212468</v>
      </c>
      <c r="H363" s="46">
        <f>IF(OR($A363="",$B363="",$C363=""),"",'MPTO_working_3-way'!E362)</f>
        <v>2.067523191204991</v>
      </c>
      <c r="I363" s="47">
        <f>IF(OR($A363="",$B363="",$C363=""),"",'MPTO_working_3-way'!F362)</f>
        <v>3.862625312122582</v>
      </c>
      <c r="J363" s="48">
        <f>IF(OR($A363="",$B363="",$C363=""),"",'MPTO_working_3-way'!G362)</f>
        <v>3.8844272403142934</v>
      </c>
      <c r="K363" s="46">
        <f>IF(OR($A363="",$B363="",$C363=""),"",'OddsRatio_working_3-way'!H362)</f>
        <v>2.0759955715302745</v>
      </c>
      <c r="L363" s="47">
        <f>IF(OR($A363="",$B363="",$C363=""),"",'OddsRatio_working_3-way'!I362)</f>
        <v>3.8482235716977864</v>
      </c>
      <c r="M363" s="48">
        <f>IF(OR($A363="",$B363="",$C363=""),"",'OddsRatio_working_3-way'!J362)</f>
        <v>3.8693215240807324</v>
      </c>
      <c r="N363" s="49">
        <f t="shared" si="87"/>
        <v>47.870786438697301</v>
      </c>
      <c r="O363" s="50">
        <f t="shared" si="88"/>
        <v>26.134861785450951</v>
      </c>
      <c r="P363" s="50">
        <f t="shared" si="89"/>
        <v>25.994351775851754</v>
      </c>
      <c r="Q363" t="s">
        <v>234</v>
      </c>
      <c r="R363" t="s">
        <v>244</v>
      </c>
      <c r="S363" t="s">
        <v>466</v>
      </c>
      <c r="T363" s="52">
        <v>100</v>
      </c>
      <c r="U363" s="52">
        <f t="shared" si="90"/>
        <v>50.495049504950494</v>
      </c>
      <c r="V363" s="52">
        <f t="shared" si="91"/>
        <v>72.972972972972968</v>
      </c>
      <c r="W363" s="52">
        <f t="shared" si="92"/>
        <v>73.118279569892465</v>
      </c>
      <c r="X363" s="52">
        <f t="shared" si="93"/>
        <v>53.908747457134545</v>
      </c>
      <c r="Y363" s="52">
        <f t="shared" si="94"/>
        <v>76.386670925157034</v>
      </c>
      <c r="Z363" s="52">
        <f t="shared" si="95"/>
        <v>76.531977522076517</v>
      </c>
      <c r="AA363" s="52">
        <f t="shared" si="96"/>
        <v>-3.4136979521840516</v>
      </c>
      <c r="AB363" s="52">
        <f t="shared" si="97"/>
        <v>-3.4136979521840658</v>
      </c>
      <c r="AC363" s="52">
        <f t="shared" si="98"/>
        <v>-3.4136979521840516</v>
      </c>
      <c r="AF363">
        <v>1.59</v>
      </c>
      <c r="AG363">
        <v>2.44</v>
      </c>
    </row>
    <row r="364" spans="1:35" ht="15" x14ac:dyDescent="0.25">
      <c r="A364">
        <v>2.89</v>
      </c>
      <c r="B364">
        <v>3.06</v>
      </c>
      <c r="C364">
        <v>2.89</v>
      </c>
      <c r="D364" s="45">
        <f t="shared" si="86"/>
        <v>1.8838908112264408E-2</v>
      </c>
      <c r="E364" s="46">
        <f>IF(OR($A364="",$B364="",$C364=""),"",A364*'MPTO_working_3-way'!$I363)</f>
        <v>2.9444444444444442</v>
      </c>
      <c r="F364" s="47">
        <f>IF(OR($A364="",$B364="",$C364=""),"",B364*'MPTO_working_3-way'!$I363)</f>
        <v>3.117647058823529</v>
      </c>
      <c r="G364" s="48">
        <f>IF(OR($A364="",$B364="",$C364=""),"",C364*'MPTO_working_3-way'!$I363)</f>
        <v>2.9444444444444442</v>
      </c>
      <c r="H364" s="46">
        <f>IF(OR($A364="",$B364="",$C364=""),"",'MPTO_working_3-way'!E363)</f>
        <v>2.9434175782723497</v>
      </c>
      <c r="I364" s="47">
        <f>IF(OR($A364="",$B364="",$C364=""),"",'MPTO_working_3-way'!F363)</f>
        <v>3.1199520191923225</v>
      </c>
      <c r="J364" s="48">
        <f>IF(OR($A364="",$B364="",$C364=""),"",'MPTO_working_3-way'!G363)</f>
        <v>2.9434175782723497</v>
      </c>
      <c r="K364" s="46">
        <f>IF(OR($A364="",$B364="",$C364=""),"",'OddsRatio_working_3-way'!H363)</f>
        <v>2.9439360984166432</v>
      </c>
      <c r="L364" s="47">
        <f>IF(OR($A364="",$B364="",$C364=""),"",'OddsRatio_working_3-way'!I363)</f>
        <v>3.1187874935123201</v>
      </c>
      <c r="M364" s="48">
        <f>IF(OR($A364="",$B364="",$C364=""),"",'OddsRatio_working_3-way'!J363)</f>
        <v>2.9439360984166432</v>
      </c>
      <c r="N364" s="49">
        <f t="shared" si="87"/>
        <v>33.962264150943398</v>
      </c>
      <c r="O364" s="50">
        <f t="shared" si="88"/>
        <v>32.075471698113212</v>
      </c>
      <c r="P364" s="50">
        <f t="shared" si="89"/>
        <v>33.962264150943398</v>
      </c>
      <c r="Q364" t="s">
        <v>73</v>
      </c>
      <c r="R364" t="s">
        <v>34</v>
      </c>
      <c r="S364" t="s">
        <v>466</v>
      </c>
      <c r="T364" s="52">
        <v>100</v>
      </c>
      <c r="U364" s="52">
        <f t="shared" si="90"/>
        <v>65.397923875432525</v>
      </c>
      <c r="V364" s="52">
        <f t="shared" si="91"/>
        <v>67.320261437908499</v>
      </c>
      <c r="W364" s="52">
        <f t="shared" si="92"/>
        <v>65.397923875432525</v>
      </c>
      <c r="X364" s="52">
        <f t="shared" si="93"/>
        <v>67.281814686658976</v>
      </c>
      <c r="Y364" s="52">
        <f t="shared" si="94"/>
        <v>69.20415224913495</v>
      </c>
      <c r="Z364" s="52">
        <f t="shared" si="95"/>
        <v>67.281814686658976</v>
      </c>
      <c r="AA364" s="52">
        <f t="shared" si="96"/>
        <v>-1.8838908112264505</v>
      </c>
      <c r="AB364" s="52">
        <f t="shared" si="97"/>
        <v>-1.8838908112264505</v>
      </c>
      <c r="AC364" s="52">
        <f t="shared" si="98"/>
        <v>-1.8838908112264505</v>
      </c>
      <c r="AF364">
        <v>2.56</v>
      </c>
      <c r="AG364">
        <v>1.58</v>
      </c>
    </row>
    <row r="365" spans="1:35" ht="15" x14ac:dyDescent="0.25">
      <c r="A365">
        <v>2.34</v>
      </c>
      <c r="B365">
        <v>3.34</v>
      </c>
      <c r="C365">
        <v>3.41</v>
      </c>
      <c r="D365" s="45">
        <f t="shared" si="86"/>
        <v>2.0006756920027069E-2</v>
      </c>
      <c r="E365" s="46">
        <f>IF(OR($A365="",$B365="",$C365=""),"",A365*'MPTO_working_3-way'!$I364)</f>
        <v>2.386815811192863</v>
      </c>
      <c r="F365" s="47">
        <f>IF(OR($A365="",$B365="",$C365=""),"",B365*'MPTO_working_3-way'!$I364)</f>
        <v>3.4068225681128901</v>
      </c>
      <c r="G365" s="48">
        <f>IF(OR($A365="",$B365="",$C365=""),"",C365*'MPTO_working_3-way'!$I364)</f>
        <v>3.4782230410972925</v>
      </c>
      <c r="H365" s="46">
        <f>IF(OR($A365="",$B365="",$C365=""),"",'MPTO_working_3-way'!E364)</f>
        <v>2.3770952135686292</v>
      </c>
      <c r="I365" s="47">
        <f>IF(OR($A365="",$B365="",$C365=""),"",'MPTO_working_3-way'!F364)</f>
        <v>3.4160906500475363</v>
      </c>
      <c r="J365" s="48">
        <f>IF(OR($A365="",$B365="",$C365=""),"",'MPTO_working_3-way'!G364)</f>
        <v>3.4893513877088518</v>
      </c>
      <c r="K365" s="46">
        <f>IF(OR($A365="",$B365="",$C365=""),"",'OddsRatio_working_3-way'!H364)</f>
        <v>2.381331648073683</v>
      </c>
      <c r="L365" s="47">
        <f>IF(OR($A365="",$B365="",$C365=""),"",'OddsRatio_working_3-way'!I364)</f>
        <v>3.4121761615615052</v>
      </c>
      <c r="M365" s="48">
        <f>IF(OR($A365="",$B365="",$C365=""),"",'OddsRatio_working_3-way'!J364)</f>
        <v>3.4843352775056537</v>
      </c>
      <c r="N365" s="49">
        <f t="shared" si="87"/>
        <v>41.896823177999153</v>
      </c>
      <c r="O365" s="50">
        <f t="shared" si="88"/>
        <v>29.352864142670064</v>
      </c>
      <c r="P365" s="50">
        <f t="shared" si="89"/>
        <v>28.75031267933079</v>
      </c>
      <c r="Q365" t="s">
        <v>71</v>
      </c>
      <c r="R365" t="s">
        <v>135</v>
      </c>
      <c r="S365" t="s">
        <v>466</v>
      </c>
      <c r="T365" s="52">
        <v>100</v>
      </c>
      <c r="U365" s="52">
        <f t="shared" si="90"/>
        <v>57.264957264957268</v>
      </c>
      <c r="V365" s="52">
        <f t="shared" si="91"/>
        <v>70.059880239520965</v>
      </c>
      <c r="W365" s="52">
        <f t="shared" si="92"/>
        <v>70.674486803519059</v>
      </c>
      <c r="X365" s="52">
        <f t="shared" si="93"/>
        <v>59.265632956959976</v>
      </c>
      <c r="Y365" s="52">
        <f t="shared" si="94"/>
        <v>72.06055593152368</v>
      </c>
      <c r="Z365" s="52">
        <f t="shared" si="95"/>
        <v>72.675162495521789</v>
      </c>
      <c r="AA365" s="52">
        <f t="shared" si="96"/>
        <v>-2.0006756920027087</v>
      </c>
      <c r="AB365" s="52">
        <f t="shared" si="97"/>
        <v>-2.0006756920027158</v>
      </c>
      <c r="AC365" s="52">
        <f t="shared" si="98"/>
        <v>-2.00067569200273</v>
      </c>
      <c r="AF365">
        <v>2.3199999999999998</v>
      </c>
      <c r="AG365">
        <v>1.68</v>
      </c>
    </row>
    <row r="366" spans="1:35" ht="15" x14ac:dyDescent="0.25">
      <c r="A366">
        <v>2.27</v>
      </c>
      <c r="B366">
        <v>3.1</v>
      </c>
      <c r="C366">
        <v>3.63</v>
      </c>
      <c r="D366" s="45">
        <f t="shared" si="86"/>
        <v>3.8591373186435796E-2</v>
      </c>
      <c r="E366" s="46">
        <f>IF(OR($A366="",$B366="",$C366=""),"",A366*'MPTO_working_3-way'!$I365)</f>
        <v>2.3576024171332093</v>
      </c>
      <c r="F366" s="47">
        <f>IF(OR($A366="",$B366="",$C366=""),"",B366*'MPTO_working_3-way'!$I365)</f>
        <v>3.2196332568779509</v>
      </c>
      <c r="G366" s="48">
        <f>IF(OR($A366="",$B366="",$C366=""),"",C366*'MPTO_working_3-way'!$I365)</f>
        <v>3.770086684666762</v>
      </c>
      <c r="H366" s="46">
        <f>IF(OR($A366="",$B366="",$C366=""),"",'MPTO_working_3-way'!E365)</f>
        <v>2.3382796497505129</v>
      </c>
      <c r="I366" s="47">
        <f>IF(OR($A366="",$B366="",$C366=""),"",'MPTO_working_3-way'!F365)</f>
        <v>3.2287555125427074</v>
      </c>
      <c r="J366" s="48">
        <f>IF(OR($A366="",$B366="",$C366=""),"",'MPTO_working_3-way'!G365)</f>
        <v>3.8078077197703788</v>
      </c>
      <c r="K366" s="46">
        <f>IF(OR($A366="",$B366="",$C366=""),"",'OddsRatio_working_3-way'!H365)</f>
        <v>2.3466290882161602</v>
      </c>
      <c r="L366" s="47">
        <f>IF(OR($A366="",$B366="",$C366=""),"",'OddsRatio_working_3-way'!I365)</f>
        <v>3.2267095159479808</v>
      </c>
      <c r="M366" s="48">
        <f>IF(OR($A366="",$B366="",$C366=""),"",'OddsRatio_working_3-way'!J365)</f>
        <v>3.788688584258662</v>
      </c>
      <c r="N366" s="49">
        <f t="shared" si="87"/>
        <v>42.41597280070561</v>
      </c>
      <c r="O366" s="50">
        <f t="shared" si="88"/>
        <v>31.059438147613459</v>
      </c>
      <c r="P366" s="50">
        <f t="shared" si="89"/>
        <v>26.52458905168092</v>
      </c>
      <c r="Q366" t="s">
        <v>263</v>
      </c>
      <c r="R366" t="s">
        <v>254</v>
      </c>
      <c r="S366" t="s">
        <v>466</v>
      </c>
      <c r="T366" s="52">
        <v>100</v>
      </c>
      <c r="U366" s="52">
        <f t="shared" si="90"/>
        <v>55.947136563876647</v>
      </c>
      <c r="V366" s="52">
        <f t="shared" si="91"/>
        <v>67.741935483870961</v>
      </c>
      <c r="W366" s="52">
        <f t="shared" si="92"/>
        <v>72.451790633608823</v>
      </c>
      <c r="X366" s="52">
        <f t="shared" si="93"/>
        <v>59.806273882520223</v>
      </c>
      <c r="Y366" s="52">
        <f t="shared" si="94"/>
        <v>71.601072802514537</v>
      </c>
      <c r="Z366" s="52">
        <f t="shared" si="95"/>
        <v>76.310927952252385</v>
      </c>
      <c r="AA366" s="52">
        <f t="shared" si="96"/>
        <v>-3.859137318643576</v>
      </c>
      <c r="AB366" s="52">
        <f t="shared" si="97"/>
        <v>-3.859137318643576</v>
      </c>
      <c r="AC366" s="52">
        <f t="shared" si="98"/>
        <v>-3.8591373186435618</v>
      </c>
      <c r="AF366">
        <v>2.56</v>
      </c>
      <c r="AG366">
        <v>1.52</v>
      </c>
    </row>
    <row r="367" spans="1:35" ht="15" x14ac:dyDescent="0.25">
      <c r="A367">
        <v>2.42</v>
      </c>
      <c r="B367">
        <v>3.48</v>
      </c>
      <c r="C367">
        <v>3</v>
      </c>
      <c r="D367" s="45">
        <f t="shared" si="86"/>
        <v>3.3912795668281426E-2</v>
      </c>
      <c r="E367" s="46">
        <f>IF(OR($A367="",$B367="",$C367=""),"",A367*'MPTO_working_3-way'!$I366)</f>
        <v>2.5020689655172408</v>
      </c>
      <c r="F367" s="47">
        <f>IF(OR($A367="",$B367="",$C367=""),"",B367*'MPTO_working_3-way'!$I366)</f>
        <v>3.5980165289256192</v>
      </c>
      <c r="G367" s="48">
        <f>IF(OR($A367="",$B367="",$C367=""),"",C367*'MPTO_working_3-way'!$I366)</f>
        <v>3.1017383870048443</v>
      </c>
      <c r="H367" s="46">
        <f>IF(OR($A367="",$B367="",$C367=""),"",'MPTO_working_3-way'!E366)</f>
        <v>2.488064287402505</v>
      </c>
      <c r="I367" s="47">
        <f>IF(OR($A367="",$B367="",$C367=""),"",'MPTO_working_3-way'!F366)</f>
        <v>3.6225051617343418</v>
      </c>
      <c r="J367" s="48">
        <f>IF(OR($A367="",$B367="",$C367=""),"",'MPTO_working_3-way'!G366)</f>
        <v>3.1053097345132739</v>
      </c>
      <c r="K367" s="46">
        <f>IF(OR($A367="",$B367="",$C367=""),"",'OddsRatio_working_3-way'!H366)</f>
        <v>2.4943868066293393</v>
      </c>
      <c r="L367" s="47">
        <f>IF(OR($A367="",$B367="",$C367=""),"",'OddsRatio_working_3-way'!I366)</f>
        <v>3.6099149862258888</v>
      </c>
      <c r="M367" s="48">
        <f>IF(OR($A367="",$B367="",$C367=""),"",'OddsRatio_working_3-way'!J366)</f>
        <v>3.1047701501821687</v>
      </c>
      <c r="N367" s="49">
        <f t="shared" si="87"/>
        <v>39.966923925027572</v>
      </c>
      <c r="O367" s="50">
        <f t="shared" si="88"/>
        <v>27.793090775450207</v>
      </c>
      <c r="P367" s="50">
        <f t="shared" si="89"/>
        <v>32.239985299522239</v>
      </c>
      <c r="Q367" t="s">
        <v>384</v>
      </c>
      <c r="R367" t="s">
        <v>358</v>
      </c>
      <c r="S367" t="s">
        <v>466</v>
      </c>
      <c r="T367" s="52">
        <v>100</v>
      </c>
      <c r="U367" s="52">
        <f t="shared" si="90"/>
        <v>58.677685950413228</v>
      </c>
      <c r="V367" s="52">
        <f t="shared" si="91"/>
        <v>71.264367816091948</v>
      </c>
      <c r="W367" s="52">
        <f t="shared" si="92"/>
        <v>66.666666666666657</v>
      </c>
      <c r="X367" s="52">
        <f t="shared" si="93"/>
        <v>62.068965517241367</v>
      </c>
      <c r="Y367" s="52">
        <f t="shared" si="94"/>
        <v>74.655647382920108</v>
      </c>
      <c r="Z367" s="52">
        <f t="shared" si="95"/>
        <v>70.057946233494818</v>
      </c>
      <c r="AA367" s="52">
        <f t="shared" si="96"/>
        <v>-3.391279566828139</v>
      </c>
      <c r="AB367" s="52">
        <f t="shared" si="97"/>
        <v>-3.3912795668281603</v>
      </c>
      <c r="AC367" s="52">
        <f t="shared" si="98"/>
        <v>-3.3912795668281603</v>
      </c>
      <c r="AF367">
        <v>1.82</v>
      </c>
      <c r="AG367">
        <v>2.0499999999999998</v>
      </c>
    </row>
    <row r="368" spans="1:35" ht="15" x14ac:dyDescent="0.25">
      <c r="A368">
        <v>2.63</v>
      </c>
      <c r="B368">
        <v>2.84</v>
      </c>
      <c r="C368">
        <v>3.16</v>
      </c>
      <c r="D368" s="45">
        <f t="shared" si="86"/>
        <v>4.8796509140998978E-2</v>
      </c>
      <c r="E368" s="46">
        <f>IF(OR($A368="",$B368="",$C368=""),"",A368*'MPTO_working_3-way'!$I367)</f>
        <v>2.7583348190408272</v>
      </c>
      <c r="F368" s="47">
        <f>IF(OR($A368="",$B368="",$C368=""),"",B368*'MPTO_working_3-way'!$I367)</f>
        <v>2.9785820859604368</v>
      </c>
      <c r="G368" s="48">
        <f>IF(OR($A368="",$B368="",$C368=""),"",C368*'MPTO_working_3-way'!$I367)</f>
        <v>3.314196968885557</v>
      </c>
      <c r="H368" s="46">
        <f>IF(OR($A368="",$B368="",$C368=""),"",'MPTO_working_3-way'!E367)</f>
        <v>2.7475347935112127</v>
      </c>
      <c r="I368" s="47">
        <f>IF(OR($A368="",$B368="",$C368=""),"",'MPTO_working_3-way'!F367)</f>
        <v>2.9775447893146163</v>
      </c>
      <c r="J368" s="48">
        <f>IF(OR($A368="",$B368="",$C368=""),"",'MPTO_working_3-way'!G367)</f>
        <v>3.331221414957712</v>
      </c>
      <c r="K368" s="46">
        <f>IF(OR($A368="",$B368="",$C368=""),"",'OddsRatio_working_3-way'!H367)</f>
        <v>2.7526675949372841</v>
      </c>
      <c r="L368" s="47">
        <f>IF(OR($A368="",$B368="",$C368=""),"",'OddsRatio_working_3-way'!I367)</f>
        <v>2.9784713955120252</v>
      </c>
      <c r="M368" s="48">
        <f>IF(OR($A368="",$B368="",$C368=""),"",'OddsRatio_working_3-way'!J367)</f>
        <v>3.3225533773402045</v>
      </c>
      <c r="N368" s="49">
        <f t="shared" si="87"/>
        <v>36.253756907862844</v>
      </c>
      <c r="O368" s="50">
        <f t="shared" si="88"/>
        <v>33.573021361858899</v>
      </c>
      <c r="P368" s="50">
        <f t="shared" si="89"/>
        <v>30.17322173027825</v>
      </c>
      <c r="Q368" t="s">
        <v>339</v>
      </c>
      <c r="R368" t="s">
        <v>93</v>
      </c>
      <c r="S368" t="s">
        <v>466</v>
      </c>
      <c r="T368" s="52">
        <v>100</v>
      </c>
      <c r="U368" s="52">
        <f t="shared" si="90"/>
        <v>61.977186311787079</v>
      </c>
      <c r="V368" s="52">
        <f t="shared" si="91"/>
        <v>64.788732394366207</v>
      </c>
      <c r="W368" s="52">
        <f t="shared" si="92"/>
        <v>68.35443037974683</v>
      </c>
      <c r="X368" s="52">
        <f t="shared" si="93"/>
        <v>66.856837225886963</v>
      </c>
      <c r="Y368" s="52">
        <f t="shared" si="94"/>
        <v>69.668383308466105</v>
      </c>
      <c r="Z368" s="52">
        <f t="shared" si="95"/>
        <v>73.234081293846742</v>
      </c>
      <c r="AA368" s="52">
        <f t="shared" si="96"/>
        <v>-4.8796509140998836</v>
      </c>
      <c r="AB368" s="52">
        <f t="shared" si="97"/>
        <v>-4.8796509140998978</v>
      </c>
      <c r="AC368" s="52">
        <f t="shared" si="98"/>
        <v>-4.879650914099912</v>
      </c>
      <c r="AF368">
        <v>2.2599999999999998</v>
      </c>
      <c r="AG368">
        <v>1.64</v>
      </c>
    </row>
    <row r="369" spans="1:35" ht="15" x14ac:dyDescent="0.25">
      <c r="A369">
        <v>2.14</v>
      </c>
      <c r="B369">
        <v>3.3</v>
      </c>
      <c r="C369">
        <v>3.8</v>
      </c>
      <c r="D369" s="45">
        <f t="shared" si="86"/>
        <v>3.3477917393313295E-2</v>
      </c>
      <c r="E369" s="46">
        <f>IF(OR($A369="",$B369="",$C369=""),"",A369*'MPTO_working_3-way'!$I368)</f>
        <v>2.2116427432216907</v>
      </c>
      <c r="F369" s="47">
        <f>IF(OR($A369="",$B369="",$C369=""),"",B369*'MPTO_working_3-way'!$I368)</f>
        <v>3.4104771273979337</v>
      </c>
      <c r="G369" s="48">
        <f>IF(OR($A369="",$B369="",$C369=""),"",C369*'MPTO_working_3-way'!$I368)</f>
        <v>3.9272160860945902</v>
      </c>
      <c r="H369" s="46">
        <f>IF(OR($A369="",$B369="",$C369=""),"",'MPTO_working_3-way'!E368)</f>
        <v>2.1923554529214413</v>
      </c>
      <c r="I369" s="47">
        <f>IF(OR($A369="",$B369="",$C369=""),"",'MPTO_working_3-way'!F368)</f>
        <v>3.4261711834400104</v>
      </c>
      <c r="J369" s="48">
        <f>IF(OR($A369="",$B369="",$C369=""),"",'MPTO_working_3-way'!G368)</f>
        <v>3.9682761884106537</v>
      </c>
      <c r="K369" s="46">
        <f>IF(OR($A369="",$B369="",$C369=""),"",'OddsRatio_working_3-way'!H368)</f>
        <v>2.2003475698786237</v>
      </c>
      <c r="L369" s="47">
        <f>IF(OR($A369="",$B369="",$C369=""),"",'OddsRatio_working_3-way'!I368)</f>
        <v>3.4217538690533624</v>
      </c>
      <c r="M369" s="48">
        <f>IF(OR($A369="",$B369="",$C369=""),"",'OddsRatio_working_3-way'!J368)</f>
        <v>3.9482221014562691</v>
      </c>
      <c r="N369" s="49">
        <f t="shared" si="87"/>
        <v>45.215259248575748</v>
      </c>
      <c r="O369" s="50">
        <f t="shared" si="88"/>
        <v>29.321410543015798</v>
      </c>
      <c r="P369" s="50">
        <f t="shared" si="89"/>
        <v>25.463330208408458</v>
      </c>
      <c r="Q369" t="s">
        <v>199</v>
      </c>
      <c r="R369" t="s">
        <v>195</v>
      </c>
      <c r="S369" t="s">
        <v>466</v>
      </c>
      <c r="T369" s="52">
        <v>100</v>
      </c>
      <c r="U369" s="52">
        <f t="shared" si="90"/>
        <v>53.271028037383175</v>
      </c>
      <c r="V369" s="52">
        <f t="shared" si="91"/>
        <v>69.696969696969703</v>
      </c>
      <c r="W369" s="52">
        <f t="shared" si="92"/>
        <v>73.68421052631578</v>
      </c>
      <c r="X369" s="52">
        <f t="shared" si="93"/>
        <v>56.61881977671451</v>
      </c>
      <c r="Y369" s="52">
        <f t="shared" si="94"/>
        <v>73.04476143630103</v>
      </c>
      <c r="Z369" s="52">
        <f t="shared" si="95"/>
        <v>77.032002265647122</v>
      </c>
      <c r="AA369" s="52">
        <f t="shared" si="96"/>
        <v>-3.3477917393313348</v>
      </c>
      <c r="AB369" s="52">
        <f t="shared" si="97"/>
        <v>-3.3477917393313277</v>
      </c>
      <c r="AC369" s="52">
        <f t="shared" si="98"/>
        <v>-3.3477917393313419</v>
      </c>
      <c r="AF369">
        <v>2.2799999999999998</v>
      </c>
      <c r="AG369">
        <v>1.67</v>
      </c>
    </row>
    <row r="370" spans="1:35" ht="15" x14ac:dyDescent="0.25">
      <c r="A370">
        <v>2.2200000000000002</v>
      </c>
      <c r="B370">
        <v>3.45</v>
      </c>
      <c r="C370">
        <v>3.55</v>
      </c>
      <c r="D370" s="45">
        <f t="shared" si="86"/>
        <v>2.1995663759289075E-2</v>
      </c>
      <c r="E370" s="46">
        <f>IF(OR($A370="",$B370="",$C370=""),"",A370*'MPTO_working_3-way'!$I369)</f>
        <v>2.2688303735456219</v>
      </c>
      <c r="F370" s="47">
        <f>IF(OR($A370="",$B370="",$C370=""),"",B370*'MPTO_working_3-way'!$I369)</f>
        <v>3.5258850399695474</v>
      </c>
      <c r="G370" s="48">
        <f>IF(OR($A370="",$B370="",$C370=""),"",C370*'MPTO_working_3-way'!$I369)</f>
        <v>3.6280846063454759</v>
      </c>
      <c r="H370" s="46">
        <f>IF(OR($A370="",$B370="",$C370=""),"",'MPTO_working_3-way'!E369)</f>
        <v>2.2567323613998833</v>
      </c>
      <c r="I370" s="47">
        <f>IF(OR($A370="",$B370="",$C370=""),"",'MPTO_working_3-way'!F369)</f>
        <v>3.5395325223096608</v>
      </c>
      <c r="J370" s="48">
        <f>IF(OR($A370="",$B370="",$C370=""),"",'MPTO_working_3-way'!G369)</f>
        <v>3.6448693973577848</v>
      </c>
      <c r="K370" s="46">
        <f>IF(OR($A370="",$B370="",$C370=""),"",'OddsRatio_working_3-way'!H369)</f>
        <v>2.2618385312007532</v>
      </c>
      <c r="L370" s="47">
        <f>IF(OR($A370="",$B370="",$C370=""),"",'OddsRatio_working_3-way'!I369)</f>
        <v>3.5340200011818386</v>
      </c>
      <c r="M370" s="48">
        <f>IF(OR($A370="",$B370="",$C370=""),"",'OddsRatio_working_3-way'!J369)</f>
        <v>3.6374493889851802</v>
      </c>
      <c r="N370" s="49">
        <f t="shared" si="87"/>
        <v>44.075573549257754</v>
      </c>
      <c r="O370" s="50">
        <f t="shared" si="88"/>
        <v>28.361673414304988</v>
      </c>
      <c r="P370" s="50">
        <f t="shared" si="89"/>
        <v>27.56275303643725</v>
      </c>
      <c r="Q370" t="s">
        <v>154</v>
      </c>
      <c r="R370" t="s">
        <v>110</v>
      </c>
      <c r="S370" t="s">
        <v>466</v>
      </c>
      <c r="T370" s="52">
        <v>100</v>
      </c>
      <c r="U370" s="52">
        <f t="shared" si="90"/>
        <v>54.954954954954964</v>
      </c>
      <c r="V370" s="52">
        <f t="shared" si="91"/>
        <v>71.014492753623188</v>
      </c>
      <c r="W370" s="52">
        <f t="shared" si="92"/>
        <v>71.83098591549296</v>
      </c>
      <c r="X370" s="52">
        <f t="shared" si="93"/>
        <v>57.154521330883853</v>
      </c>
      <c r="Y370" s="52">
        <f t="shared" si="94"/>
        <v>73.214059129552084</v>
      </c>
      <c r="Z370" s="52">
        <f t="shared" si="95"/>
        <v>74.030552291421856</v>
      </c>
      <c r="AA370" s="52">
        <f t="shared" si="96"/>
        <v>-2.1995663759288888</v>
      </c>
      <c r="AB370" s="52">
        <f t="shared" si="97"/>
        <v>-2.1995663759288959</v>
      </c>
      <c r="AC370" s="52">
        <f t="shared" si="98"/>
        <v>-2.1995663759288959</v>
      </c>
      <c r="AF370">
        <v>2.2200000000000002</v>
      </c>
      <c r="AG370">
        <v>1.72</v>
      </c>
    </row>
    <row r="371" spans="1:35" ht="15" x14ac:dyDescent="0.25">
      <c r="A371">
        <v>3.08</v>
      </c>
      <c r="B371">
        <v>3.01</v>
      </c>
      <c r="C371">
        <v>2.66</v>
      </c>
      <c r="D371" s="45">
        <f t="shared" si="86"/>
        <v>3.2841087920647105E-2</v>
      </c>
      <c r="E371" s="46">
        <f>IF(OR($A371="",$B371="",$C371=""),"",A371*'MPTO_working_3-way'!$I370)</f>
        <v>3.1811505507955933</v>
      </c>
      <c r="F371" s="47">
        <f>IF(OR($A371="",$B371="",$C371=""),"",B371*'MPTO_working_3-way'!$I370)</f>
        <v>3.1088516746411474</v>
      </c>
      <c r="G371" s="48">
        <f>IF(OR($A371="",$B371="",$C371=""),"",C371*'MPTO_working_3-way'!$I370)</f>
        <v>2.7473572938689212</v>
      </c>
      <c r="H371" s="46">
        <f>IF(OR($A371="",$B371="",$C371=""),"",'MPTO_working_3-way'!E370)</f>
        <v>3.1874714992653139</v>
      </c>
      <c r="I371" s="47">
        <f>IF(OR($A371="",$B371="",$C371=""),"",'MPTO_working_3-way'!F370)</f>
        <v>3.1125606095589924</v>
      </c>
      <c r="J371" s="48">
        <f>IF(OR($A371="",$B371="",$C371=""),"",'MPTO_working_3-way'!G370)</f>
        <v>2.7397799198652804</v>
      </c>
      <c r="K371" s="46">
        <f>IF(OR($A371="",$B371="",$C371=""),"",'OddsRatio_working_3-way'!H370)</f>
        <v>3.1844151003431298</v>
      </c>
      <c r="L371" s="47">
        <f>IF(OR($A371="",$B371="",$C371=""),"",'OddsRatio_working_3-way'!I370)</f>
        <v>3.1109011306200438</v>
      </c>
      <c r="M371" s="48">
        <f>IF(OR($A371="",$B371="",$C371=""),"",'OddsRatio_working_3-way'!J370)</f>
        <v>2.7433312820046143</v>
      </c>
      <c r="N371" s="49">
        <f t="shared" si="87"/>
        <v>31.435167372066182</v>
      </c>
      <c r="O371" s="50">
        <f t="shared" si="88"/>
        <v>32.166217776067732</v>
      </c>
      <c r="P371" s="50">
        <f t="shared" si="89"/>
        <v>36.398614851866107</v>
      </c>
      <c r="Q371" t="s">
        <v>156</v>
      </c>
      <c r="R371" t="s">
        <v>161</v>
      </c>
      <c r="S371" t="s">
        <v>466</v>
      </c>
      <c r="T371" s="52">
        <v>100</v>
      </c>
      <c r="U371" s="52">
        <f t="shared" si="90"/>
        <v>67.532467532467535</v>
      </c>
      <c r="V371" s="52">
        <f t="shared" si="91"/>
        <v>66.777408637873762</v>
      </c>
      <c r="W371" s="52">
        <f t="shared" si="92"/>
        <v>62.406015037593981</v>
      </c>
      <c r="X371" s="52">
        <f t="shared" si="93"/>
        <v>70.816576324532264</v>
      </c>
      <c r="Y371" s="52">
        <f t="shared" si="94"/>
        <v>70.061517429938476</v>
      </c>
      <c r="Z371" s="52">
        <f t="shared" si="95"/>
        <v>65.690123829658702</v>
      </c>
      <c r="AA371" s="52">
        <f t="shared" si="96"/>
        <v>-3.2841087920647283</v>
      </c>
      <c r="AB371" s="52">
        <f t="shared" si="97"/>
        <v>-3.2841087920647141</v>
      </c>
      <c r="AC371" s="52">
        <f t="shared" si="98"/>
        <v>-3.2841087920647212</v>
      </c>
      <c r="AF371">
        <v>2.57</v>
      </c>
      <c r="AG371">
        <v>1.54</v>
      </c>
    </row>
    <row r="372" spans="1:35" ht="15" x14ac:dyDescent="0.25">
      <c r="A372">
        <v>1.45</v>
      </c>
      <c r="B372">
        <v>4.21</v>
      </c>
      <c r="C372">
        <v>5.39</v>
      </c>
      <c r="D372" s="45">
        <f t="shared" si="86"/>
        <v>0.11271362058252299</v>
      </c>
      <c r="E372" s="46">
        <f>IF(OR($A372="",$B372="",$C372=""),"",A372*'MPTO_working_3-way'!$I371)</f>
        <v>1.6134347498446582</v>
      </c>
      <c r="F372" s="47">
        <f>IF(OR($A372="",$B372="",$C372=""),"",B372*'MPTO_working_3-way'!$I371)</f>
        <v>4.6845243426524217</v>
      </c>
      <c r="G372" s="48">
        <f>IF(OR($A372="",$B372="",$C372=""),"",C372*'MPTO_working_3-way'!$I371)</f>
        <v>5.9975264149397987</v>
      </c>
      <c r="H372" s="46">
        <f>IF(OR($A372="",$B372="",$C372=""),"",'MPTO_working_3-way'!E371)</f>
        <v>1.5335448390484854</v>
      </c>
      <c r="I372" s="47">
        <f>IF(OR($A372="",$B372="",$C372=""),"",'MPTO_working_3-way'!F371)</f>
        <v>5.001038106724363</v>
      </c>
      <c r="J372" s="48">
        <f>IF(OR($A372="",$B372="",$C372=""),"",'MPTO_working_3-way'!G371)</f>
        <v>6.7586953105662468</v>
      </c>
      <c r="K372" s="46">
        <f>IF(OR($A372="",$B372="",$C372=""),"",'OddsRatio_working_3-way'!H371)</f>
        <v>1.5556821305165593</v>
      </c>
      <c r="L372" s="47">
        <f>IF(OR($A372="",$B372="",$C372=""),"",'OddsRatio_working_3-way'!I371)</f>
        <v>4.9638658643514564</v>
      </c>
      <c r="M372" s="48">
        <f>IF(OR($A372="",$B372="",$C372=""),"",'OddsRatio_working_3-way'!J371)</f>
        <v>6.4209878954837691</v>
      </c>
      <c r="N372" s="49">
        <f t="shared" si="87"/>
        <v>61.979574946943487</v>
      </c>
      <c r="O372" s="50">
        <f t="shared" si="88"/>
        <v>21.346884482914025</v>
      </c>
      <c r="P372" s="50">
        <f t="shared" si="89"/>
        <v>16.673540570142496</v>
      </c>
      <c r="Q372" t="s">
        <v>129</v>
      </c>
      <c r="R372" t="s">
        <v>165</v>
      </c>
      <c r="S372" t="s">
        <v>466</v>
      </c>
      <c r="T372" s="52">
        <v>100</v>
      </c>
      <c r="U372" s="52">
        <f t="shared" si="90"/>
        <v>31.03448275862069</v>
      </c>
      <c r="V372" s="52">
        <f t="shared" si="91"/>
        <v>76.24703087885986</v>
      </c>
      <c r="W372" s="52">
        <f t="shared" si="92"/>
        <v>81.447124304267163</v>
      </c>
      <c r="X372" s="52">
        <f t="shared" si="93"/>
        <v>42.305844816872984</v>
      </c>
      <c r="Y372" s="52">
        <f t="shared" si="94"/>
        <v>87.518392937112154</v>
      </c>
      <c r="Z372" s="52">
        <f t="shared" si="95"/>
        <v>92.718486362519457</v>
      </c>
      <c r="AA372" s="52">
        <f t="shared" si="96"/>
        <v>-11.271362058252294</v>
      </c>
      <c r="AB372" s="52">
        <f t="shared" si="97"/>
        <v>-11.271362058252294</v>
      </c>
      <c r="AC372" s="52">
        <f t="shared" si="98"/>
        <v>-11.271362058252294</v>
      </c>
      <c r="AF372">
        <v>1.63</v>
      </c>
      <c r="AG372">
        <v>2.1</v>
      </c>
    </row>
    <row r="373" spans="1:35" s="80" customFormat="1" ht="15" x14ac:dyDescent="0.25">
      <c r="A373" s="72">
        <v>5.65</v>
      </c>
      <c r="B373" s="72">
        <v>4.5599999999999996</v>
      </c>
      <c r="C373" s="72">
        <v>1.57</v>
      </c>
      <c r="D373" s="73">
        <f t="shared" si="86"/>
        <v>3.323207121574856E-2</v>
      </c>
      <c r="E373" s="74">
        <f>IF(OR($A373="",$B373="",$C373=""),"",A373*'MPTO_working_3-way'!$I372)</f>
        <v>5.8377612023689798</v>
      </c>
      <c r="F373" s="75">
        <f>IF(OR($A373="",$B373="",$C373=""),"",B373*'MPTO_working_3-way'!$I372)</f>
        <v>4.7115382447438128</v>
      </c>
      <c r="G373" s="76">
        <f>IF(OR($A373="",$B373="",$C373=""),"",C373*'MPTO_working_3-way'!$I372)</f>
        <v>1.6221743518087253</v>
      </c>
      <c r="H373" s="74">
        <f>IF(OR($A373="",$B373="",$C373=""),"",'MPTO_working_3-way'!E372)</f>
        <v>6.0272264269586131</v>
      </c>
      <c r="I373" s="75">
        <f>IF(OR($A373="",$B373="",$C373=""),"",'MPTO_working_3-way'!F372)</f>
        <v>4.8025921270512688</v>
      </c>
      <c r="J373" s="76">
        <f>IF(OR($A373="",$B373="",$C373=""),"",'MPTO_working_3-way'!G372)</f>
        <v>1.5977878484400727</v>
      </c>
      <c r="K373" s="74">
        <f>IF(OR($A373="",$B373="",$C373=""),"",'OddsRatio_working_3-way'!H372)</f>
        <v>5.9428069980555023</v>
      </c>
      <c r="L373" s="75">
        <f>IF(OR($A373="",$B373="",$C373=""),"",'OddsRatio_working_3-way'!I372)</f>
        <v>4.7841705189414165</v>
      </c>
      <c r="M373" s="76">
        <f>IF(OR($A373="",$B373="",$C373=""),"",'OddsRatio_working_3-way'!J372)</f>
        <v>1.6058924707293838</v>
      </c>
      <c r="N373" s="77">
        <f t="shared" ref="N373:N430" si="99">(1/E373)* 100</f>
        <v>17.129854499601617</v>
      </c>
      <c r="O373" s="78">
        <f t="shared" ref="O373:O430" si="100">(1/F373)* 100</f>
        <v>21.224490772532707</v>
      </c>
      <c r="P373" s="78">
        <f t="shared" ref="P373:P430" si="101">(1/G373)* 100</f>
        <v>61.645654727865683</v>
      </c>
      <c r="Q373" s="72" t="s">
        <v>454</v>
      </c>
      <c r="R373" s="72" t="s">
        <v>235</v>
      </c>
      <c r="S373" s="79">
        <v>44159</v>
      </c>
      <c r="T373" s="80">
        <v>100</v>
      </c>
      <c r="U373" s="80">
        <f t="shared" ref="U373:U384" si="102">(1/A373)*((T373*A373)-T373)</f>
        <v>82.30088495575221</v>
      </c>
      <c r="V373" s="80">
        <f t="shared" ref="V373:V384" si="103">(1/B373)*((T373*B373)-T373)</f>
        <v>78.070175438596479</v>
      </c>
      <c r="W373" s="80">
        <f t="shared" ref="W373:W384" si="104">(1/C373)*((T373*C373)-T373)</f>
        <v>36.30573248407643</v>
      </c>
      <c r="X373" s="80">
        <f t="shared" ref="X373:X384" si="105">((1/B373)+(1/C373))*T373</f>
        <v>85.624092077327077</v>
      </c>
      <c r="Y373" s="80">
        <f t="shared" ref="Y373:Y384" si="106">((1/A373)+(1/C373))*T373</f>
        <v>81.393382560171347</v>
      </c>
      <c r="Z373" s="80">
        <f t="shared" ref="Z373:Z384" si="107">((1/A373)+(1/B373))*T373</f>
        <v>39.628939605651297</v>
      </c>
      <c r="AA373" s="80">
        <f t="shared" ref="AA373:AA384" si="108">U373-X373</f>
        <v>-3.3232071215748675</v>
      </c>
      <c r="AB373" s="80">
        <f t="shared" ref="AB373:AB384" si="109">V373-Y373</f>
        <v>-3.3232071215748675</v>
      </c>
      <c r="AC373" s="80">
        <f t="shared" ref="AC373:AC384" si="110">W373-Z373</f>
        <v>-3.3232071215748675</v>
      </c>
      <c r="AD373" s="81"/>
      <c r="AE373" s="81"/>
      <c r="AF373" s="72">
        <v>1.61</v>
      </c>
      <c r="AG373" s="72">
        <v>2.41</v>
      </c>
      <c r="AH373" s="81"/>
      <c r="AI373" s="81"/>
    </row>
    <row r="374" spans="1:35" ht="15" x14ac:dyDescent="0.25">
      <c r="A374">
        <v>2.81</v>
      </c>
      <c r="B374">
        <v>3.11</v>
      </c>
      <c r="C374">
        <v>2.86</v>
      </c>
      <c r="D374" s="45">
        <f t="shared" si="86"/>
        <v>2.706564413147472E-2</v>
      </c>
      <c r="E374" s="46">
        <f>IF(OR($A374="",$B374="",$C374=""),"",A374*'MPTO_working_3-way'!$I373)</f>
        <v>2.886054460009444</v>
      </c>
      <c r="F374" s="47">
        <f>IF(OR($A374="",$B374="",$C374=""),"",B374*'MPTO_working_3-way'!$I373)</f>
        <v>3.1941741532488863</v>
      </c>
      <c r="G374" s="48">
        <f>IF(OR($A374="",$B374="",$C374=""),"",C374*'MPTO_working_3-way'!$I373)</f>
        <v>2.9374077422160174</v>
      </c>
      <c r="H374" s="46">
        <f>IF(OR($A374="",$B374="",$C374=""),"",'MPTO_working_3-way'!E373)</f>
        <v>2.8830906337698847</v>
      </c>
      <c r="I374" s="47">
        <f>IF(OR($A374="",$B374="",$C374=""),"",'MPTO_working_3-way'!F373)</f>
        <v>3.1997795788783892</v>
      </c>
      <c r="J374" s="48">
        <f>IF(OR($A374="",$B374="",$C374=""),"",'MPTO_working_3-way'!G373)</f>
        <v>2.9357499244542833</v>
      </c>
      <c r="K374" s="46">
        <f>IF(OR($A374="",$B374="",$C374=""),"",'OddsRatio_working_3-way'!H373)</f>
        <v>2.88456614632006</v>
      </c>
      <c r="L374" s="47">
        <f>IF(OR($A374="",$B374="",$C374=""),"",'OddsRatio_working_3-way'!I373)</f>
        <v>3.1969251760968667</v>
      </c>
      <c r="M374" s="48">
        <f>IF(OR($A374="",$B374="",$C374=""),"",'OddsRatio_working_3-way'!J373)</f>
        <v>2.9366259846161942</v>
      </c>
      <c r="N374" s="49">
        <f t="shared" si="99"/>
        <v>34.649380801938428</v>
      </c>
      <c r="O374" s="50">
        <f t="shared" si="100"/>
        <v>31.306996801751442</v>
      </c>
      <c r="P374" s="50">
        <f t="shared" si="101"/>
        <v>34.043622396310134</v>
      </c>
      <c r="Q374" t="s">
        <v>44</v>
      </c>
      <c r="R374" t="s">
        <v>80</v>
      </c>
      <c r="S374" s="40">
        <v>44159</v>
      </c>
      <c r="T374" s="52">
        <v>100</v>
      </c>
      <c r="U374" s="52">
        <f t="shared" si="102"/>
        <v>64.412811387900362</v>
      </c>
      <c r="V374" s="52">
        <f t="shared" si="103"/>
        <v>67.845659163987136</v>
      </c>
      <c r="W374" s="52">
        <f t="shared" si="104"/>
        <v>65.03496503496504</v>
      </c>
      <c r="X374" s="52">
        <f t="shared" si="105"/>
        <v>67.119375801047838</v>
      </c>
      <c r="Y374" s="52">
        <f t="shared" si="106"/>
        <v>70.552223577134626</v>
      </c>
      <c r="Z374" s="52">
        <f t="shared" si="107"/>
        <v>67.741529448112516</v>
      </c>
      <c r="AA374" s="52">
        <f t="shared" si="108"/>
        <v>-2.7065644131474755</v>
      </c>
      <c r="AB374" s="52">
        <f t="shared" si="109"/>
        <v>-2.7065644131474897</v>
      </c>
      <c r="AC374" s="52">
        <f t="shared" si="110"/>
        <v>-2.7065644131474755</v>
      </c>
      <c r="AF374">
        <v>2.48</v>
      </c>
      <c r="AG374">
        <v>1.59</v>
      </c>
    </row>
    <row r="375" spans="1:35" ht="15" x14ac:dyDescent="0.25">
      <c r="A375">
        <v>2.12</v>
      </c>
      <c r="B375">
        <v>3.55</v>
      </c>
      <c r="C375">
        <v>3.64</v>
      </c>
      <c r="D375" s="45">
        <f t="shared" si="86"/>
        <v>2.8113528777892194E-2</v>
      </c>
      <c r="E375" s="46">
        <f>IF(OR($A375="",$B375="",$C375=""),"",A375*'MPTO_working_3-way'!$I374)</f>
        <v>2.1796006810091315</v>
      </c>
      <c r="F375" s="47">
        <f>IF(OR($A375="",$B375="",$C375=""),"",B375*'MPTO_working_3-way'!$I374)</f>
        <v>3.6498030271615169</v>
      </c>
      <c r="G375" s="48">
        <f>IF(OR($A375="",$B375="",$C375=""),"",C375*'MPTO_working_3-way'!$I374)</f>
        <v>3.7423332447515278</v>
      </c>
      <c r="H375" s="46">
        <f>IF(OR($A375="",$B375="",$C375=""),"",'MPTO_working_3-way'!E374)</f>
        <v>2.1629715253038224</v>
      </c>
      <c r="I375" s="47">
        <f>IF(OR($A375="",$B375="",$C375=""),"",'MPTO_working_3-way'!F374)</f>
        <v>3.6721643735724001</v>
      </c>
      <c r="J375" s="48">
        <f>IF(OR($A375="",$B375="",$C375=""),"",'MPTO_working_3-way'!G374)</f>
        <v>3.7685492923645802</v>
      </c>
      <c r="K375" s="46">
        <f>IF(OR($A375="",$B375="",$C375=""),"",'OddsRatio_working_3-way'!H374)</f>
        <v>2.1697747270740702</v>
      </c>
      <c r="L375" s="47">
        <f>IF(OR($A375="",$B375="",$C375=""),"",'OddsRatio_working_3-way'!I374)</f>
        <v>3.6633263875347133</v>
      </c>
      <c r="M375" s="48">
        <f>IF(OR($A375="",$B375="",$C375=""),"",'OddsRatio_working_3-way'!J374)</f>
        <v>3.7573261423888802</v>
      </c>
      <c r="N375" s="49">
        <f t="shared" si="99"/>
        <v>45.879963642560931</v>
      </c>
      <c r="O375" s="50">
        <f t="shared" si="100"/>
        <v>27.398738851332165</v>
      </c>
      <c r="P375" s="50">
        <f t="shared" si="101"/>
        <v>26.721297506106918</v>
      </c>
      <c r="Q375" t="s">
        <v>85</v>
      </c>
      <c r="R375" t="s">
        <v>284</v>
      </c>
      <c r="S375" s="40">
        <v>44159</v>
      </c>
      <c r="T375" s="52">
        <v>100</v>
      </c>
      <c r="U375" s="52">
        <f t="shared" si="102"/>
        <v>52.830188679245275</v>
      </c>
      <c r="V375" s="52">
        <f t="shared" si="103"/>
        <v>71.83098591549296</v>
      </c>
      <c r="W375" s="52">
        <f t="shared" si="104"/>
        <v>72.527472527472526</v>
      </c>
      <c r="X375" s="52">
        <f t="shared" si="105"/>
        <v>55.641541557034515</v>
      </c>
      <c r="Y375" s="52">
        <f t="shared" si="106"/>
        <v>74.642338793282178</v>
      </c>
      <c r="Z375" s="52">
        <f t="shared" si="107"/>
        <v>75.338825405261758</v>
      </c>
      <c r="AA375" s="52">
        <f t="shared" si="108"/>
        <v>-2.8113528777892398</v>
      </c>
      <c r="AB375" s="52">
        <f t="shared" si="109"/>
        <v>-2.8113528777892185</v>
      </c>
      <c r="AC375" s="52">
        <f t="shared" si="110"/>
        <v>-2.8113528777892327</v>
      </c>
      <c r="AF375">
        <v>1.85</v>
      </c>
      <c r="AG375">
        <v>2.04</v>
      </c>
    </row>
    <row r="376" spans="1:35" ht="15" x14ac:dyDescent="0.25">
      <c r="A376">
        <v>3.2</v>
      </c>
      <c r="B376">
        <v>3.27</v>
      </c>
      <c r="C376">
        <v>2.4500000000000002</v>
      </c>
      <c r="D376" s="45">
        <f t="shared" si="86"/>
        <v>2.6473662859639147E-2</v>
      </c>
      <c r="E376" s="46">
        <f>IF(OR($A376="",$B376="",$C376=""),"",A376*'MPTO_working_3-way'!$I375)</f>
        <v>3.2847157211508455</v>
      </c>
      <c r="F376" s="47">
        <f>IF(OR($A376="",$B376="",$C376=""),"",B376*'MPTO_working_3-way'!$I375)</f>
        <v>3.3565688775510201</v>
      </c>
      <c r="G376" s="48">
        <f>IF(OR($A376="",$B376="",$C376=""),"",C376*'MPTO_working_3-way'!$I375)</f>
        <v>2.5148604740061162</v>
      </c>
      <c r="H376" s="46">
        <f>IF(OR($A376="",$B376="",$C376=""),"",'MPTO_working_3-way'!E375)</f>
        <v>3.2929893217102393</v>
      </c>
      <c r="I376" s="47">
        <f>IF(OR($A376="",$B376="",$C376=""),"",'MPTO_working_3-way'!F375)</f>
        <v>3.3671638654542426</v>
      </c>
      <c r="J376" s="48">
        <f>IF(OR($A376="",$B376="",$C376=""),"",'MPTO_working_3-way'!G375)</f>
        <v>2.5041399003037772</v>
      </c>
      <c r="K376" s="46">
        <f>IF(OR($A376="",$B376="",$C376=""),"",'OddsRatio_working_3-way'!H375)</f>
        <v>3.289416004451402</v>
      </c>
      <c r="L376" s="47">
        <f>IF(OR($A376="",$B376="",$C376=""),"",'OddsRatio_working_3-way'!I375)</f>
        <v>3.3622610591384929</v>
      </c>
      <c r="M376" s="48">
        <f>IF(OR($A376="",$B376="",$C376=""),"",'OddsRatio_working_3-way'!J375)</f>
        <v>2.5089332756611524</v>
      </c>
      <c r="N376" s="49">
        <f t="shared" si="99"/>
        <v>30.444034884383729</v>
      </c>
      <c r="O376" s="50">
        <f t="shared" si="100"/>
        <v>29.792327715604877</v>
      </c>
      <c r="P376" s="50">
        <f t="shared" si="101"/>
        <v>39.763637400011397</v>
      </c>
      <c r="Q376" t="s">
        <v>139</v>
      </c>
      <c r="R376" t="s">
        <v>37</v>
      </c>
      <c r="S376" s="40">
        <v>44159</v>
      </c>
      <c r="T376" s="52">
        <v>100</v>
      </c>
      <c r="U376" s="52">
        <f t="shared" si="102"/>
        <v>68.75</v>
      </c>
      <c r="V376" s="52">
        <f t="shared" si="103"/>
        <v>69.418960244648318</v>
      </c>
      <c r="W376" s="52">
        <f t="shared" si="104"/>
        <v>59.183673469387763</v>
      </c>
      <c r="X376" s="52">
        <f t="shared" si="105"/>
        <v>71.397366285963912</v>
      </c>
      <c r="Y376" s="52">
        <f t="shared" si="106"/>
        <v>72.066326530612244</v>
      </c>
      <c r="Z376" s="52">
        <f t="shared" si="107"/>
        <v>61.831039755351682</v>
      </c>
      <c r="AA376" s="52">
        <f t="shared" si="108"/>
        <v>-2.647366285963912</v>
      </c>
      <c r="AB376" s="52">
        <f t="shared" si="109"/>
        <v>-2.6473662859639262</v>
      </c>
      <c r="AC376" s="52">
        <f t="shared" si="110"/>
        <v>-2.6473662859639191</v>
      </c>
      <c r="AF376">
        <v>2.0499999999999998</v>
      </c>
      <c r="AG376">
        <v>1.84</v>
      </c>
    </row>
    <row r="377" spans="1:35" ht="15" x14ac:dyDescent="0.25">
      <c r="A377">
        <v>3.34</v>
      </c>
      <c r="B377">
        <v>3.47</v>
      </c>
      <c r="C377">
        <v>2.27</v>
      </c>
      <c r="D377" s="45">
        <f t="shared" si="86"/>
        <v>2.8114270006369679E-2</v>
      </c>
      <c r="E377" s="46">
        <f>IF(OR($A377="",$B377="",$C377=""),"",A377*'MPTO_working_3-way'!$I376)</f>
        <v>3.4339016618212748</v>
      </c>
      <c r="F377" s="47">
        <f>IF(OR($A377="",$B377="",$C377=""),"",B377*'MPTO_working_3-way'!$I376)</f>
        <v>3.5675565169221031</v>
      </c>
      <c r="G377" s="48">
        <f>IF(OR($A377="",$B377="",$C377=""),"",C377*'MPTO_working_3-way'!$I376)</f>
        <v>2.3338193929144593</v>
      </c>
      <c r="H377" s="46">
        <f>IF(OR($A377="",$B377="",$C377=""),"",'MPTO_working_3-way'!E376)</f>
        <v>3.4479218642957599</v>
      </c>
      <c r="I377" s="47">
        <f>IF(OR($A377="",$B377="",$C377=""),"",'MPTO_working_3-way'!F376)</f>
        <v>3.5866331457247576</v>
      </c>
      <c r="J377" s="48">
        <f>IF(OR($A377="",$B377="",$C377=""),"",'MPTO_working_3-way'!G376)</f>
        <v>2.3193396154058865</v>
      </c>
      <c r="K377" s="46">
        <f>IF(OR($A377="",$B377="",$C377=""),"",'OddsRatio_working_3-way'!H376)</f>
        <v>3.442305654840442</v>
      </c>
      <c r="L377" s="47">
        <f>IF(OR($A377="",$B377="",$C377=""),"",'OddsRatio_working_3-way'!I376)</f>
        <v>3.5779893023315785</v>
      </c>
      <c r="M377" s="48">
        <f>IF(OR($A377="",$B377="",$C377=""),"",'OddsRatio_working_3-way'!J376)</f>
        <v>2.325524863951864</v>
      </c>
      <c r="N377" s="49">
        <f t="shared" si="99"/>
        <v>29.121393053219219</v>
      </c>
      <c r="O377" s="50">
        <f t="shared" si="100"/>
        <v>28.030389855259997</v>
      </c>
      <c r="P377" s="50">
        <f t="shared" si="101"/>
        <v>42.848217091520787</v>
      </c>
      <c r="Q377" t="s">
        <v>283</v>
      </c>
      <c r="R377" t="s">
        <v>47</v>
      </c>
      <c r="S377" s="40">
        <v>44159</v>
      </c>
      <c r="T377" s="52">
        <v>100</v>
      </c>
      <c r="U377" s="52">
        <f t="shared" si="102"/>
        <v>70.059880239520965</v>
      </c>
      <c r="V377" s="52">
        <f t="shared" si="103"/>
        <v>71.181556195965413</v>
      </c>
      <c r="W377" s="52">
        <f t="shared" si="104"/>
        <v>55.947136563876647</v>
      </c>
      <c r="X377" s="52">
        <f t="shared" si="105"/>
        <v>72.871307240157932</v>
      </c>
      <c r="Y377" s="52">
        <f t="shared" si="106"/>
        <v>73.992983196602395</v>
      </c>
      <c r="Z377" s="52">
        <f t="shared" si="107"/>
        <v>58.758563564513636</v>
      </c>
      <c r="AA377" s="52">
        <f t="shared" si="108"/>
        <v>-2.8114270006369679</v>
      </c>
      <c r="AB377" s="52">
        <f t="shared" si="109"/>
        <v>-2.8114270006369821</v>
      </c>
      <c r="AC377" s="52">
        <f t="shared" si="110"/>
        <v>-2.8114270006369892</v>
      </c>
      <c r="AF377">
        <v>2.1</v>
      </c>
      <c r="AG377">
        <v>1.79</v>
      </c>
    </row>
    <row r="378" spans="1:35" ht="15" x14ac:dyDescent="0.25">
      <c r="A378">
        <v>3.63</v>
      </c>
      <c r="B378">
        <v>3.38</v>
      </c>
      <c r="C378">
        <v>2.19</v>
      </c>
      <c r="D378" s="45">
        <f t="shared" si="86"/>
        <v>2.7961086395802415E-2</v>
      </c>
      <c r="E378" s="46">
        <f>IF(OR($A378="",$B378="",$C378=""),"",A378*'MPTO_working_3-way'!$I377)</f>
        <v>3.7314987436167626</v>
      </c>
      <c r="F378" s="47">
        <f>IF(OR($A378="",$B378="",$C378=""),"",B378*'MPTO_working_3-way'!$I377)</f>
        <v>3.4745084720178121</v>
      </c>
      <c r="G378" s="48">
        <f>IF(OR($A378="",$B378="",$C378=""),"",C378*'MPTO_working_3-way'!$I377)</f>
        <v>2.2512347792068073</v>
      </c>
      <c r="H378" s="46">
        <f>IF(OR($A378="",$B378="",$C378=""),"",'MPTO_working_3-way'!E377)</f>
        <v>3.7571141209676724</v>
      </c>
      <c r="I378" s="47">
        <f>IF(OR($A378="",$B378="",$C378=""),"",'MPTO_working_3-way'!F377)</f>
        <v>3.4899430620753007</v>
      </c>
      <c r="J378" s="48">
        <f>IF(OR($A378="",$B378="",$C378=""),"",'MPTO_working_3-way'!G377)</f>
        <v>2.2356328275270361</v>
      </c>
      <c r="K378" s="46">
        <f>IF(OR($A378="",$B378="",$C378=""),"",'OddsRatio_working_3-way'!H377)</f>
        <v>3.7452840266822647</v>
      </c>
      <c r="L378" s="47">
        <f>IF(OR($A378="",$B378="",$C378=""),"",'OddsRatio_working_3-way'!I377)</f>
        <v>3.4843254690128473</v>
      </c>
      <c r="M378" s="48">
        <f>IF(OR($A378="",$B378="",$C378=""),"",'OddsRatio_working_3-way'!J377)</f>
        <v>2.2421627345064237</v>
      </c>
      <c r="N378" s="49">
        <f t="shared" si="99"/>
        <v>26.798883470365258</v>
      </c>
      <c r="O378" s="50">
        <f t="shared" si="100"/>
        <v>28.781049407522453</v>
      </c>
      <c r="P378" s="50">
        <f t="shared" si="101"/>
        <v>44.420067122112286</v>
      </c>
      <c r="Q378" t="s">
        <v>45</v>
      </c>
      <c r="R378" t="s">
        <v>42</v>
      </c>
      <c r="S378" s="40">
        <v>44159</v>
      </c>
      <c r="T378" s="52">
        <v>100</v>
      </c>
      <c r="U378" s="52">
        <f t="shared" si="102"/>
        <v>72.451790633608823</v>
      </c>
      <c r="V378" s="52">
        <f t="shared" si="103"/>
        <v>70.414201183431956</v>
      </c>
      <c r="W378" s="52">
        <f t="shared" si="104"/>
        <v>54.337899543379002</v>
      </c>
      <c r="X378" s="52">
        <f t="shared" si="105"/>
        <v>75.247899273189063</v>
      </c>
      <c r="Y378" s="52">
        <f t="shared" si="106"/>
        <v>73.210309823012196</v>
      </c>
      <c r="Z378" s="52">
        <f t="shared" si="107"/>
        <v>57.134008182959242</v>
      </c>
      <c r="AA378" s="52">
        <f t="shared" si="108"/>
        <v>-2.7961086395802397</v>
      </c>
      <c r="AB378" s="52">
        <f t="shared" si="109"/>
        <v>-2.7961086395802397</v>
      </c>
      <c r="AC378" s="52">
        <f t="shared" si="110"/>
        <v>-2.7961086395802397</v>
      </c>
      <c r="AF378">
        <v>2.19</v>
      </c>
      <c r="AG378">
        <v>1.74</v>
      </c>
    </row>
    <row r="379" spans="1:35" ht="15" x14ac:dyDescent="0.25">
      <c r="A379">
        <v>2.74</v>
      </c>
      <c r="B379">
        <v>3.3</v>
      </c>
      <c r="C379">
        <v>2.79</v>
      </c>
      <c r="D379" s="45">
        <f t="shared" si="86"/>
        <v>2.6416745748038428E-2</v>
      </c>
      <c r="E379" s="46">
        <f>IF(OR($A379="",$B379="",$C379=""),"",A379*'MPTO_working_3-way'!$I378)</f>
        <v>2.8123818833496257</v>
      </c>
      <c r="F379" s="47">
        <f>IF(OR($A379="",$B379="",$C379=""),"",B379*'MPTO_working_3-way'!$I378)</f>
        <v>3.3871752609685268</v>
      </c>
      <c r="G379" s="48">
        <f>IF(OR($A379="",$B379="",$C379=""),"",C379*'MPTO_working_3-way'!$I378)</f>
        <v>2.8637027206370274</v>
      </c>
      <c r="H379" s="46">
        <f>IF(OR($A379="",$B379="",$C379=""),"",'MPTO_working_3-way'!E378)</f>
        <v>2.8077432480862257</v>
      </c>
      <c r="I379" s="47">
        <f>IF(OR($A379="",$B379="",$C379=""),"",'MPTO_working_3-way'!F378)</f>
        <v>3.3987626743694137</v>
      </c>
      <c r="J379" s="48">
        <f>IF(OR($A379="",$B379="",$C379=""),"",'MPTO_working_3-way'!G378)</f>
        <v>2.8602698909052982</v>
      </c>
      <c r="K379" s="46">
        <f>IF(OR($A379="",$B379="",$C379=""),"",'OddsRatio_working_3-way'!H378)</f>
        <v>2.8101140546299428</v>
      </c>
      <c r="L379" s="47">
        <f>IF(OR($A379="",$B379="",$C379=""),"",'OddsRatio_working_3-way'!I378)</f>
        <v>3.3926794974993495</v>
      </c>
      <c r="M379" s="48">
        <f>IF(OR($A379="",$B379="",$C379=""),"",'OddsRatio_working_3-way'!J378)</f>
        <v>2.8621288263147111</v>
      </c>
      <c r="N379" s="49">
        <f t="shared" si="99"/>
        <v>35.557048846046897</v>
      </c>
      <c r="O379" s="50">
        <f t="shared" si="100"/>
        <v>29.523125405505606</v>
      </c>
      <c r="P379" s="50">
        <f t="shared" si="101"/>
        <v>34.919825748447494</v>
      </c>
      <c r="Q379" t="s">
        <v>87</v>
      </c>
      <c r="R379" t="s">
        <v>49</v>
      </c>
      <c r="S379" s="40">
        <v>44159</v>
      </c>
      <c r="T379" s="52">
        <v>100</v>
      </c>
      <c r="U379" s="52">
        <f t="shared" si="102"/>
        <v>63.503649635036496</v>
      </c>
      <c r="V379" s="52">
        <f t="shared" si="103"/>
        <v>69.696969696969703</v>
      </c>
      <c r="W379" s="52">
        <f t="shared" si="104"/>
        <v>64.157706093189958</v>
      </c>
      <c r="X379" s="52">
        <f t="shared" si="105"/>
        <v>66.145324209840339</v>
      </c>
      <c r="Y379" s="52">
        <f t="shared" si="106"/>
        <v>72.338644271773546</v>
      </c>
      <c r="Z379" s="52">
        <f t="shared" si="107"/>
        <v>66.799380667993802</v>
      </c>
      <c r="AA379" s="52">
        <f t="shared" si="108"/>
        <v>-2.6416745748038437</v>
      </c>
      <c r="AB379" s="52">
        <f t="shared" si="109"/>
        <v>-2.6416745748038437</v>
      </c>
      <c r="AC379" s="52">
        <f t="shared" si="110"/>
        <v>-2.6416745748038437</v>
      </c>
      <c r="AF379">
        <v>1.89</v>
      </c>
      <c r="AG379">
        <v>1.99</v>
      </c>
    </row>
    <row r="380" spans="1:35" ht="15" x14ac:dyDescent="0.25">
      <c r="A380">
        <v>1.66</v>
      </c>
      <c r="B380">
        <v>3.98</v>
      </c>
      <c r="C380">
        <v>5.59</v>
      </c>
      <c r="D380" s="45">
        <f t="shared" si="86"/>
        <v>3.2556796526547194E-2</v>
      </c>
      <c r="E380" s="46">
        <f>IF(OR($A380="",$B380="",$C380=""),"",A380*'MPTO_working_3-way'!$I379)</f>
        <v>1.7140442822340682</v>
      </c>
      <c r="F380" s="47">
        <f>IF(OR($A380="",$B380="",$C380=""),"",B380*'MPTO_working_3-way'!$I379)</f>
        <v>4.109576050175658</v>
      </c>
      <c r="G380" s="48">
        <f>IF(OR($A380="",$B380="",$C380=""),"",C380*'MPTO_working_3-way'!$I379)</f>
        <v>5.771992492583399</v>
      </c>
      <c r="H380" s="46">
        <f>IF(OR($A380="",$B380="",$C380=""),"",'MPTO_working_3-way'!E379)</f>
        <v>1.6904531082960701</v>
      </c>
      <c r="I380" s="47">
        <f>IF(OR($A380="",$B380="",$C380=""),"",'MPTO_working_3-way'!F379)</f>
        <v>4.1596642895662423</v>
      </c>
      <c r="J380" s="48">
        <f>IF(OR($A380="",$B380="",$C380=""),"",'MPTO_working_3-way'!G379)</f>
        <v>5.9510132445934607</v>
      </c>
      <c r="K380" s="46">
        <f>IF(OR($A380="",$B380="",$C380=""),"",'OddsRatio_working_3-way'!H379)</f>
        <v>1.6987593461143411</v>
      </c>
      <c r="L380" s="47">
        <f>IF(OR($A380="",$B380="",$C380=""),"",'OddsRatio_working_3-way'!I379)</f>
        <v>4.1550043203344513</v>
      </c>
      <c r="M380" s="48">
        <f>IF(OR($A380="",$B380="",$C380=""),"",'OddsRatio_working_3-way'!J379)</f>
        <v>5.8595536343406485</v>
      </c>
      <c r="N380" s="49">
        <f t="shared" si="99"/>
        <v>58.341549886716457</v>
      </c>
      <c r="O380" s="50">
        <f t="shared" si="100"/>
        <v>24.333410254258624</v>
      </c>
      <c r="P380" s="50">
        <f t="shared" si="101"/>
        <v>17.325039859024923</v>
      </c>
      <c r="Q380" t="s">
        <v>132</v>
      </c>
      <c r="R380" t="s">
        <v>40</v>
      </c>
      <c r="S380" s="40">
        <v>44159</v>
      </c>
      <c r="T380" s="52">
        <v>100</v>
      </c>
      <c r="U380" s="52">
        <f t="shared" si="102"/>
        <v>39.759036144578317</v>
      </c>
      <c r="V380" s="52">
        <f t="shared" si="103"/>
        <v>74.874371859296474</v>
      </c>
      <c r="W380" s="52">
        <f t="shared" si="104"/>
        <v>82.110912343470488</v>
      </c>
      <c r="X380" s="52">
        <f t="shared" si="105"/>
        <v>43.014715797233031</v>
      </c>
      <c r="Y380" s="52">
        <f t="shared" si="106"/>
        <v>78.130051511951208</v>
      </c>
      <c r="Z380" s="52">
        <f t="shared" si="107"/>
        <v>85.366591996125209</v>
      </c>
      <c r="AA380" s="52">
        <f t="shared" si="108"/>
        <v>-3.2556796526547132</v>
      </c>
      <c r="AB380" s="52">
        <f t="shared" si="109"/>
        <v>-3.2556796526547345</v>
      </c>
      <c r="AC380" s="52">
        <f t="shared" si="110"/>
        <v>-3.2556796526547203</v>
      </c>
      <c r="AF380">
        <v>2.0699999999999998</v>
      </c>
      <c r="AG380">
        <v>1.83</v>
      </c>
    </row>
    <row r="381" spans="1:35" ht="15" x14ac:dyDescent="0.25">
      <c r="A381">
        <v>2.68</v>
      </c>
      <c r="B381">
        <v>3.28</v>
      </c>
      <c r="C381">
        <v>2.85</v>
      </c>
      <c r="D381" s="45">
        <f t="shared" si="86"/>
        <v>2.8889570121152897E-2</v>
      </c>
      <c r="E381" s="46">
        <f>IF(OR($A381="",$B381="",$C381=""),"",A381*'MPTO_working_3-way'!$I380)</f>
        <v>2.7574240479246899</v>
      </c>
      <c r="F381" s="47">
        <f>IF(OR($A381="",$B381="",$C381=""),"",B381*'MPTO_working_3-way'!$I380)</f>
        <v>3.3747577899973815</v>
      </c>
      <c r="G381" s="48">
        <f>IF(OR($A381="",$B381="",$C381=""),"",C381*'MPTO_working_3-way'!$I380)</f>
        <v>2.9323352748452858</v>
      </c>
      <c r="H381" s="46">
        <f>IF(OR($A381="",$B381="",$C381=""),"",'MPTO_working_3-way'!E380)</f>
        <v>2.7509977950413322</v>
      </c>
      <c r="I381" s="47">
        <f>IF(OR($A381="",$B381="",$C381=""),"",'MPTO_working_3-way'!F380)</f>
        <v>3.386980942973127</v>
      </c>
      <c r="J381" s="48">
        <f>IF(OR($A381="",$B381="",$C381=""),"",'MPTO_working_3-way'!G380)</f>
        <v>2.9304258046807012</v>
      </c>
      <c r="K381" s="46">
        <f>IF(OR($A381="",$B381="",$C381=""),"",'OddsRatio_working_3-way'!H380)</f>
        <v>2.7541382592421098</v>
      </c>
      <c r="L381" s="47">
        <f>IF(OR($A381="",$B381="",$C381=""),"",'OddsRatio_working_3-way'!I380)</f>
        <v>3.3806162089714333</v>
      </c>
      <c r="M381" s="48">
        <f>IF(OR($A381="",$B381="",$C381=""),"",'OddsRatio_working_3-way'!J380)</f>
        <v>2.9316403449987511</v>
      </c>
      <c r="N381" s="49">
        <f t="shared" si="99"/>
        <v>36.265731444266848</v>
      </c>
      <c r="O381" s="50">
        <f t="shared" si="100"/>
        <v>29.631756180071694</v>
      </c>
      <c r="P381" s="50">
        <f t="shared" si="101"/>
        <v>34.102512375661462</v>
      </c>
      <c r="Q381" t="s">
        <v>292</v>
      </c>
      <c r="R381" t="s">
        <v>296</v>
      </c>
      <c r="S381" s="40">
        <v>44159</v>
      </c>
      <c r="T381" s="52">
        <v>100</v>
      </c>
      <c r="U381" s="52">
        <f t="shared" si="102"/>
        <v>62.686567164179095</v>
      </c>
      <c r="V381" s="52">
        <f t="shared" si="103"/>
        <v>69.512195121951223</v>
      </c>
      <c r="W381" s="52">
        <f t="shared" si="104"/>
        <v>64.912280701754383</v>
      </c>
      <c r="X381" s="52">
        <f t="shared" si="105"/>
        <v>65.575524176294394</v>
      </c>
      <c r="Y381" s="52">
        <f t="shared" si="106"/>
        <v>72.401152134066507</v>
      </c>
      <c r="Z381" s="52">
        <f t="shared" si="107"/>
        <v>67.801237713869682</v>
      </c>
      <c r="AA381" s="52">
        <f t="shared" si="108"/>
        <v>-2.8889570121152985</v>
      </c>
      <c r="AB381" s="52">
        <f t="shared" si="109"/>
        <v>-2.8889570121152843</v>
      </c>
      <c r="AC381" s="52">
        <f t="shared" si="110"/>
        <v>-2.8889570121152985</v>
      </c>
      <c r="AF381">
        <v>2.23</v>
      </c>
      <c r="AG381">
        <v>1.71</v>
      </c>
    </row>
    <row r="382" spans="1:35" ht="15" x14ac:dyDescent="0.25">
      <c r="A382">
        <v>3.19</v>
      </c>
      <c r="B382">
        <v>3.51</v>
      </c>
      <c r="C382">
        <v>2.33</v>
      </c>
      <c r="D382" s="45">
        <f t="shared" si="86"/>
        <v>2.7564458080959531E-2</v>
      </c>
      <c r="E382" s="46">
        <f>IF(OR($A382="",$B382="",$C382=""),"",A382*'MPTO_working_3-way'!$I381)</f>
        <v>3.2779306212782608</v>
      </c>
      <c r="F382" s="47">
        <f>IF(OR($A382="",$B382="",$C382=""),"",B382*'MPTO_working_3-way'!$I381)</f>
        <v>3.6067512478641679</v>
      </c>
      <c r="G382" s="48">
        <f>IF(OR($A382="",$B382="",$C382=""),"",C382*'MPTO_working_3-way'!$I381)</f>
        <v>2.3942251873286358</v>
      </c>
      <c r="H382" s="46">
        <f>IF(OR($A382="",$B382="",$C382=""),"",'MPTO_working_3-way'!E381)</f>
        <v>3.2863228018972466</v>
      </c>
      <c r="I382" s="47">
        <f>IF(OR($A382="",$B382="",$C382=""),"",'MPTO_working_3-way'!F381)</f>
        <v>3.6269713341832657</v>
      </c>
      <c r="J382" s="48">
        <f>IF(OR($A382="",$B382="",$C382=""),"",'MPTO_working_3-way'!G381)</f>
        <v>2.3809728082105708</v>
      </c>
      <c r="K382" s="46">
        <f>IF(OR($A382="",$B382="",$C382=""),"",'OddsRatio_working_3-way'!H381)</f>
        <v>3.2834542303587586</v>
      </c>
      <c r="L382" s="47">
        <f>IF(OR($A382="",$B382="",$C382=""),"",'OddsRatio_working_3-way'!I381)</f>
        <v>3.6171096430139187</v>
      </c>
      <c r="M382" s="48">
        <f>IF(OR($A382="",$B382="",$C382=""),"",'OddsRatio_working_3-way'!J381)</f>
        <v>2.3867553088480129</v>
      </c>
      <c r="N382" s="49">
        <f t="shared" si="99"/>
        <v>30.507052025708838</v>
      </c>
      <c r="O382" s="50">
        <f t="shared" si="100"/>
        <v>27.725782325359315</v>
      </c>
      <c r="P382" s="50">
        <f t="shared" si="101"/>
        <v>41.767165648931844</v>
      </c>
      <c r="Q382" t="s">
        <v>459</v>
      </c>
      <c r="R382" t="s">
        <v>287</v>
      </c>
      <c r="S382" s="40">
        <v>44159</v>
      </c>
      <c r="T382" s="52">
        <v>100</v>
      </c>
      <c r="U382" s="52">
        <f t="shared" si="102"/>
        <v>68.652037617554868</v>
      </c>
      <c r="V382" s="52">
        <f t="shared" si="103"/>
        <v>71.509971509971507</v>
      </c>
      <c r="W382" s="52">
        <f t="shared" si="104"/>
        <v>57.081545064377686</v>
      </c>
      <c r="X382" s="52">
        <f t="shared" si="105"/>
        <v>71.4084834256508</v>
      </c>
      <c r="Y382" s="52">
        <f t="shared" si="106"/>
        <v>74.266417318067468</v>
      </c>
      <c r="Z382" s="52">
        <f t="shared" si="107"/>
        <v>59.837990872473632</v>
      </c>
      <c r="AA382" s="52">
        <f t="shared" si="108"/>
        <v>-2.7564458080959326</v>
      </c>
      <c r="AB382" s="52">
        <f t="shared" si="109"/>
        <v>-2.7564458080959611</v>
      </c>
      <c r="AC382" s="52">
        <f t="shared" si="110"/>
        <v>-2.7564458080959469</v>
      </c>
      <c r="AF382">
        <v>1.99</v>
      </c>
      <c r="AG382">
        <v>1.89</v>
      </c>
    </row>
    <row r="383" spans="1:35" ht="15" x14ac:dyDescent="0.25">
      <c r="A383">
        <v>3.71</v>
      </c>
      <c r="B383">
        <v>3.55</v>
      </c>
      <c r="C383">
        <v>2.1</v>
      </c>
      <c r="D383" s="45">
        <f t="shared" si="86"/>
        <v>2.742239601128782E-2</v>
      </c>
      <c r="E383" s="46">
        <f>IF(OR($A383="",$B383="",$C383=""),"",A383*'MPTO_working_3-way'!$I382)</f>
        <v>3.8117370892018778</v>
      </c>
      <c r="F383" s="47">
        <f>IF(OR($A383="",$B383="",$C383=""),"",B383*'MPTO_working_3-way'!$I382)</f>
        <v>3.6473495058400718</v>
      </c>
      <c r="G383" s="48">
        <f>IF(OR($A383="",$B383="",$C383=""),"",C383*'MPTO_working_3-way'!$I382)</f>
        <v>2.1575870316237045</v>
      </c>
      <c r="H383" s="46">
        <f>IF(OR($A383="",$B383="",$C383=""),"",'MPTO_working_3-way'!E382)</f>
        <v>3.8402313187436214</v>
      </c>
      <c r="I383" s="47">
        <f>IF(OR($A383="",$B383="",$C383=""),"",'MPTO_working_3-way'!F382)</f>
        <v>3.6690604058006899</v>
      </c>
      <c r="J383" s="48">
        <f>IF(OR($A383="",$B383="",$C383=""),"",'MPTO_working_3-way'!G382)</f>
        <v>2.1410998618173283</v>
      </c>
      <c r="K383" s="46">
        <f>IF(OR($A383="",$B383="",$C383=""),"",'OddsRatio_working_3-way'!H382)</f>
        <v>3.8277866880118085</v>
      </c>
      <c r="L383" s="47">
        <f>IF(OR($A383="",$B383="",$C383=""),"",'OddsRatio_working_3-way'!I382)</f>
        <v>3.6608324924096345</v>
      </c>
      <c r="M383" s="48">
        <f>IF(OR($A383="",$B383="",$C383=""),"",'OddsRatio_working_3-way'!J382)</f>
        <v>2.147810094764941</v>
      </c>
      <c r="N383" s="49">
        <f t="shared" si="99"/>
        <v>26.234757975120086</v>
      </c>
      <c r="O383" s="50">
        <f t="shared" si="100"/>
        <v>27.417169602167757</v>
      </c>
      <c r="P383" s="50">
        <f t="shared" si="101"/>
        <v>46.348072422712157</v>
      </c>
      <c r="Q383" t="s">
        <v>291</v>
      </c>
      <c r="R383" t="s">
        <v>43</v>
      </c>
      <c r="S383" s="40">
        <v>44159</v>
      </c>
      <c r="T383" s="52">
        <v>100</v>
      </c>
      <c r="U383" s="52">
        <f t="shared" si="102"/>
        <v>73.045822102425873</v>
      </c>
      <c r="V383" s="52">
        <f t="shared" si="103"/>
        <v>71.83098591549296</v>
      </c>
      <c r="W383" s="52">
        <f t="shared" si="104"/>
        <v>52.38095238095238</v>
      </c>
      <c r="X383" s="52">
        <f t="shared" si="105"/>
        <v>75.788061703554661</v>
      </c>
      <c r="Y383" s="52">
        <f t="shared" si="106"/>
        <v>74.573225516621733</v>
      </c>
      <c r="Z383" s="52">
        <f t="shared" si="107"/>
        <v>55.123191982081167</v>
      </c>
      <c r="AA383" s="52">
        <f t="shared" si="108"/>
        <v>-2.7422396011287873</v>
      </c>
      <c r="AB383" s="52">
        <f t="shared" si="109"/>
        <v>-2.7422396011287731</v>
      </c>
      <c r="AC383" s="52">
        <f t="shared" si="110"/>
        <v>-2.7422396011287873</v>
      </c>
      <c r="AF383">
        <v>2</v>
      </c>
      <c r="AG383">
        <v>1.89</v>
      </c>
    </row>
    <row r="384" spans="1:35" ht="15" x14ac:dyDescent="0.25">
      <c r="A384">
        <v>2.41</v>
      </c>
      <c r="B384">
        <v>3.32</v>
      </c>
      <c r="C384">
        <v>3.21</v>
      </c>
      <c r="D384" s="45">
        <f t="shared" si="86"/>
        <v>2.766905836398692E-2</v>
      </c>
      <c r="E384" s="46">
        <f>IF(OR($A384="",$B384="",$C384=""),"",A384*'MPTO_working_3-way'!$I383)</f>
        <v>2.4766824306572088</v>
      </c>
      <c r="F384" s="47">
        <f>IF(OR($A384="",$B384="",$C384=""),"",B384*'MPTO_working_3-way'!$I383)</f>
        <v>3.4118612737684364</v>
      </c>
      <c r="G384" s="48">
        <f>IF(OR($A384="",$B384="",$C384=""),"",C384*'MPTO_working_3-way'!$I383)</f>
        <v>3.2988176773483979</v>
      </c>
      <c r="H384" s="46">
        <f>IF(OR($A384="",$B384="",$C384=""),"",'MPTO_working_3-way'!E383)</f>
        <v>2.4647859732486719</v>
      </c>
      <c r="I384" s="47">
        <f>IF(OR($A384="",$B384="",$C384=""),"",'MPTO_working_3-way'!F383)</f>
        <v>3.4248710043163615</v>
      </c>
      <c r="J384" s="48">
        <f>IF(OR($A384="",$B384="",$C384=""),"",'MPTO_working_3-way'!G383)</f>
        <v>3.3079343485531587</v>
      </c>
      <c r="K384" s="46">
        <f>IF(OR($A384="",$B384="",$C384=""),"",'OddsRatio_working_3-way'!H383)</f>
        <v>2.4700550706824256</v>
      </c>
      <c r="L384" s="47">
        <f>IF(OR($A384="",$B384="",$C384=""),"",'OddsRatio_working_3-way'!I383)</f>
        <v>3.4188140170093808</v>
      </c>
      <c r="M384" s="48">
        <f>IF(OR($A384="",$B384="",$C384=""),"",'OddsRatio_working_3-way'!J383)</f>
        <v>3.3041288696511781</v>
      </c>
      <c r="N384" s="49">
        <f t="shared" si="99"/>
        <v>40.376593608516913</v>
      </c>
      <c r="O384" s="50">
        <f t="shared" si="100"/>
        <v>29.309515239917406</v>
      </c>
      <c r="P384" s="50">
        <f t="shared" si="101"/>
        <v>30.313891151565663</v>
      </c>
      <c r="Q384" t="s">
        <v>288</v>
      </c>
      <c r="R384" t="s">
        <v>298</v>
      </c>
      <c r="S384" s="40">
        <v>44159</v>
      </c>
      <c r="T384" s="52">
        <v>100</v>
      </c>
      <c r="U384" s="52">
        <f t="shared" si="102"/>
        <v>58.50622406639004</v>
      </c>
      <c r="V384" s="52">
        <f t="shared" si="103"/>
        <v>69.879518072289159</v>
      </c>
      <c r="W384" s="52">
        <f t="shared" si="104"/>
        <v>68.847352024922117</v>
      </c>
      <c r="X384" s="52">
        <f t="shared" si="105"/>
        <v>61.273129902788725</v>
      </c>
      <c r="Y384" s="52">
        <f t="shared" si="106"/>
        <v>72.646423908687837</v>
      </c>
      <c r="Z384" s="52">
        <f t="shared" si="107"/>
        <v>71.614257861320809</v>
      </c>
      <c r="AA384" s="52">
        <f t="shared" si="108"/>
        <v>-2.7669058363986849</v>
      </c>
      <c r="AB384" s="52">
        <f t="shared" si="109"/>
        <v>-2.7669058363986778</v>
      </c>
      <c r="AC384" s="52">
        <f t="shared" si="110"/>
        <v>-2.766905836398692</v>
      </c>
      <c r="AF384">
        <v>2.14</v>
      </c>
      <c r="AG384">
        <v>1.76</v>
      </c>
    </row>
    <row r="385" spans="1:33" ht="15" x14ac:dyDescent="0.25">
      <c r="A385">
        <v>3.22</v>
      </c>
      <c r="B385">
        <v>3.38</v>
      </c>
      <c r="C385">
        <v>2.37</v>
      </c>
      <c r="D385" s="45">
        <f t="shared" si="86"/>
        <v>2.8357922646902622E-2</v>
      </c>
      <c r="E385" s="46">
        <f>IF(OR($A385="",$B385="",$C385=""),"",A385*'MPTO_working_3-way'!$I384)</f>
        <v>3.3113125109230266</v>
      </c>
      <c r="F385" s="47">
        <f>IF(OR($A385="",$B385="",$C385=""),"",B385*'MPTO_working_3-way'!$I384)</f>
        <v>3.4758497785465305</v>
      </c>
      <c r="G385" s="48">
        <f>IF(OR($A385="",$B385="",$C385=""),"",C385*'MPTO_working_3-way'!$I384)</f>
        <v>2.4372082766731595</v>
      </c>
      <c r="H385" s="46">
        <f>IF(OR($A385="",$B385="",$C385=""),"",'MPTO_working_3-way'!E384)</f>
        <v>3.3210855536307373</v>
      </c>
      <c r="I385" s="47">
        <f>IF(OR($A385="",$B385="",$C385=""),"",'MPTO_working_3-way'!F384)</f>
        <v>3.491554922019541</v>
      </c>
      <c r="J385" s="48">
        <f>IF(OR($A385="",$B385="",$C385=""),"",'MPTO_working_3-way'!G384)</f>
        <v>2.4243112606491888</v>
      </c>
      <c r="K385" s="46">
        <f>IF(OR($A385="",$B385="",$C385=""),"",'OddsRatio_working_3-way'!H384)</f>
        <v>3.3171785941412728</v>
      </c>
      <c r="L385" s="47">
        <f>IF(OR($A385="",$B385="",$C385=""),"",'OddsRatio_working_3-way'!I384)</f>
        <v>3.4841824567820847</v>
      </c>
      <c r="M385" s="48">
        <f>IF(OR($A385="",$B385="",$C385=""),"",'OddsRatio_working_3-way'!J384)</f>
        <v>2.4299705738619566</v>
      </c>
      <c r="N385" s="49">
        <f t="shared" si="99"/>
        <v>30.199505383478602</v>
      </c>
      <c r="O385" s="50">
        <f t="shared" si="100"/>
        <v>28.769942998461872</v>
      </c>
      <c r="P385" s="50">
        <f t="shared" si="101"/>
        <v>41.030551618059533</v>
      </c>
      <c r="Q385" t="s">
        <v>337</v>
      </c>
      <c r="R385" t="s">
        <v>83</v>
      </c>
      <c r="S385" s="40">
        <v>44159</v>
      </c>
      <c r="T385" s="52">
        <v>100</v>
      </c>
      <c r="U385" s="52">
        <f t="shared" ref="U385:U430" si="111">(1/A385)*((T385*A385)-T385)</f>
        <v>68.944099378881987</v>
      </c>
      <c r="V385" s="52">
        <f t="shared" ref="V385:V430" si="112">(1/B385)*((T385*B385)-T385)</f>
        <v>70.414201183431956</v>
      </c>
      <c r="W385" s="52">
        <f t="shared" ref="W385:W430" si="113">(1/C385)*((T385*C385)-T385)</f>
        <v>57.805907172995774</v>
      </c>
      <c r="X385" s="52">
        <f t="shared" ref="X385:X430" si="114">((1/B385)+(1/C385))*T385</f>
        <v>71.779891643572256</v>
      </c>
      <c r="Y385" s="52">
        <f t="shared" ref="Y385:Y430" si="115">((1/A385)+(1/C385))*T385</f>
        <v>73.249993448122225</v>
      </c>
      <c r="Z385" s="52">
        <f t="shared" ref="Z385:Z430" si="116">((1/A385)+(1/B385))*T385</f>
        <v>60.641699437686057</v>
      </c>
      <c r="AA385" s="52">
        <f t="shared" ref="AA385:AA430" si="117">U385-X385</f>
        <v>-2.8357922646902693</v>
      </c>
      <c r="AB385" s="52">
        <f t="shared" ref="AB385:AB430" si="118">V385-Y385</f>
        <v>-2.8357922646902693</v>
      </c>
      <c r="AC385" s="52">
        <f t="shared" ref="AC385:AC430" si="119">W385-Z385</f>
        <v>-2.8357922646902836</v>
      </c>
      <c r="AF385">
        <v>2.0499999999999998</v>
      </c>
      <c r="AG385">
        <v>1.85</v>
      </c>
    </row>
    <row r="386" spans="1:33" ht="15" x14ac:dyDescent="0.25">
      <c r="A386">
        <v>2.02</v>
      </c>
      <c r="B386">
        <v>3.5</v>
      </c>
      <c r="C386">
        <v>4.03</v>
      </c>
      <c r="D386" s="45">
        <f t="shared" si="86"/>
        <v>2.8902748481157925E-2</v>
      </c>
      <c r="E386" s="46">
        <f>IF(OR($A386="",$B386="",$C386=""),"",A386*'MPTO_working_3-way'!$I385)</f>
        <v>2.0783835519319389</v>
      </c>
      <c r="F386" s="47">
        <f>IF(OR($A386="",$B386="",$C386=""),"",B386*'MPTO_working_3-way'!$I385)</f>
        <v>3.6011596196840525</v>
      </c>
      <c r="G386" s="48">
        <f>IF(OR($A386="",$B386="",$C386=""),"",C386*'MPTO_working_3-way'!$I385)</f>
        <v>4.1464780763790667</v>
      </c>
      <c r="H386" s="46">
        <f>IF(OR($A386="",$B386="",$C386=""),"",'MPTO_working_3-way'!E385)</f>
        <v>2.0600918260366581</v>
      </c>
      <c r="I386" s="47">
        <f>IF(OR($A386="",$B386="",$C386=""),"",'MPTO_working_3-way'!F385)</f>
        <v>3.6221380353669539</v>
      </c>
      <c r="J386" s="48">
        <f>IF(OR($A386="",$B386="",$C386=""),"",'MPTO_working_3-way'!G385)</f>
        <v>4.1927893458906631</v>
      </c>
      <c r="K386" s="46">
        <f>IF(OR($A386="",$B386="",$C386=""),"",'OddsRatio_working_3-way'!H385)</f>
        <v>2.0673937976436525</v>
      </c>
      <c r="L386" s="47">
        <f>IF(OR($A386="",$B386="",$C386=""),"",'OddsRatio_working_3-way'!I385)</f>
        <v>3.6161612687344431</v>
      </c>
      <c r="M386" s="48">
        <f>IF(OR($A386="",$B386="",$C386=""),"",'OddsRatio_working_3-way'!J385)</f>
        <v>4.1707874577061439</v>
      </c>
      <c r="N386" s="49">
        <f t="shared" si="99"/>
        <v>48.114314562894847</v>
      </c>
      <c r="O386" s="50">
        <f t="shared" si="100"/>
        <v>27.768832976299311</v>
      </c>
      <c r="P386" s="50">
        <f t="shared" si="101"/>
        <v>24.116852460805848</v>
      </c>
      <c r="Q386" t="s">
        <v>289</v>
      </c>
      <c r="R386" t="s">
        <v>300</v>
      </c>
      <c r="S386" s="40">
        <v>44159</v>
      </c>
      <c r="T386" s="52">
        <v>100</v>
      </c>
      <c r="U386" s="52">
        <f t="shared" si="111"/>
        <v>50.495049504950494</v>
      </c>
      <c r="V386" s="52">
        <f t="shared" si="112"/>
        <v>71.428571428571431</v>
      </c>
      <c r="W386" s="52">
        <f t="shared" si="113"/>
        <v>75.186104218362274</v>
      </c>
      <c r="X386" s="52">
        <f t="shared" si="114"/>
        <v>53.385324353066288</v>
      </c>
      <c r="Y386" s="52">
        <f t="shared" si="115"/>
        <v>74.318846276687225</v>
      </c>
      <c r="Z386" s="52">
        <f t="shared" si="116"/>
        <v>78.076379066478069</v>
      </c>
      <c r="AA386" s="52">
        <f t="shared" si="117"/>
        <v>-2.8902748481157943</v>
      </c>
      <c r="AB386" s="52">
        <f t="shared" si="118"/>
        <v>-2.8902748481157943</v>
      </c>
      <c r="AC386" s="52">
        <f t="shared" si="119"/>
        <v>-2.8902748481157943</v>
      </c>
      <c r="AF386">
        <v>2.2400000000000002</v>
      </c>
      <c r="AG386">
        <v>1.7</v>
      </c>
    </row>
    <row r="387" spans="1:33" ht="15" x14ac:dyDescent="0.25">
      <c r="A387">
        <v>1.91</v>
      </c>
      <c r="B387">
        <v>3.98</v>
      </c>
      <c r="C387">
        <v>3.92</v>
      </c>
      <c r="D387" s="45">
        <f t="shared" si="86"/>
        <v>2.9918531647445512E-2</v>
      </c>
      <c r="E387" s="46">
        <f>IF(OR($A387="",$B387="",$C387=""),"",A387*'MPTO_working_3-way'!$I386)</f>
        <v>1.9671443954466208</v>
      </c>
      <c r="F387" s="47">
        <f>IF(OR($A387="",$B387="",$C387=""),"",B387*'MPTO_working_3-way'!$I386)</f>
        <v>4.0990757559568332</v>
      </c>
      <c r="G387" s="48">
        <f>IF(OR($A387="",$B387="",$C387=""),"",C387*'MPTO_working_3-way'!$I386)</f>
        <v>4.0372806440579865</v>
      </c>
      <c r="H387" s="46">
        <f>IF(OR($A387="",$B387="",$C387=""),"",'MPTO_working_3-way'!E386)</f>
        <v>1.9470883964317407</v>
      </c>
      <c r="I387" s="47">
        <f>IF(OR($A387="",$B387="",$C387=""),"",'MPTO_working_3-way'!F386)</f>
        <v>4.1445032873349978</v>
      </c>
      <c r="J387" s="48">
        <f>IF(OR($A387="",$B387="",$C387=""),"",'MPTO_working_3-way'!G386)</f>
        <v>4.079481402086425</v>
      </c>
      <c r="K387" s="46">
        <f>IF(OR($A387="",$B387="",$C387=""),"",'OddsRatio_working_3-way'!H386)</f>
        <v>1.9547430924694575</v>
      </c>
      <c r="L387" s="47">
        <f>IF(OR($A387="",$B387="",$C387=""),"",'OddsRatio_working_3-way'!I386)</f>
        <v>4.1265213357791053</v>
      </c>
      <c r="M387" s="48">
        <f>IF(OR($A387="",$B387="",$C387=""),"",'OddsRatio_working_3-way'!J386)</f>
        <v>4.0635712417701289</v>
      </c>
      <c r="N387" s="49">
        <f t="shared" si="99"/>
        <v>50.835109121359636</v>
      </c>
      <c r="O387" s="50">
        <f t="shared" si="100"/>
        <v>24.39574332205952</v>
      </c>
      <c r="P387" s="50">
        <f t="shared" si="101"/>
        <v>24.769147556580844</v>
      </c>
      <c r="Q387" t="s">
        <v>286</v>
      </c>
      <c r="R387" t="s">
        <v>297</v>
      </c>
      <c r="S387" s="40">
        <v>44159</v>
      </c>
      <c r="T387" s="52">
        <v>100</v>
      </c>
      <c r="U387" s="52">
        <f t="shared" si="111"/>
        <v>47.643979057591622</v>
      </c>
      <c r="V387" s="52">
        <f t="shared" si="112"/>
        <v>74.874371859296474</v>
      </c>
      <c r="W387" s="52">
        <f t="shared" si="113"/>
        <v>74.489795918367349</v>
      </c>
      <c r="X387" s="52">
        <f t="shared" si="114"/>
        <v>50.635832222336163</v>
      </c>
      <c r="Y387" s="52">
        <f t="shared" si="115"/>
        <v>77.866225024041029</v>
      </c>
      <c r="Z387" s="52">
        <f t="shared" si="116"/>
        <v>77.48164908311189</v>
      </c>
      <c r="AA387" s="52">
        <f t="shared" si="117"/>
        <v>-2.9918531647445405</v>
      </c>
      <c r="AB387" s="52">
        <f t="shared" si="118"/>
        <v>-2.9918531647445548</v>
      </c>
      <c r="AC387" s="52">
        <f t="shared" si="119"/>
        <v>-2.9918531647445405</v>
      </c>
      <c r="AF387">
        <v>1.63</v>
      </c>
      <c r="AG387">
        <v>2.38</v>
      </c>
    </row>
    <row r="388" spans="1:33" ht="15" x14ac:dyDescent="0.25">
      <c r="A388">
        <v>1.99</v>
      </c>
      <c r="B388">
        <v>3.73</v>
      </c>
      <c r="C388">
        <v>3.88</v>
      </c>
      <c r="D388" s="45">
        <f t="shared" si="86"/>
        <v>2.8341036322265145E-2</v>
      </c>
      <c r="E388" s="46">
        <f>IF(OR($A388="",$B388="",$C388=""),"",A388*'MPTO_working_3-way'!$I387)</f>
        <v>2.0463986622813075</v>
      </c>
      <c r="F388" s="47">
        <f>IF(OR($A388="",$B388="",$C388=""),"",B388*'MPTO_working_3-way'!$I387)</f>
        <v>3.8357120654820491</v>
      </c>
      <c r="G388" s="48">
        <f>IF(OR($A388="",$B388="",$C388=""),"",C388*'MPTO_working_3-way'!$I387)</f>
        <v>3.9899632209303886</v>
      </c>
      <c r="H388" s="46">
        <f>IF(OR($A388="",$B388="",$C388=""),"",'MPTO_working_3-way'!E387)</f>
        <v>2.0281279001682964</v>
      </c>
      <c r="I388" s="47">
        <f>IF(OR($A388="",$B388="",$C388=""),"",'MPTO_working_3-way'!F387)</f>
        <v>3.8662359285492842</v>
      </c>
      <c r="J388" s="48">
        <f>IF(OR($A388="",$B388="",$C388=""),"",'MPTO_working_3-way'!G387)</f>
        <v>4.027630403979586</v>
      </c>
      <c r="K388" s="46">
        <f>IF(OR($A388="",$B388="",$C388=""),"",'OddsRatio_working_3-way'!H387)</f>
        <v>2.0353045030367456</v>
      </c>
      <c r="L388" s="47">
        <f>IF(OR($A388="",$B388="",$C388=""),"",'OddsRatio_working_3-way'!I387)</f>
        <v>3.8549305992831453</v>
      </c>
      <c r="M388" s="48">
        <f>IF(OR($A388="",$B388="",$C388=""),"",'OddsRatio_working_3-way'!J387)</f>
        <v>4.0117949179250756</v>
      </c>
      <c r="N388" s="49">
        <f t="shared" si="99"/>
        <v>48.866333741892142</v>
      </c>
      <c r="O388" s="50">
        <f t="shared" si="100"/>
        <v>26.070778591518863</v>
      </c>
      <c r="P388" s="50">
        <f t="shared" si="101"/>
        <v>25.062887666589013</v>
      </c>
      <c r="Q388" t="s">
        <v>299</v>
      </c>
      <c r="R388" t="s">
        <v>294</v>
      </c>
      <c r="S388" s="40">
        <v>44159</v>
      </c>
      <c r="T388" s="52">
        <v>100</v>
      </c>
      <c r="U388" s="52">
        <f t="shared" si="111"/>
        <v>49.748743718592962</v>
      </c>
      <c r="V388" s="52">
        <f t="shared" si="112"/>
        <v>73.190348525469176</v>
      </c>
      <c r="W388" s="52">
        <f t="shared" si="113"/>
        <v>74.226804123711347</v>
      </c>
      <c r="X388" s="52">
        <f t="shared" si="114"/>
        <v>52.582847350819492</v>
      </c>
      <c r="Y388" s="52">
        <f t="shared" si="115"/>
        <v>76.024452157695691</v>
      </c>
      <c r="Z388" s="52">
        <f t="shared" si="116"/>
        <v>77.060907755937862</v>
      </c>
      <c r="AA388" s="52">
        <f t="shared" si="117"/>
        <v>-2.8341036322265296</v>
      </c>
      <c r="AB388" s="52">
        <f t="shared" si="118"/>
        <v>-2.8341036322265154</v>
      </c>
      <c r="AC388" s="52">
        <f t="shared" si="119"/>
        <v>-2.8341036322265154</v>
      </c>
      <c r="AF388">
        <v>1.88</v>
      </c>
      <c r="AG388">
        <v>2.0099999999999998</v>
      </c>
    </row>
    <row r="389" spans="1:33" ht="15" x14ac:dyDescent="0.25">
      <c r="A389">
        <v>2.38</v>
      </c>
      <c r="B389">
        <v>3.54</v>
      </c>
      <c r="C389">
        <v>3.08</v>
      </c>
      <c r="D389" s="45">
        <f t="shared" si="86"/>
        <v>2.7329267608430019E-2</v>
      </c>
      <c r="E389" s="46">
        <f>IF(OR($A389="",$B389="",$C389=""),"",A389*'MPTO_working_3-way'!$I388)</f>
        <v>2.4450436569080631</v>
      </c>
      <c r="F389" s="47">
        <f>IF(OR($A389="",$B389="",$C389=""),"",B389*'MPTO_working_3-way'!$I388)</f>
        <v>3.6367456073338422</v>
      </c>
      <c r="G389" s="48">
        <f>IF(OR($A389="",$B389="",$C389=""),"",C389*'MPTO_working_3-way'!$I388)</f>
        <v>3.1641741442339644</v>
      </c>
      <c r="H389" s="46">
        <f>IF(OR($A389="",$B389="",$C389=""),"",'MPTO_working_3-way'!E388)</f>
        <v>2.4327448743166333</v>
      </c>
      <c r="I389" s="47">
        <f>IF(OR($A389="",$B389="",$C389=""),"",'MPTO_working_3-way'!F388)</f>
        <v>3.6579639823595658</v>
      </c>
      <c r="J389" s="48">
        <f>IF(OR($A389="",$B389="",$C389=""),"",'MPTO_working_3-way'!G388)</f>
        <v>3.1689135281271792</v>
      </c>
      <c r="K389" s="46">
        <f>IF(OR($A389="",$B389="",$C389=""),"",'OddsRatio_working_3-way'!H388)</f>
        <v>2.4382256988205571</v>
      </c>
      <c r="L389" s="47">
        <f>IF(OR($A389="",$B389="",$C389=""),"",'OddsRatio_working_3-way'!I388)</f>
        <v>3.6471690398581265</v>
      </c>
      <c r="M389" s="48">
        <f>IF(OR($A389="",$B389="",$C389=""),"",'OddsRatio_working_3-way'!J388)</f>
        <v>3.1677604735846074</v>
      </c>
      <c r="N389" s="49">
        <f t="shared" si="99"/>
        <v>40.899065224241163</v>
      </c>
      <c r="O389" s="50">
        <f t="shared" si="100"/>
        <v>27.497111647936144</v>
      </c>
      <c r="P389" s="50">
        <f t="shared" si="101"/>
        <v>31.603823127822711</v>
      </c>
      <c r="Q389" t="s">
        <v>303</v>
      </c>
      <c r="R389" t="s">
        <v>295</v>
      </c>
      <c r="S389" s="40">
        <v>44159</v>
      </c>
      <c r="T389" s="52">
        <v>100</v>
      </c>
      <c r="U389" s="52">
        <f t="shared" si="111"/>
        <v>57.983193277310924</v>
      </c>
      <c r="V389" s="52">
        <f t="shared" si="112"/>
        <v>71.751412429378533</v>
      </c>
      <c r="W389" s="52">
        <f t="shared" si="113"/>
        <v>67.532467532467535</v>
      </c>
      <c r="X389" s="52">
        <f t="shared" si="114"/>
        <v>60.716120038153946</v>
      </c>
      <c r="Y389" s="52">
        <f t="shared" si="115"/>
        <v>74.484339190221547</v>
      </c>
      <c r="Z389" s="52">
        <f t="shared" si="116"/>
        <v>70.26539429331055</v>
      </c>
      <c r="AA389" s="52">
        <f t="shared" si="117"/>
        <v>-2.7329267608430214</v>
      </c>
      <c r="AB389" s="52">
        <f t="shared" si="118"/>
        <v>-2.7329267608430143</v>
      </c>
      <c r="AC389" s="52">
        <f t="shared" si="119"/>
        <v>-2.7329267608430143</v>
      </c>
      <c r="AF389">
        <v>1.9</v>
      </c>
      <c r="AG389">
        <v>1.99</v>
      </c>
    </row>
    <row r="390" spans="1:33" ht="15" x14ac:dyDescent="0.25">
      <c r="A390">
        <v>3.89</v>
      </c>
      <c r="B390">
        <v>3.57</v>
      </c>
      <c r="C390">
        <v>2.0299999999999998</v>
      </c>
      <c r="D390" s="45">
        <f t="shared" ref="D390:D430" si="120">IF(OR($A390="",$B390="",$C390=""),"",(1/A390)+(1/B390)+(1/C390)-1)</f>
        <v>2.9792290996710769E-2</v>
      </c>
      <c r="E390" s="46">
        <f>IF(OR($A390="",$B390="",$C390=""),"",A390*'MPTO_working_3-way'!$I389)</f>
        <v>4.0058920119772052</v>
      </c>
      <c r="F390" s="47">
        <f>IF(OR($A390="",$B390="",$C390=""),"",B390*'MPTO_working_3-way'!$I389)</f>
        <v>3.6763584788582571</v>
      </c>
      <c r="G390" s="48">
        <f>IF(OR($A390="",$B390="",$C390=""),"",C390*'MPTO_working_3-way'!$I389)</f>
        <v>2.0904783507233224</v>
      </c>
      <c r="H390" s="46">
        <f>IF(OR($A390="",$B390="",$C390=""),"",'MPTO_working_3-way'!E389)</f>
        <v>4.0463117360596428</v>
      </c>
      <c r="I390" s="47">
        <f>IF(OR($A390="",$B390="",$C390=""),"",'MPTO_working_3-way'!F389)</f>
        <v>3.7012186622806542</v>
      </c>
      <c r="J390" s="48">
        <f>IF(OR($A390="",$B390="",$C390=""),"",'MPTO_working_3-way'!G389)</f>
        <v>2.0717656566668099</v>
      </c>
      <c r="K390" s="46">
        <f>IF(OR($A390="",$B390="",$C390=""),"",'OddsRatio_working_3-way'!H389)</f>
        <v>4.0281114928651363</v>
      </c>
      <c r="L390" s="47">
        <f>IF(OR($A390="",$B390="",$C390=""),"",'OddsRatio_working_3-way'!I389)</f>
        <v>3.6928188708177854</v>
      </c>
      <c r="M390" s="48">
        <f>IF(OR($A390="",$B390="",$C390=""),"",'OddsRatio_working_3-way'!J389)</f>
        <v>2.07922312721491</v>
      </c>
      <c r="N390" s="49">
        <f t="shared" si="99"/>
        <v>24.963229088804763</v>
      </c>
      <c r="O390" s="50">
        <f t="shared" si="100"/>
        <v>27.200829455308273</v>
      </c>
      <c r="P390" s="50">
        <f t="shared" si="101"/>
        <v>47.835941455886974</v>
      </c>
      <c r="Q390" t="s">
        <v>302</v>
      </c>
      <c r="R390" t="s">
        <v>293</v>
      </c>
      <c r="S390" s="40">
        <v>44159</v>
      </c>
      <c r="T390" s="52">
        <v>100</v>
      </c>
      <c r="U390" s="52">
        <f t="shared" si="111"/>
        <v>74.293059125964007</v>
      </c>
      <c r="V390" s="52">
        <f t="shared" si="112"/>
        <v>71.988795518207283</v>
      </c>
      <c r="W390" s="52">
        <f t="shared" si="113"/>
        <v>50.73891625615763</v>
      </c>
      <c r="X390" s="52">
        <f t="shared" si="114"/>
        <v>77.272288225635094</v>
      </c>
      <c r="Y390" s="52">
        <f t="shared" si="115"/>
        <v>74.968024617878356</v>
      </c>
      <c r="Z390" s="52">
        <f t="shared" si="116"/>
        <v>53.718145355828703</v>
      </c>
      <c r="AA390" s="52">
        <f t="shared" si="117"/>
        <v>-2.9792290996710875</v>
      </c>
      <c r="AB390" s="52">
        <f t="shared" si="118"/>
        <v>-2.9792290996710733</v>
      </c>
      <c r="AC390" s="52">
        <f t="shared" si="119"/>
        <v>-2.9792290996710733</v>
      </c>
      <c r="AF390">
        <v>2</v>
      </c>
      <c r="AG390">
        <v>1.89</v>
      </c>
    </row>
    <row r="391" spans="1:33" ht="15" x14ac:dyDescent="0.25">
      <c r="A391">
        <v>2.93</v>
      </c>
      <c r="B391">
        <v>3.37</v>
      </c>
      <c r="C391">
        <v>2.57</v>
      </c>
      <c r="D391" s="45">
        <f t="shared" si="120"/>
        <v>2.7137891737914144E-2</v>
      </c>
      <c r="E391" s="46">
        <f>IF(OR($A391="",$B391="",$C391=""),"",A391*'MPTO_working_3-way'!$I390)</f>
        <v>3.0095140227920885</v>
      </c>
      <c r="F391" s="47">
        <f>IF(OR($A391="",$B391="",$C391=""),"",B391*'MPTO_working_3-way'!$I390)</f>
        <v>3.4614546951567706</v>
      </c>
      <c r="G391" s="48">
        <f>IF(OR($A391="",$B391="",$C391=""),"",C391*'MPTO_working_3-way'!$I390)</f>
        <v>2.6397443817664392</v>
      </c>
      <c r="H391" s="46">
        <f>IF(OR($A391="",$B391="",$C391=""),"",'MPTO_working_3-way'!E390)</f>
        <v>3.0097730544159478</v>
      </c>
      <c r="I391" s="47">
        <f>IF(OR($A391="",$B391="",$C391=""),"",'MPTO_working_3-way'!F390)</f>
        <v>3.4759644222027783</v>
      </c>
      <c r="J391" s="48">
        <f>IF(OR($A391="",$B391="",$C391=""),"",'MPTO_working_3-way'!G390)</f>
        <v>2.6311697696352514</v>
      </c>
      <c r="K391" s="46">
        <f>IF(OR($A391="",$B391="",$C391=""),"",'OddsRatio_working_3-way'!H390)</f>
        <v>3.0101583145902437</v>
      </c>
      <c r="L391" s="47">
        <f>IF(OR($A391="",$B391="",$C391=""),"",'OddsRatio_working_3-way'!I390)</f>
        <v>3.4684327490046001</v>
      </c>
      <c r="M391" s="48">
        <f>IF(OR($A391="",$B391="",$C391=""),"",'OddsRatio_working_3-way'!J390)</f>
        <v>2.6352065046148612</v>
      </c>
      <c r="N391" s="49">
        <f t="shared" si="99"/>
        <v>33.227956155932645</v>
      </c>
      <c r="O391" s="50">
        <f t="shared" si="100"/>
        <v>28.889587993140253</v>
      </c>
      <c r="P391" s="50">
        <f t="shared" si="101"/>
        <v>37.882455850927101</v>
      </c>
      <c r="Q391" t="s">
        <v>84</v>
      </c>
      <c r="R391" t="s">
        <v>432</v>
      </c>
      <c r="S391" s="40">
        <v>44159</v>
      </c>
      <c r="T391" s="52">
        <v>100</v>
      </c>
      <c r="U391" s="52">
        <f t="shared" si="111"/>
        <v>65.870307167235495</v>
      </c>
      <c r="V391" s="52">
        <f t="shared" si="112"/>
        <v>70.326409495548958</v>
      </c>
      <c r="W391" s="52">
        <f t="shared" si="113"/>
        <v>61.089494163424128</v>
      </c>
      <c r="X391" s="52">
        <f t="shared" si="114"/>
        <v>68.584096341026907</v>
      </c>
      <c r="Y391" s="52">
        <f t="shared" si="115"/>
        <v>73.04019866934037</v>
      </c>
      <c r="Z391" s="52">
        <f t="shared" si="116"/>
        <v>63.803283337215547</v>
      </c>
      <c r="AA391" s="52">
        <f t="shared" si="117"/>
        <v>-2.7137891737914117</v>
      </c>
      <c r="AB391" s="52">
        <f t="shared" si="118"/>
        <v>-2.7137891737914117</v>
      </c>
      <c r="AC391" s="52">
        <f t="shared" si="119"/>
        <v>-2.7137891737914188</v>
      </c>
      <c r="AF391">
        <v>2.15</v>
      </c>
      <c r="AG391">
        <v>1.76</v>
      </c>
    </row>
    <row r="392" spans="1:33" ht="15" x14ac:dyDescent="0.25">
      <c r="A392">
        <v>2.1</v>
      </c>
      <c r="B392">
        <v>3.6</v>
      </c>
      <c r="C392">
        <v>3.64</v>
      </c>
      <c r="D392" s="45">
        <f t="shared" si="120"/>
        <v>2.8693528693528592E-2</v>
      </c>
      <c r="E392" s="46">
        <f>IF(OR($A392="",$B392="",$C392=""),"",A392*'MPTO_working_3-way'!$I391)</f>
        <v>2.1602564102564101</v>
      </c>
      <c r="F392" s="47">
        <f>IF(OR($A392="",$B392="",$C392=""),"",B392*'MPTO_working_3-way'!$I391)</f>
        <v>3.703296703296703</v>
      </c>
      <c r="G392" s="48">
        <f>IF(OR($A392="",$B392="",$C392=""),"",C392*'MPTO_working_3-way'!$I391)</f>
        <v>3.744444444444444</v>
      </c>
      <c r="H392" s="46">
        <f>IF(OR($A392="",$B392="",$C392=""),"",'MPTO_working_3-way'!E391)</f>
        <v>2.1430440470998691</v>
      </c>
      <c r="I392" s="47">
        <f>IF(OR($A392="",$B392="",$C392=""),"",'MPTO_working_3-way'!F391)</f>
        <v>3.7283763277693471</v>
      </c>
      <c r="J392" s="48">
        <f>IF(OR($A392="",$B392="",$C392=""),"",'MPTO_working_3-way'!G391)</f>
        <v>3.7712970069071368</v>
      </c>
      <c r="K392" s="46">
        <f>IF(OR($A392="",$B392="",$C392=""),"",'OddsRatio_working_3-way'!H391)</f>
        <v>2.1500401779449456</v>
      </c>
      <c r="L392" s="47">
        <f>IF(OR($A392="",$B392="",$C392=""),"",'OddsRatio_working_3-way'!I391)</f>
        <v>3.7182767842335065</v>
      </c>
      <c r="M392" s="48">
        <f>IF(OR($A392="",$B392="",$C392=""),"",'OddsRatio_working_3-way'!J391)</f>
        <v>3.7600964270678681</v>
      </c>
      <c r="N392" s="49">
        <f t="shared" si="99"/>
        <v>46.290801186943625</v>
      </c>
      <c r="O392" s="50">
        <f t="shared" si="100"/>
        <v>27.002967359050444</v>
      </c>
      <c r="P392" s="50">
        <f t="shared" si="101"/>
        <v>26.706231454005934</v>
      </c>
      <c r="Q392" t="s">
        <v>304</v>
      </c>
      <c r="R392" t="s">
        <v>316</v>
      </c>
      <c r="S392" s="40">
        <v>44159</v>
      </c>
      <c r="T392" s="52">
        <v>100</v>
      </c>
      <c r="U392" s="52">
        <f t="shared" si="111"/>
        <v>52.38095238095238</v>
      </c>
      <c r="V392" s="52">
        <f t="shared" si="112"/>
        <v>72.222222222222229</v>
      </c>
      <c r="W392" s="52">
        <f t="shared" si="113"/>
        <v>72.527472527472526</v>
      </c>
      <c r="X392" s="52">
        <f t="shared" si="114"/>
        <v>55.250305250305253</v>
      </c>
      <c r="Y392" s="52">
        <f t="shared" si="115"/>
        <v>75.091575091575095</v>
      </c>
      <c r="Z392" s="52">
        <f t="shared" si="116"/>
        <v>75.396825396825392</v>
      </c>
      <c r="AA392" s="52">
        <f t="shared" si="117"/>
        <v>-2.8693528693528734</v>
      </c>
      <c r="AB392" s="52">
        <f t="shared" si="118"/>
        <v>-2.8693528693528663</v>
      </c>
      <c r="AC392" s="52">
        <f t="shared" si="119"/>
        <v>-2.8693528693528663</v>
      </c>
      <c r="AF392">
        <v>1.81</v>
      </c>
      <c r="AG392">
        <v>2.08</v>
      </c>
    </row>
    <row r="393" spans="1:33" ht="15" x14ac:dyDescent="0.25">
      <c r="A393">
        <v>2.23</v>
      </c>
      <c r="B393">
        <v>3.39</v>
      </c>
      <c r="C393">
        <v>3.5</v>
      </c>
      <c r="D393" s="45">
        <f t="shared" si="120"/>
        <v>2.913002972529144E-2</v>
      </c>
      <c r="E393" s="46">
        <f>IF(OR($A393="",$B393="",$C393=""),"",A393*'MPTO_working_3-way'!$I392)</f>
        <v>2.2949599662873998</v>
      </c>
      <c r="F393" s="47">
        <f>IF(OR($A393="",$B393="",$C393=""),"",B393*'MPTO_working_3-way'!$I392)</f>
        <v>3.488750800768738</v>
      </c>
      <c r="G393" s="48">
        <f>IF(OR($A393="",$B393="",$C393=""),"",C393*'MPTO_working_3-way'!$I392)</f>
        <v>3.6019551040385203</v>
      </c>
      <c r="H393" s="46">
        <f>IF(OR($A393="",$B393="",$C393=""),"",'MPTO_working_3-way'!E392)</f>
        <v>2.2793556214419546</v>
      </c>
      <c r="I393" s="47">
        <f>IF(OR($A393="",$B393="",$C393=""),"",'MPTO_working_3-way'!F392)</f>
        <v>3.5053865771663886</v>
      </c>
      <c r="J393" s="48">
        <f>IF(OR($A393="",$B393="",$C393=""),"",'MPTO_working_3-way'!G392)</f>
        <v>3.6231322760499993</v>
      </c>
      <c r="K393" s="46">
        <f>IF(OR($A393="",$B393="",$C393=""),"",'OddsRatio_working_3-way'!H392)</f>
        <v>2.2859445276237178</v>
      </c>
      <c r="L393" s="47">
        <f>IF(OR($A393="",$B393="",$C393=""),"",'OddsRatio_working_3-way'!I392)</f>
        <v>3.4987052203420204</v>
      </c>
      <c r="M393" s="48">
        <f>IF(OR($A393="",$B393="",$C393=""),"",'OddsRatio_working_3-way'!J392)</f>
        <v>3.6137083894791009</v>
      </c>
      <c r="N393" s="49">
        <f t="shared" si="99"/>
        <v>43.573744844783455</v>
      </c>
      <c r="O393" s="50">
        <f t="shared" si="100"/>
        <v>28.663554868397373</v>
      </c>
      <c r="P393" s="50">
        <f t="shared" si="101"/>
        <v>27.762700286819168</v>
      </c>
      <c r="Q393" t="s">
        <v>312</v>
      </c>
      <c r="R393" t="s">
        <v>310</v>
      </c>
      <c r="S393" s="40">
        <v>44159</v>
      </c>
      <c r="T393" s="52">
        <v>100</v>
      </c>
      <c r="U393" s="52">
        <f t="shared" si="111"/>
        <v>55.156950672645742</v>
      </c>
      <c r="V393" s="52">
        <f t="shared" si="112"/>
        <v>70.501474926253692</v>
      </c>
      <c r="W393" s="52">
        <f t="shared" si="113"/>
        <v>71.428571428571431</v>
      </c>
      <c r="X393" s="52">
        <f t="shared" si="114"/>
        <v>58.069953645174891</v>
      </c>
      <c r="Y393" s="52">
        <f t="shared" si="115"/>
        <v>73.414477898782835</v>
      </c>
      <c r="Z393" s="52">
        <f t="shared" si="116"/>
        <v>74.341574401100573</v>
      </c>
      <c r="AA393" s="52">
        <f t="shared" si="117"/>
        <v>-2.9130029725291493</v>
      </c>
      <c r="AB393" s="52">
        <f t="shared" si="118"/>
        <v>-2.9130029725291422</v>
      </c>
      <c r="AC393" s="52">
        <f t="shared" si="119"/>
        <v>-2.9130029725291422</v>
      </c>
      <c r="AF393">
        <v>2.0499999999999998</v>
      </c>
      <c r="AG393">
        <v>1.85</v>
      </c>
    </row>
    <row r="394" spans="1:33" ht="15" x14ac:dyDescent="0.25">
      <c r="A394">
        <v>2.08</v>
      </c>
      <c r="B394">
        <v>3.5</v>
      </c>
      <c r="C394">
        <v>3.81</v>
      </c>
      <c r="D394" s="45">
        <f t="shared" si="120"/>
        <v>2.8950708084566346E-2</v>
      </c>
      <c r="E394" s="46">
        <f>IF(OR($A394="",$B394="",$C394=""),"",A394*'MPTO_working_3-way'!$I393)</f>
        <v>2.1402174728158982</v>
      </c>
      <c r="F394" s="47">
        <f>IF(OR($A394="",$B394="",$C394=""),"",B394*'MPTO_working_3-way'!$I393)</f>
        <v>3.6013274782959823</v>
      </c>
      <c r="G394" s="48">
        <f>IF(OR($A394="",$B394="",$C394=""),"",C394*'MPTO_working_3-way'!$I393)</f>
        <v>3.9203021978021977</v>
      </c>
      <c r="H394" s="46">
        <f>IF(OR($A394="",$B394="",$C394=""),"",'MPTO_working_3-way'!E393)</f>
        <v>2.1226059894903324</v>
      </c>
      <c r="I394" s="47">
        <f>IF(OR($A394="",$B394="",$C394=""),"",'MPTO_working_3-way'!F393)</f>
        <v>3.6223477889897873</v>
      </c>
      <c r="J394" s="48">
        <f>IF(OR($A394="",$B394="",$C394=""),"",'MPTO_working_3-way'!G393)</f>
        <v>3.9554309074487803</v>
      </c>
      <c r="K394" s="46">
        <f>IF(OR($A394="",$B394="",$C394=""),"",'OddsRatio_working_3-way'!H393)</f>
        <v>2.1297402713792808</v>
      </c>
      <c r="L394" s="47">
        <f>IF(OR($A394="",$B394="",$C394=""),"",'OddsRatio_working_3-way'!I393)</f>
        <v>3.6151395170816691</v>
      </c>
      <c r="M394" s="48">
        <f>IF(OR($A394="",$B394="",$C394=""),"",'OddsRatio_working_3-way'!J393)</f>
        <v>3.9394168171997967</v>
      </c>
      <c r="N394" s="49">
        <f t="shared" si="99"/>
        <v>46.724223715653224</v>
      </c>
      <c r="O394" s="50">
        <f t="shared" si="100"/>
        <v>27.767538665302489</v>
      </c>
      <c r="P394" s="50">
        <f t="shared" si="101"/>
        <v>25.508237619044284</v>
      </c>
      <c r="Q394" t="s">
        <v>319</v>
      </c>
      <c r="R394" t="s">
        <v>327</v>
      </c>
      <c r="S394" s="40">
        <v>44159</v>
      </c>
      <c r="T394" s="52">
        <v>100</v>
      </c>
      <c r="U394" s="52">
        <f t="shared" si="111"/>
        <v>51.92307692307692</v>
      </c>
      <c r="V394" s="52">
        <f t="shared" si="112"/>
        <v>71.428571428571431</v>
      </c>
      <c r="W394" s="52">
        <f t="shared" si="113"/>
        <v>73.753280839895012</v>
      </c>
      <c r="X394" s="52">
        <f t="shared" si="114"/>
        <v>54.81814773153355</v>
      </c>
      <c r="Y394" s="52">
        <f t="shared" si="115"/>
        <v>74.323642237028054</v>
      </c>
      <c r="Z394" s="52">
        <f t="shared" si="116"/>
        <v>76.64835164835165</v>
      </c>
      <c r="AA394" s="52">
        <f t="shared" si="117"/>
        <v>-2.8950708084566301</v>
      </c>
      <c r="AB394" s="52">
        <f t="shared" si="118"/>
        <v>-2.895070808456623</v>
      </c>
      <c r="AC394" s="52">
        <f t="shared" si="119"/>
        <v>-2.8950708084566372</v>
      </c>
      <c r="AF394">
        <v>2</v>
      </c>
      <c r="AG394">
        <v>1.89</v>
      </c>
    </row>
    <row r="395" spans="1:33" ht="15" x14ac:dyDescent="0.25">
      <c r="A395">
        <v>2.0299999999999998</v>
      </c>
      <c r="B395">
        <v>3.53</v>
      </c>
      <c r="C395">
        <v>3.96</v>
      </c>
      <c r="D395" s="45">
        <f t="shared" si="120"/>
        <v>2.8422208943846172E-2</v>
      </c>
      <c r="E395" s="46">
        <f>IF(OR($A395="",$B395="",$C395=""),"",A395*'MPTO_working_3-way'!$I394)</f>
        <v>2.0876970841560074</v>
      </c>
      <c r="F395" s="47">
        <f>IF(OR($A395="",$B395="",$C395=""),"",B395*'MPTO_working_3-way'!$I394)</f>
        <v>3.6303303975717767</v>
      </c>
      <c r="G395" s="48">
        <f>IF(OR($A395="",$B395="",$C395=""),"",C395*'MPTO_working_3-way'!$I394)</f>
        <v>4.0725519474176304</v>
      </c>
      <c r="H395" s="46">
        <f>IF(OR($A395="",$B395="",$C395=""),"",'MPTO_working_3-way'!E394)</f>
        <v>2.0698072816384707</v>
      </c>
      <c r="I395" s="47">
        <f>IF(OR($A395="",$B395="",$C395=""),"",'MPTO_working_3-way'!F394)</f>
        <v>3.6521402269871674</v>
      </c>
      <c r="J395" s="48">
        <f>IF(OR($A395="",$B395="",$C395=""),"",'MPTO_working_3-way'!G394)</f>
        <v>4.1143597334591711</v>
      </c>
      <c r="K395" s="46">
        <f>IF(OR($A395="",$B395="",$C395=""),"",'OddsRatio_working_3-way'!H394)</f>
        <v>2.0769568950442863</v>
      </c>
      <c r="L395" s="47">
        <f>IF(OR($A395="",$B395="",$C395=""),"",'OddsRatio_working_3-way'!I394)</f>
        <v>3.6453407227786849</v>
      </c>
      <c r="M395" s="48">
        <f>IF(OR($A395="",$B395="",$C395=""),"",'OddsRatio_working_3-way'!J394)</f>
        <v>4.0949440867292113</v>
      </c>
      <c r="N395" s="49">
        <f t="shared" si="99"/>
        <v>47.899669333698839</v>
      </c>
      <c r="O395" s="50">
        <f t="shared" si="100"/>
        <v>27.54570219473333</v>
      </c>
      <c r="P395" s="50">
        <f t="shared" si="101"/>
        <v>24.554628471567842</v>
      </c>
      <c r="Q395" t="s">
        <v>321</v>
      </c>
      <c r="R395" t="s">
        <v>309</v>
      </c>
      <c r="S395" s="40">
        <v>44159</v>
      </c>
      <c r="T395" s="52">
        <v>100</v>
      </c>
      <c r="U395" s="52">
        <f t="shared" si="111"/>
        <v>50.73891625615763</v>
      </c>
      <c r="V395" s="52">
        <f t="shared" si="112"/>
        <v>71.671388101982998</v>
      </c>
      <c r="W395" s="52">
        <f t="shared" si="113"/>
        <v>74.747474747474755</v>
      </c>
      <c r="X395" s="52">
        <f t="shared" si="114"/>
        <v>53.581137150542247</v>
      </c>
      <c r="Y395" s="52">
        <f t="shared" si="115"/>
        <v>74.513608996367637</v>
      </c>
      <c r="Z395" s="52">
        <f t="shared" si="116"/>
        <v>77.589695641859365</v>
      </c>
      <c r="AA395" s="52">
        <f t="shared" si="117"/>
        <v>-2.8422208943846172</v>
      </c>
      <c r="AB395" s="52">
        <f t="shared" si="118"/>
        <v>-2.8422208943846385</v>
      </c>
      <c r="AC395" s="52">
        <f t="shared" si="119"/>
        <v>-2.8422208943846101</v>
      </c>
      <c r="AF395">
        <v>1.97</v>
      </c>
      <c r="AG395">
        <v>1.92</v>
      </c>
    </row>
    <row r="396" spans="1:33" ht="15" x14ac:dyDescent="0.25">
      <c r="A396">
        <v>2.41</v>
      </c>
      <c r="B396">
        <v>3.61</v>
      </c>
      <c r="C396">
        <v>2.99</v>
      </c>
      <c r="D396" s="45">
        <f t="shared" si="120"/>
        <v>2.639423012052422E-2</v>
      </c>
      <c r="E396" s="46">
        <f>IF(OR($A396="",$B396="",$C396=""),"",A396*'MPTO_working_3-way'!$I395)</f>
        <v>2.4736100945904633</v>
      </c>
      <c r="F396" s="47">
        <f>IF(OR($A396="",$B396="",$C396=""),"",B396*'MPTO_working_3-way'!$I395)</f>
        <v>3.7052831707350924</v>
      </c>
      <c r="G396" s="48">
        <f>IF(OR($A396="",$B396="",$C396=""),"",C396*'MPTO_working_3-way'!$I395)</f>
        <v>3.0689187480603675</v>
      </c>
      <c r="H396" s="46">
        <f>IF(OR($A396="",$B396="",$C396=""),"",'MPTO_working_3-way'!E395)</f>
        <v>2.4622070749802676</v>
      </c>
      <c r="I396" s="47">
        <f>IF(OR($A396="",$B396="",$C396=""),"",'MPTO_working_3-way'!F395)</f>
        <v>3.7284185125683087</v>
      </c>
      <c r="J396" s="48">
        <f>IF(OR($A396="",$B396="",$C396=""),"",'MPTO_working_3-way'!G395)</f>
        <v>3.0707807234200741</v>
      </c>
      <c r="K396" s="46">
        <f>IF(OR($A396="",$B396="",$C396=""),"",'OddsRatio_working_3-way'!H395)</f>
        <v>2.4673976102527639</v>
      </c>
      <c r="L396" s="47">
        <f>IF(OR($A396="",$B396="",$C396=""),"",'OddsRatio_working_3-way'!I395)</f>
        <v>3.7162466402551169</v>
      </c>
      <c r="M396" s="48">
        <f>IF(OR($A396="",$B396="",$C396=""),"",'OddsRatio_working_3-way'!J395)</f>
        <v>3.071007974753901</v>
      </c>
      <c r="N396" s="49">
        <f t="shared" si="99"/>
        <v>40.426743171322741</v>
      </c>
      <c r="O396" s="50">
        <f t="shared" si="100"/>
        <v>26.988490593597724</v>
      </c>
      <c r="P396" s="50">
        <f t="shared" si="101"/>
        <v>32.584766235079528</v>
      </c>
      <c r="Q396" t="s">
        <v>317</v>
      </c>
      <c r="R396" t="s">
        <v>308</v>
      </c>
      <c r="S396" s="40">
        <v>44159</v>
      </c>
      <c r="T396" s="52">
        <v>100</v>
      </c>
      <c r="U396" s="52">
        <f t="shared" si="111"/>
        <v>58.50622406639004</v>
      </c>
      <c r="V396" s="52">
        <f t="shared" si="112"/>
        <v>72.29916897506925</v>
      </c>
      <c r="W396" s="52">
        <f t="shared" si="113"/>
        <v>66.555183946488299</v>
      </c>
      <c r="X396" s="52">
        <f t="shared" si="114"/>
        <v>61.145647078442458</v>
      </c>
      <c r="Y396" s="52">
        <f t="shared" si="115"/>
        <v>74.938591987121654</v>
      </c>
      <c r="Z396" s="52">
        <f t="shared" si="116"/>
        <v>69.194606958540703</v>
      </c>
      <c r="AA396" s="52">
        <f t="shared" si="117"/>
        <v>-2.6394230120524185</v>
      </c>
      <c r="AB396" s="52">
        <f t="shared" si="118"/>
        <v>-2.6394230120524043</v>
      </c>
      <c r="AC396" s="52">
        <f t="shared" si="119"/>
        <v>-2.6394230120524043</v>
      </c>
      <c r="AF396">
        <v>2</v>
      </c>
      <c r="AG396">
        <v>1.89</v>
      </c>
    </row>
    <row r="397" spans="1:33" ht="15" x14ac:dyDescent="0.25">
      <c r="A397">
        <v>2.37</v>
      </c>
      <c r="B397">
        <v>3.4</v>
      </c>
      <c r="C397">
        <v>3.2</v>
      </c>
      <c r="D397" s="45">
        <f t="shared" si="120"/>
        <v>2.8558575328865743E-2</v>
      </c>
      <c r="E397" s="46">
        <f>IF(OR($A397="",$B397="",$C397=""),"",A397*'MPTO_working_3-way'!$I396)</f>
        <v>2.437683823529412</v>
      </c>
      <c r="F397" s="47">
        <f>IF(OR($A397="",$B397="",$C397=""),"",B397*'MPTO_working_3-way'!$I396)</f>
        <v>3.4970991561181433</v>
      </c>
      <c r="G397" s="48">
        <f>IF(OR($A397="",$B397="",$C397=""),"",C397*'MPTO_working_3-way'!$I396)</f>
        <v>3.2913874410523705</v>
      </c>
      <c r="H397" s="46">
        <f>IF(OR($A397="",$B397="",$C397=""),"",'MPTO_working_3-way'!E396)</f>
        <v>2.4247044220714904</v>
      </c>
      <c r="I397" s="47">
        <f>IF(OR($A397="",$B397="",$C397=""),"",'MPTO_working_3-way'!F396)</f>
        <v>3.5137266302076706</v>
      </c>
      <c r="J397" s="48">
        <f>IF(OR($A397="",$B397="",$C397=""),"",'MPTO_working_3-way'!G396)</f>
        <v>3.3005427176844049</v>
      </c>
      <c r="K397" s="46">
        <f>IF(OR($A397="",$B397="",$C397=""),"",'OddsRatio_working_3-way'!H396)</f>
        <v>2.4304051789593992</v>
      </c>
      <c r="L397" s="47">
        <f>IF(OR($A397="",$B397="",$C397=""),"",'OddsRatio_working_3-way'!I396)</f>
        <v>3.5058192916077067</v>
      </c>
      <c r="M397" s="48">
        <f>IF(OR($A397="",$B397="",$C397=""),"",'OddsRatio_working_3-way'!J396)</f>
        <v>3.2970010173070645</v>
      </c>
      <c r="N397" s="49">
        <f t="shared" si="99"/>
        <v>41.022547319206694</v>
      </c>
      <c r="O397" s="50">
        <f t="shared" si="100"/>
        <v>28.595128572505846</v>
      </c>
      <c r="P397" s="50">
        <f t="shared" si="101"/>
        <v>30.382324108287456</v>
      </c>
      <c r="Q397" t="s">
        <v>314</v>
      </c>
      <c r="R397" t="s">
        <v>325</v>
      </c>
      <c r="S397" s="40">
        <v>44159</v>
      </c>
      <c r="T397" s="52">
        <v>100</v>
      </c>
      <c r="U397" s="52">
        <f t="shared" si="111"/>
        <v>57.805907172995774</v>
      </c>
      <c r="V397" s="52">
        <f t="shared" si="112"/>
        <v>70.588235294117652</v>
      </c>
      <c r="W397" s="52">
        <f t="shared" si="113"/>
        <v>68.75</v>
      </c>
      <c r="X397" s="52">
        <f t="shared" si="114"/>
        <v>60.661764705882362</v>
      </c>
      <c r="Y397" s="52">
        <f t="shared" si="115"/>
        <v>73.444092827004212</v>
      </c>
      <c r="Z397" s="52">
        <f t="shared" si="116"/>
        <v>71.605857532886574</v>
      </c>
      <c r="AA397" s="52">
        <f t="shared" si="117"/>
        <v>-2.8558575328865885</v>
      </c>
      <c r="AB397" s="52">
        <f t="shared" si="118"/>
        <v>-2.8558575328865601</v>
      </c>
      <c r="AC397" s="52">
        <f t="shared" si="119"/>
        <v>-2.8558575328865743</v>
      </c>
      <c r="AF397">
        <v>2.17</v>
      </c>
      <c r="AG397">
        <v>1.75</v>
      </c>
    </row>
    <row r="398" spans="1:33" ht="15" x14ac:dyDescent="0.25">
      <c r="A398">
        <v>1.8</v>
      </c>
      <c r="B398">
        <v>3.82</v>
      </c>
      <c r="C398">
        <v>4.7300000000000004</v>
      </c>
      <c r="D398" s="45">
        <f t="shared" si="120"/>
        <v>2.8752150753855288E-2</v>
      </c>
      <c r="E398" s="46">
        <f>IF(OR($A398="",$B398="",$C398=""),"",A398*'MPTO_working_3-way'!$I397)</f>
        <v>1.8517538713569395</v>
      </c>
      <c r="F398" s="47">
        <f>IF(OR($A398="",$B398="",$C398=""),"",B398*'MPTO_working_3-way'!$I397)</f>
        <v>3.9298332158797269</v>
      </c>
      <c r="G398" s="48">
        <f>IF(OR($A398="",$B398="",$C398=""),"",C398*'MPTO_working_3-way'!$I397)</f>
        <v>4.8659976730657357</v>
      </c>
      <c r="H398" s="46">
        <f>IF(OR($A398="",$B398="",$C398=""),"",'MPTO_working_3-way'!E397)</f>
        <v>1.8315974190680504</v>
      </c>
      <c r="I398" s="47">
        <f>IF(OR($A398="",$B398="",$C398=""),"",'MPTO_working_3-way'!F397)</f>
        <v>3.9651690909209121</v>
      </c>
      <c r="J398" s="48">
        <f>IF(OR($A398="",$B398="",$C398=""),"",'MPTO_working_3-way'!G397)</f>
        <v>4.9546049130447143</v>
      </c>
      <c r="K398" s="46">
        <f>IF(OR($A398="",$B398="",$C398=""),"",'OddsRatio_working_3-way'!H397)</f>
        <v>1.839069972862817</v>
      </c>
      <c r="L398" s="47">
        <f>IF(OR($A398="",$B398="",$C398=""),"",'OddsRatio_working_3-way'!I397)</f>
        <v>3.9577216543414315</v>
      </c>
      <c r="M398" s="48">
        <f>IF(OR($A398="",$B398="",$C398=""),"",'OddsRatio_working_3-way'!J397)</f>
        <v>4.9121637484728868</v>
      </c>
      <c r="N398" s="49">
        <f t="shared" si="99"/>
        <v>54.002857262407879</v>
      </c>
      <c r="O398" s="50">
        <f t="shared" si="100"/>
        <v>25.446372532024657</v>
      </c>
      <c r="P398" s="50">
        <f t="shared" si="101"/>
        <v>20.550770205567478</v>
      </c>
      <c r="Q398" t="s">
        <v>323</v>
      </c>
      <c r="R398" t="s">
        <v>326</v>
      </c>
      <c r="S398" s="40">
        <v>44159</v>
      </c>
      <c r="T398" s="52">
        <v>100</v>
      </c>
      <c r="U398" s="52">
        <f t="shared" si="111"/>
        <v>44.444444444444443</v>
      </c>
      <c r="V398" s="52">
        <f t="shared" si="112"/>
        <v>73.821989528795811</v>
      </c>
      <c r="W398" s="52">
        <f t="shared" si="113"/>
        <v>78.858350951374206</v>
      </c>
      <c r="X398" s="52">
        <f t="shared" si="114"/>
        <v>47.319659519829983</v>
      </c>
      <c r="Y398" s="52">
        <f t="shared" si="115"/>
        <v>76.697204604181351</v>
      </c>
      <c r="Z398" s="52">
        <f t="shared" si="116"/>
        <v>81.733566026759746</v>
      </c>
      <c r="AA398" s="52">
        <f t="shared" si="117"/>
        <v>-2.8752150753855403</v>
      </c>
      <c r="AB398" s="52">
        <f t="shared" si="118"/>
        <v>-2.8752150753855403</v>
      </c>
      <c r="AC398" s="52">
        <f t="shared" si="119"/>
        <v>-2.8752150753855403</v>
      </c>
      <c r="AF398">
        <v>2.11</v>
      </c>
      <c r="AG398">
        <v>1.79</v>
      </c>
    </row>
    <row r="399" spans="1:33" ht="15" x14ac:dyDescent="0.25">
      <c r="A399">
        <v>1.82</v>
      </c>
      <c r="B399">
        <v>3.78</v>
      </c>
      <c r="C399">
        <v>4.63</v>
      </c>
      <c r="D399" s="45">
        <f t="shared" si="120"/>
        <v>2.9983535383103277E-2</v>
      </c>
      <c r="E399" s="46">
        <f>IF(OR($A399="",$B399="",$C399=""),"",A399*'MPTO_working_3-way'!$I398)</f>
        <v>1.874570034397248</v>
      </c>
      <c r="F399" s="47">
        <f>IF(OR($A399="",$B399="",$C399=""),"",B399*'MPTO_working_3-way'!$I398)</f>
        <v>3.8933377637481303</v>
      </c>
      <c r="G399" s="48">
        <f>IF(OR($A399="",$B399="",$C399=""),"",C399*'MPTO_working_3-way'!$I398)</f>
        <v>4.7688237688237685</v>
      </c>
      <c r="H399" s="46">
        <f>IF(OR($A399="",$B399="",$C399=""),"",'MPTO_working_3-way'!E398)</f>
        <v>1.853719173011356</v>
      </c>
      <c r="I399" s="47">
        <f>IF(OR($A399="",$B399="",$C399=""),"",'MPTO_working_3-way'!F398)</f>
        <v>3.9284124957841282</v>
      </c>
      <c r="J399" s="48">
        <f>IF(OR($A399="",$B399="",$C399=""),"",'MPTO_working_3-way'!G398)</f>
        <v>4.854646787796713</v>
      </c>
      <c r="K399" s="46">
        <f>IF(OR($A399="",$B399="",$C399=""),"",'OddsRatio_working_3-way'!H398)</f>
        <v>1.8614968905921936</v>
      </c>
      <c r="L399" s="47">
        <f>IF(OR($A399="",$B399="",$C399=""),"",'OddsRatio_working_3-way'!I398)</f>
        <v>3.9206845803003643</v>
      </c>
      <c r="M399" s="48">
        <f>IF(OR($A399="",$B399="",$C399=""),"",'OddsRatio_working_3-way'!J398)</f>
        <v>4.8136996498166624</v>
      </c>
      <c r="N399" s="49">
        <f t="shared" si="99"/>
        <v>53.345566271229842</v>
      </c>
      <c r="O399" s="50">
        <f t="shared" si="100"/>
        <v>25.684902278740296</v>
      </c>
      <c r="P399" s="50">
        <f t="shared" si="101"/>
        <v>20.969531450029873</v>
      </c>
      <c r="Q399" t="s">
        <v>320</v>
      </c>
      <c r="R399" t="s">
        <v>313</v>
      </c>
      <c r="S399" s="40">
        <v>44159</v>
      </c>
      <c r="T399" s="52">
        <v>100</v>
      </c>
      <c r="U399" s="52">
        <f t="shared" si="111"/>
        <v>45.054945054945051</v>
      </c>
      <c r="V399" s="52">
        <f t="shared" si="112"/>
        <v>73.544973544973558</v>
      </c>
      <c r="W399" s="52">
        <f t="shared" si="113"/>
        <v>78.40172786177105</v>
      </c>
      <c r="X399" s="52">
        <f t="shared" si="114"/>
        <v>48.053298593255398</v>
      </c>
      <c r="Y399" s="52">
        <f t="shared" si="115"/>
        <v>76.543327083283884</v>
      </c>
      <c r="Z399" s="52">
        <f t="shared" si="116"/>
        <v>81.40008140008139</v>
      </c>
      <c r="AA399" s="52">
        <f t="shared" si="117"/>
        <v>-2.9983535383103472</v>
      </c>
      <c r="AB399" s="52">
        <f t="shared" si="118"/>
        <v>-2.9983535383103259</v>
      </c>
      <c r="AC399" s="52">
        <f t="shared" si="119"/>
        <v>-2.9983535383103401</v>
      </c>
      <c r="AF399">
        <v>2.1</v>
      </c>
      <c r="AG399">
        <v>1.79</v>
      </c>
    </row>
    <row r="400" spans="1:33" ht="15" x14ac:dyDescent="0.25">
      <c r="A400">
        <v>3.24</v>
      </c>
      <c r="B400">
        <v>3.29</v>
      </c>
      <c r="C400">
        <v>2.41</v>
      </c>
      <c r="D400" s="45">
        <f t="shared" si="120"/>
        <v>2.7531102425896403E-2</v>
      </c>
      <c r="E400" s="46">
        <f>IF(OR($A400="",$B400="",$C400=""),"",A400*'MPTO_working_3-way'!$I399)</f>
        <v>3.3292007718599046</v>
      </c>
      <c r="F400" s="47">
        <f>IF(OR($A400="",$B400="",$C400=""),"",B400*'MPTO_working_3-way'!$I399)</f>
        <v>3.3805773269811992</v>
      </c>
      <c r="G400" s="48">
        <f>IF(OR($A400="",$B400="",$C400=""),"",C400*'MPTO_working_3-way'!$I399)</f>
        <v>2.4763499568464105</v>
      </c>
      <c r="H400" s="46">
        <f>IF(OR($A400="",$B400="",$C400=""),"",'MPTO_working_3-way'!E399)</f>
        <v>3.3392890536839803</v>
      </c>
      <c r="I400" s="47">
        <f>IF(OR($A400="",$B400="",$C400=""),"",'MPTO_working_3-way'!F399)</f>
        <v>3.3924256147213372</v>
      </c>
      <c r="J400" s="48">
        <f>IF(OR($A400="",$B400="",$C400=""),"",'MPTO_working_3-way'!G399)</f>
        <v>2.4645066363225649</v>
      </c>
      <c r="K400" s="46">
        <f>IF(OR($A400="",$B400="",$C400=""),"",'OddsRatio_working_3-way'!H399)</f>
        <v>3.3349196712134317</v>
      </c>
      <c r="L400" s="47">
        <f>IF(OR($A400="",$B400="",$C400=""),"",'OddsRatio_working_3-way'!I399)</f>
        <v>3.3870384138744449</v>
      </c>
      <c r="M400" s="48">
        <f>IF(OR($A400="",$B400="",$C400=""),"",'OddsRatio_working_3-way'!J399)</f>
        <v>2.469748543040597</v>
      </c>
      <c r="N400" s="49">
        <f t="shared" si="99"/>
        <v>30.037239221272198</v>
      </c>
      <c r="O400" s="50">
        <f t="shared" si="100"/>
        <v>29.580746223988431</v>
      </c>
      <c r="P400" s="50">
        <f t="shared" si="101"/>
        <v>40.382014554739385</v>
      </c>
      <c r="Q400" t="s">
        <v>322</v>
      </c>
      <c r="R400" t="s">
        <v>306</v>
      </c>
      <c r="S400" s="40">
        <v>44159</v>
      </c>
      <c r="T400" s="52">
        <v>100</v>
      </c>
      <c r="U400" s="52">
        <f t="shared" si="111"/>
        <v>69.135802469135797</v>
      </c>
      <c r="V400" s="52">
        <f t="shared" si="112"/>
        <v>69.6048632218845</v>
      </c>
      <c r="W400" s="52">
        <f t="shared" si="113"/>
        <v>58.50622406639004</v>
      </c>
      <c r="X400" s="52">
        <f t="shared" si="114"/>
        <v>71.888912711725467</v>
      </c>
      <c r="Y400" s="52">
        <f t="shared" si="115"/>
        <v>72.357973464474142</v>
      </c>
      <c r="Z400" s="52">
        <f t="shared" si="116"/>
        <v>61.259334308979696</v>
      </c>
      <c r="AA400" s="52">
        <f t="shared" si="117"/>
        <v>-2.7531102425896705</v>
      </c>
      <c r="AB400" s="52">
        <f t="shared" si="118"/>
        <v>-2.7531102425896421</v>
      </c>
      <c r="AC400" s="52">
        <f t="shared" si="119"/>
        <v>-2.7531102425896563</v>
      </c>
      <c r="AF400">
        <v>2.25</v>
      </c>
      <c r="AG400">
        <v>1.69</v>
      </c>
    </row>
    <row r="401" spans="1:35" ht="15" x14ac:dyDescent="0.25">
      <c r="A401">
        <v>7.79</v>
      </c>
      <c r="B401">
        <v>4.3899999999999997</v>
      </c>
      <c r="C401">
        <v>1.48</v>
      </c>
      <c r="D401" s="45">
        <f t="shared" si="120"/>
        <v>3.1835813227177212E-2</v>
      </c>
      <c r="E401" s="46">
        <f>IF(OR($A401="",$B401="",$C401=""),"",A401*'MPTO_working_3-way'!$I400)</f>
        <v>8.0380009850397105</v>
      </c>
      <c r="F401" s="47">
        <f>IF(OR($A401="",$B401="",$C401=""),"",B401*'MPTO_working_3-way'!$I400)</f>
        <v>4.5297592200673078</v>
      </c>
      <c r="G401" s="48">
        <f>IF(OR($A401="",$B401="",$C401=""),"",C401*'MPTO_working_3-way'!$I400)</f>
        <v>1.5271170035762223</v>
      </c>
      <c r="H401" s="46">
        <f>IF(OR($A401="",$B401="",$C401=""),"",'MPTO_working_3-way'!E400)</f>
        <v>8.492008853548672</v>
      </c>
      <c r="I401" s="47">
        <f>IF(OR($A401="",$B401="",$C401=""),"",'MPTO_working_3-way'!F400)</f>
        <v>4.6045074569945541</v>
      </c>
      <c r="J401" s="48">
        <f>IF(OR($A401="",$B401="",$C401=""),"",'MPTO_working_3-way'!G400)</f>
        <v>1.5036152822097122</v>
      </c>
      <c r="K401" s="46">
        <f>IF(OR($A401="",$B401="",$C401=""),"",'OddsRatio_working_3-way'!H400)</f>
        <v>8.2330236916114199</v>
      </c>
      <c r="L401" s="47">
        <f>IF(OR($A401="",$B401="",$C401=""),"",'OddsRatio_working_3-way'!I400)</f>
        <v>4.6111856133376605</v>
      </c>
      <c r="M401" s="48">
        <f>IF(OR($A401="",$B401="",$C401=""),"",'OddsRatio_working_3-way'!J400)</f>
        <v>1.5113183169327662</v>
      </c>
      <c r="N401" s="49">
        <f t="shared" si="99"/>
        <v>12.440904173328608</v>
      </c>
      <c r="O401" s="50">
        <f t="shared" si="100"/>
        <v>22.076228590029583</v>
      </c>
      <c r="P401" s="50">
        <f t="shared" si="101"/>
        <v>65.482867236641795</v>
      </c>
      <c r="Q401" t="s">
        <v>324</v>
      </c>
      <c r="R401" t="s">
        <v>307</v>
      </c>
      <c r="S401" s="40">
        <v>44159</v>
      </c>
      <c r="T401" s="52">
        <v>100</v>
      </c>
      <c r="U401" s="52">
        <f t="shared" si="111"/>
        <v>87.163029525032087</v>
      </c>
      <c r="V401" s="52">
        <f t="shared" si="112"/>
        <v>77.220956719817764</v>
      </c>
      <c r="W401" s="52">
        <f t="shared" si="113"/>
        <v>32.432432432432435</v>
      </c>
      <c r="X401" s="52">
        <f t="shared" si="114"/>
        <v>90.346610847749801</v>
      </c>
      <c r="Y401" s="52">
        <f t="shared" si="115"/>
        <v>80.404538042535464</v>
      </c>
      <c r="Z401" s="52">
        <f t="shared" si="116"/>
        <v>35.616013755150142</v>
      </c>
      <c r="AA401" s="52">
        <f t="shared" si="117"/>
        <v>-3.1835813227177141</v>
      </c>
      <c r="AB401" s="52">
        <f t="shared" si="118"/>
        <v>-3.1835813227176999</v>
      </c>
      <c r="AC401" s="52">
        <f t="shared" si="119"/>
        <v>-3.183581322717707</v>
      </c>
      <c r="AF401">
        <v>1.93</v>
      </c>
      <c r="AG401">
        <v>1.96</v>
      </c>
    </row>
    <row r="402" spans="1:35" ht="15" x14ac:dyDescent="0.25">
      <c r="A402">
        <v>3.53</v>
      </c>
      <c r="B402">
        <v>3.2</v>
      </c>
      <c r="C402">
        <v>2.31</v>
      </c>
      <c r="D402" s="45">
        <f t="shared" si="120"/>
        <v>2.8686551880602984E-2</v>
      </c>
      <c r="E402" s="46">
        <f>IF(OR($A402="",$B402="",$C402=""),"",A402*'MPTO_working_3-way'!$I401)</f>
        <v>3.6312635281385282</v>
      </c>
      <c r="F402" s="47">
        <f>IF(OR($A402="",$B402="",$C402=""),"",B402*'MPTO_working_3-way'!$I401)</f>
        <v>3.2917969660179298</v>
      </c>
      <c r="G402" s="48">
        <f>IF(OR($A402="",$B402="",$C402=""),"",C402*'MPTO_working_3-way'!$I401)</f>
        <v>2.3762659348441928</v>
      </c>
      <c r="H402" s="46">
        <f>IF(OR($A402="",$B402="",$C402=""),"",'MPTO_working_3-way'!E401)</f>
        <v>3.653315885317252</v>
      </c>
      <c r="I402" s="47">
        <f>IF(OR($A402="",$B402="",$C402=""),"",'MPTO_working_3-way'!F401)</f>
        <v>3.3010074908199094</v>
      </c>
      <c r="J402" s="48">
        <f>IF(OR($A402="",$B402="",$C402=""),"",'MPTO_working_3-way'!G401)</f>
        <v>2.3621772955865907</v>
      </c>
      <c r="K402" s="46">
        <f>IF(OR($A402="",$B402="",$C402=""),"",'OddsRatio_working_3-way'!H401)</f>
        <v>3.6425780190223116</v>
      </c>
      <c r="L402" s="47">
        <f>IF(OR($A402="",$B402="",$C402=""),"",'OddsRatio_working_3-way'!I401)</f>
        <v>3.2978939295846192</v>
      </c>
      <c r="M402" s="48">
        <f>IF(OR($A402="",$B402="",$C402=""),"",'OddsRatio_working_3-way'!J401)</f>
        <v>2.3682913853435683</v>
      </c>
      <c r="N402" s="49">
        <f t="shared" si="99"/>
        <v>27.5386237393964</v>
      </c>
      <c r="O402" s="50">
        <f t="shared" si="100"/>
        <v>30.378544312521647</v>
      </c>
      <c r="P402" s="50">
        <f t="shared" si="101"/>
        <v>42.082831948081946</v>
      </c>
      <c r="Q402" t="s">
        <v>305</v>
      </c>
      <c r="R402" t="s">
        <v>318</v>
      </c>
      <c r="S402" s="40">
        <v>44159</v>
      </c>
      <c r="T402" s="52">
        <v>100</v>
      </c>
      <c r="U402" s="52">
        <f t="shared" si="111"/>
        <v>71.671388101982998</v>
      </c>
      <c r="V402" s="52">
        <f t="shared" si="112"/>
        <v>68.75</v>
      </c>
      <c r="W402" s="52">
        <f t="shared" si="113"/>
        <v>56.709956709956707</v>
      </c>
      <c r="X402" s="52">
        <f t="shared" si="114"/>
        <v>74.540043290043286</v>
      </c>
      <c r="Y402" s="52">
        <f t="shared" si="115"/>
        <v>71.618655188060288</v>
      </c>
      <c r="Z402" s="52">
        <f t="shared" si="116"/>
        <v>59.578611898016995</v>
      </c>
      <c r="AA402" s="52">
        <f t="shared" si="117"/>
        <v>-2.8686551880602877</v>
      </c>
      <c r="AB402" s="52">
        <f t="shared" si="118"/>
        <v>-2.8686551880602877</v>
      </c>
      <c r="AC402" s="52">
        <f t="shared" si="119"/>
        <v>-2.8686551880602877</v>
      </c>
      <c r="AF402">
        <v>2.37</v>
      </c>
      <c r="AG402">
        <v>1.63</v>
      </c>
    </row>
    <row r="403" spans="1:35" ht="15" x14ac:dyDescent="0.25">
      <c r="A403">
        <v>3.13</v>
      </c>
      <c r="B403">
        <v>3.28</v>
      </c>
      <c r="C403">
        <v>2.48</v>
      </c>
      <c r="D403" s="45">
        <f t="shared" si="120"/>
        <v>2.7592673123474576E-2</v>
      </c>
      <c r="E403" s="46">
        <f>IF(OR($A403="",$B403="",$C403=""),"",A403*'MPTO_working_3-way'!$I402)</f>
        <v>3.2163650668764752</v>
      </c>
      <c r="F403" s="47">
        <f>IF(OR($A403="",$B403="",$C403=""),"",B403*'MPTO_working_3-way'!$I402)</f>
        <v>3.3705039678449964</v>
      </c>
      <c r="G403" s="48">
        <f>IF(OR($A403="",$B403="",$C403=""),"",C403*'MPTO_working_3-way'!$I402)</f>
        <v>2.5484298293462171</v>
      </c>
      <c r="H403" s="46">
        <f>IF(OR($A403="",$B403="",$C403=""),"",'MPTO_working_3-way'!E402)</f>
        <v>3.2227784933693022</v>
      </c>
      <c r="I403" s="47">
        <f>IF(OR($A403="",$B403="",$C403=""),"",'MPTO_working_3-way'!F402)</f>
        <v>3.3820290150771286</v>
      </c>
      <c r="J403" s="48">
        <f>IF(OR($A403="",$B403="",$C403=""),"",'MPTO_working_3-way'!G402)</f>
        <v>2.5378891061443607</v>
      </c>
      <c r="K403" s="46">
        <f>IF(OR($A403="",$B403="",$C403=""),"",'OddsRatio_working_3-way'!H402)</f>
        <v>3.2201548002710227</v>
      </c>
      <c r="L403" s="47">
        <f>IF(OR($A403="",$B403="",$C403=""),"",'OddsRatio_working_3-way'!I402)</f>
        <v>3.3765037298675744</v>
      </c>
      <c r="M403" s="48">
        <f>IF(OR($A403="",$B403="",$C403=""),"",'OddsRatio_working_3-way'!J402)</f>
        <v>2.5426427720193026</v>
      </c>
      <c r="N403" s="49">
        <f t="shared" si="99"/>
        <v>31.090998043052835</v>
      </c>
      <c r="O403" s="50">
        <f t="shared" si="100"/>
        <v>29.669153620352251</v>
      </c>
      <c r="P403" s="50">
        <f t="shared" si="101"/>
        <v>39.239848336594903</v>
      </c>
      <c r="Q403" t="s">
        <v>315</v>
      </c>
      <c r="R403" t="s">
        <v>311</v>
      </c>
      <c r="S403" s="40">
        <v>44159</v>
      </c>
      <c r="T403" s="52">
        <v>100</v>
      </c>
      <c r="U403" s="52">
        <f t="shared" si="111"/>
        <v>68.051118210862612</v>
      </c>
      <c r="V403" s="52">
        <f t="shared" si="112"/>
        <v>69.512195121951223</v>
      </c>
      <c r="W403" s="52">
        <f t="shared" si="113"/>
        <v>59.677419354838712</v>
      </c>
      <c r="X403" s="52">
        <f t="shared" si="114"/>
        <v>70.810385523210073</v>
      </c>
      <c r="Y403" s="52">
        <f t="shared" si="115"/>
        <v>72.27146243429867</v>
      </c>
      <c r="Z403" s="52">
        <f t="shared" si="116"/>
        <v>62.436686667186159</v>
      </c>
      <c r="AA403" s="52">
        <f t="shared" si="117"/>
        <v>-2.7592673123474611</v>
      </c>
      <c r="AB403" s="52">
        <f t="shared" si="118"/>
        <v>-2.7592673123474469</v>
      </c>
      <c r="AC403" s="52">
        <f t="shared" si="119"/>
        <v>-2.7592673123474469</v>
      </c>
      <c r="AF403">
        <v>2.2599999999999998</v>
      </c>
      <c r="AG403">
        <v>1.69</v>
      </c>
    </row>
    <row r="404" spans="1:35" ht="15" x14ac:dyDescent="0.25">
      <c r="A404">
        <v>3.19</v>
      </c>
      <c r="B404">
        <v>3.56</v>
      </c>
      <c r="C404">
        <v>2.2799999999999998</v>
      </c>
      <c r="D404" s="45">
        <f t="shared" si="120"/>
        <v>3.2974991457016101E-2</v>
      </c>
      <c r="E404" s="46">
        <f>IF(OR($A404="",$B404="",$C404=""),"",A404*'MPTO_working_3-way'!$I403)</f>
        <v>3.2951902227478813</v>
      </c>
      <c r="F404" s="47">
        <f>IF(OR($A404="",$B404="",$C404=""),"",B404*'MPTO_working_3-way'!$I403)</f>
        <v>3.6773909695869773</v>
      </c>
      <c r="G404" s="48">
        <f>IF(OR($A404="",$B404="",$C404=""),"",C404*'MPTO_working_3-way'!$I403)</f>
        <v>2.3551829805219966</v>
      </c>
      <c r="H404" s="46">
        <f>IF(OR($A404="",$B404="",$C404=""),"",'MPTO_working_3-way'!E403)</f>
        <v>3.3059167048566027</v>
      </c>
      <c r="I404" s="47">
        <f>IF(OR($A404="",$B404="",$C404=""),"",'MPTO_working_3-way'!F403)</f>
        <v>3.7049769453021382</v>
      </c>
      <c r="J404" s="48">
        <f>IF(OR($A404="",$B404="",$C404=""),"",'MPTO_working_3-way'!G403)</f>
        <v>2.3386078357889022</v>
      </c>
      <c r="K404" s="46">
        <f>IF(OR($A404="",$B404="",$C404=""),"",'OddsRatio_working_3-way'!H403)</f>
        <v>3.3024833010608998</v>
      </c>
      <c r="L404" s="47">
        <f>IF(OR($A404="",$B404="",$C404=""),"",'OddsRatio_working_3-way'!I403)</f>
        <v>3.69148732909402</v>
      </c>
      <c r="M404" s="48">
        <f>IF(OR($A404="",$B404="",$C404=""),"",'OddsRatio_working_3-way'!J403)</f>
        <v>2.34574366454701</v>
      </c>
      <c r="N404" s="49">
        <f t="shared" si="99"/>
        <v>30.347261687554212</v>
      </c>
      <c r="O404" s="50">
        <f t="shared" si="100"/>
        <v>27.193192354858969</v>
      </c>
      <c r="P404" s="50">
        <f t="shared" si="101"/>
        <v>42.459545957586812</v>
      </c>
      <c r="Q404" t="s">
        <v>440</v>
      </c>
      <c r="R404" t="s">
        <v>437</v>
      </c>
      <c r="S404" s="40">
        <v>44159</v>
      </c>
      <c r="T404" s="52">
        <v>100</v>
      </c>
      <c r="U404" s="52">
        <f t="shared" si="111"/>
        <v>68.652037617554868</v>
      </c>
      <c r="V404" s="52">
        <f t="shared" si="112"/>
        <v>71.910112359550567</v>
      </c>
      <c r="W404" s="52">
        <f t="shared" si="113"/>
        <v>56.140350877192972</v>
      </c>
      <c r="X404" s="52">
        <f t="shared" si="114"/>
        <v>71.949536763256461</v>
      </c>
      <c r="Y404" s="52">
        <f t="shared" si="115"/>
        <v>75.207611505252174</v>
      </c>
      <c r="Z404" s="52">
        <f t="shared" si="116"/>
        <v>59.437850022894587</v>
      </c>
      <c r="AA404" s="52">
        <f t="shared" si="117"/>
        <v>-3.2974991457015932</v>
      </c>
      <c r="AB404" s="52">
        <f t="shared" si="118"/>
        <v>-3.2974991457016074</v>
      </c>
      <c r="AC404" s="52">
        <f t="shared" si="119"/>
        <v>-3.2974991457016145</v>
      </c>
      <c r="AF404">
        <v>1.88</v>
      </c>
      <c r="AG404">
        <v>1.99</v>
      </c>
    </row>
    <row r="405" spans="1:35" ht="15" x14ac:dyDescent="0.25">
      <c r="A405">
        <v>3.78</v>
      </c>
      <c r="B405">
        <v>3.84</v>
      </c>
      <c r="C405">
        <v>1.96</v>
      </c>
      <c r="D405" s="45">
        <f t="shared" si="120"/>
        <v>3.5171012849584349E-2</v>
      </c>
      <c r="E405" s="46">
        <f>IF(OR($A405="",$B405="",$C405=""),"",A405*'MPTO_working_3-way'!$I404)</f>
        <v>3.9129464285714288</v>
      </c>
      <c r="F405" s="47">
        <f>IF(OR($A405="",$B405="",$C405=""),"",B405*'MPTO_working_3-way'!$I404)</f>
        <v>3.975056689342404</v>
      </c>
      <c r="G405" s="48">
        <f>IF(OR($A405="",$B405="",$C405=""),"",C405*'MPTO_working_3-way'!$I404)</f>
        <v>2.0289351851851851</v>
      </c>
      <c r="H405" s="46">
        <f>IF(OR($A405="",$B405="",$C405=""),"",'MPTO_working_3-way'!E404)</f>
        <v>3.9552801220765477</v>
      </c>
      <c r="I405" s="47">
        <f>IF(OR($A405="",$B405="",$C405=""),"",'MPTO_working_3-way'!F404)</f>
        <v>4.0210219717596409</v>
      </c>
      <c r="J405" s="48">
        <f>IF(OR($A405="",$B405="",$C405=""),"",'MPTO_working_3-way'!G404)</f>
        <v>2.0060968867969229</v>
      </c>
      <c r="K405" s="46">
        <f>IF(OR($A405="",$B405="",$C405=""),"",'OddsRatio_working_3-way'!H404)</f>
        <v>3.9390966171299993</v>
      </c>
      <c r="L405" s="47">
        <f>IF(OR($A405="",$B405="",$C405=""),"",'OddsRatio_working_3-way'!I404)</f>
        <v>4.002530357068057</v>
      </c>
      <c r="M405" s="48">
        <f>IF(OR($A405="",$B405="",$C405=""),"",'OddsRatio_working_3-way'!J404)</f>
        <v>2.0149398390089206</v>
      </c>
      <c r="N405" s="49">
        <f t="shared" si="99"/>
        <v>25.556189389617796</v>
      </c>
      <c r="O405" s="50">
        <f t="shared" si="100"/>
        <v>25.156873930405016</v>
      </c>
      <c r="P405" s="50">
        <f t="shared" si="101"/>
        <v>49.286936679977181</v>
      </c>
      <c r="Q405" t="s">
        <v>445</v>
      </c>
      <c r="R405" t="s">
        <v>439</v>
      </c>
      <c r="S405" s="40">
        <v>44159</v>
      </c>
      <c r="T405" s="52">
        <v>100</v>
      </c>
      <c r="U405" s="52">
        <f t="shared" si="111"/>
        <v>73.544973544973558</v>
      </c>
      <c r="V405" s="52">
        <f t="shared" si="112"/>
        <v>73.958333333333343</v>
      </c>
      <c r="W405" s="52">
        <f t="shared" si="113"/>
        <v>48.979591836734699</v>
      </c>
      <c r="X405" s="52">
        <f t="shared" si="114"/>
        <v>77.062074829931973</v>
      </c>
      <c r="Y405" s="52">
        <f t="shared" si="115"/>
        <v>77.475434618291757</v>
      </c>
      <c r="Z405" s="52">
        <f t="shared" si="116"/>
        <v>52.496693121693127</v>
      </c>
      <c r="AA405" s="52">
        <f t="shared" si="117"/>
        <v>-3.5171012849584145</v>
      </c>
      <c r="AB405" s="52">
        <f t="shared" si="118"/>
        <v>-3.5171012849584145</v>
      </c>
      <c r="AC405" s="52">
        <f t="shared" si="119"/>
        <v>-3.5171012849584287</v>
      </c>
      <c r="AF405">
        <v>1.82</v>
      </c>
      <c r="AG405">
        <v>2.0499999999999998</v>
      </c>
    </row>
    <row r="406" spans="1:35" ht="15" x14ac:dyDescent="0.25">
      <c r="A406">
        <v>2.84</v>
      </c>
      <c r="B406">
        <v>3.32</v>
      </c>
      <c r="C406">
        <v>2.63</v>
      </c>
      <c r="D406" s="45">
        <f t="shared" si="120"/>
        <v>3.3545632215575827E-2</v>
      </c>
      <c r="E406" s="46">
        <f>IF(OR($A406="",$B406="",$C406=""),"",A406*'MPTO_working_3-way'!$I405)</f>
        <v>2.935269595492235</v>
      </c>
      <c r="F406" s="47">
        <f>IF(OR($A406="",$B406="",$C406=""),"",B406*'MPTO_working_3-way'!$I405)</f>
        <v>3.4313714989557114</v>
      </c>
      <c r="G406" s="48">
        <f>IF(OR($A406="",$B406="",$C406=""),"",C406*'MPTO_working_3-way'!$I405)</f>
        <v>2.7182250127269643</v>
      </c>
      <c r="H406" s="46">
        <f>IF(OR($A406="",$B406="",$C406=""),"",'MPTO_working_3-way'!E405)</f>
        <v>2.9331465621656538</v>
      </c>
      <c r="I406" s="47">
        <f>IF(OR($A406="",$B406="",$C406=""),"",'MPTO_working_3-way'!F405)</f>
        <v>3.4480030908783492</v>
      </c>
      <c r="J406" s="48">
        <f>IF(OR($A406="",$B406="",$C406=""),"",'MPTO_working_3-way'!G405)</f>
        <v>2.7096874018377433</v>
      </c>
      <c r="K406" s="46">
        <f>IF(OR($A406="",$B406="",$C406=""),"",'OddsRatio_working_3-way'!H405)</f>
        <v>2.9346209075941383</v>
      </c>
      <c r="L406" s="47">
        <f>IF(OR($A406="",$B406="",$C406=""),"",'OddsRatio_working_3-way'!I405)</f>
        <v>3.4393046226186961</v>
      </c>
      <c r="M406" s="48">
        <f>IF(OR($A406="",$B406="",$C406=""),"",'OddsRatio_working_3-way'!J405)</f>
        <v>2.7138217822708945</v>
      </c>
      <c r="N406" s="49">
        <f t="shared" si="99"/>
        <v>34.068420888347852</v>
      </c>
      <c r="O406" s="50">
        <f t="shared" si="100"/>
        <v>29.142866061116834</v>
      </c>
      <c r="P406" s="50">
        <f t="shared" si="101"/>
        <v>36.788713050535314</v>
      </c>
      <c r="Q406" t="s">
        <v>444</v>
      </c>
      <c r="R406" t="s">
        <v>447</v>
      </c>
      <c r="S406" s="40">
        <v>44159</v>
      </c>
      <c r="T406" s="52">
        <v>100</v>
      </c>
      <c r="U406" s="52">
        <f t="shared" si="111"/>
        <v>64.788732394366207</v>
      </c>
      <c r="V406" s="52">
        <f t="shared" si="112"/>
        <v>69.879518072289159</v>
      </c>
      <c r="W406" s="52">
        <f t="shared" si="113"/>
        <v>61.977186311787079</v>
      </c>
      <c r="X406" s="52">
        <f t="shared" si="114"/>
        <v>68.143295615923776</v>
      </c>
      <c r="Y406" s="52">
        <f t="shared" si="115"/>
        <v>73.234081293846742</v>
      </c>
      <c r="Z406" s="52">
        <f t="shared" si="116"/>
        <v>65.331749533344649</v>
      </c>
      <c r="AA406" s="52">
        <f t="shared" si="117"/>
        <v>-3.3545632215575694</v>
      </c>
      <c r="AB406" s="52">
        <f t="shared" si="118"/>
        <v>-3.3545632215575836</v>
      </c>
      <c r="AC406" s="52">
        <f t="shared" si="119"/>
        <v>-3.3545632215575694</v>
      </c>
      <c r="AF406">
        <v>2.2799999999999998</v>
      </c>
      <c r="AG406">
        <v>1.67</v>
      </c>
    </row>
    <row r="407" spans="1:35" s="52" customFormat="1" ht="15" x14ac:dyDescent="0.25">
      <c r="A407">
        <v>2.0499999999999998</v>
      </c>
      <c r="B407">
        <v>3.18</v>
      </c>
      <c r="C407">
        <v>4.29</v>
      </c>
      <c r="D407" s="45">
        <f t="shared" si="120"/>
        <v>3.5370519954045054E-2</v>
      </c>
      <c r="E407" s="46">
        <f>IF(OR($A407="",$B407="",$C407=""),"",A407*'MPTO_working_3-way'!$I406)</f>
        <v>2.122509565905792</v>
      </c>
      <c r="F407" s="47">
        <f>IF(OR($A407="",$B407="",$C407=""),"",B407*'MPTO_working_3-way'!$I406)</f>
        <v>3.2924782534538632</v>
      </c>
      <c r="G407" s="48">
        <f>IF(OR($A407="",$B407="",$C407=""),"",C407*'MPTO_working_3-way'!$I406)</f>
        <v>4.4417395306028533</v>
      </c>
      <c r="H407" s="46">
        <f>IF(OR($A407="",$B407="",$C407=""),"",'MPTO_working_3-way'!E406)</f>
        <v>2.1007754383671848</v>
      </c>
      <c r="I407" s="47">
        <f>IF(OR($A407="",$B407="",$C407=""),"",'MPTO_working_3-way'!F406)</f>
        <v>3.303871221545299</v>
      </c>
      <c r="J407" s="48">
        <f>IF(OR($A407="",$B407="",$C407=""),"",'MPTO_working_3-way'!G406)</f>
        <v>4.5185474215860681</v>
      </c>
      <c r="K407" s="46">
        <f>IF(OR($A407="",$B407="",$C407=""),"",'OddsRatio_working_3-way'!H406)</f>
        <v>2.1097526255856351</v>
      </c>
      <c r="L407" s="47">
        <f>IF(OR($A407="",$B407="",$C407=""),"",'OddsRatio_working_3-way'!I406)</f>
        <v>3.3040578321682719</v>
      </c>
      <c r="M407" s="48">
        <f>IF(OR($A407="",$B407="",$C407=""),"",'OddsRatio_working_3-way'!J406)</f>
        <v>4.4772248935016581</v>
      </c>
      <c r="N407" s="49">
        <f t="shared" si="99"/>
        <v>47.114039722748899</v>
      </c>
      <c r="O407" s="50">
        <f t="shared" si="100"/>
        <v>30.372258311834976</v>
      </c>
      <c r="P407" s="50">
        <f t="shared" si="101"/>
        <v>22.513701965416136</v>
      </c>
      <c r="Q407" t="s">
        <v>266</v>
      </c>
      <c r="R407" t="s">
        <v>471</v>
      </c>
      <c r="S407" s="40">
        <v>44159</v>
      </c>
      <c r="T407" s="52">
        <v>100</v>
      </c>
      <c r="U407" s="52">
        <f t="shared" si="111"/>
        <v>51.219512195121943</v>
      </c>
      <c r="V407" s="52">
        <f t="shared" si="112"/>
        <v>68.55345911949685</v>
      </c>
      <c r="W407" s="52">
        <f t="shared" si="113"/>
        <v>76.689976689976689</v>
      </c>
      <c r="X407" s="52">
        <f t="shared" si="114"/>
        <v>54.756564190526461</v>
      </c>
      <c r="Y407" s="52">
        <f t="shared" si="115"/>
        <v>72.090511114901375</v>
      </c>
      <c r="Z407" s="52">
        <f t="shared" si="116"/>
        <v>80.2270286853812</v>
      </c>
      <c r="AA407" s="52">
        <f t="shared" si="117"/>
        <v>-3.5370519954045179</v>
      </c>
      <c r="AB407" s="52">
        <f t="shared" si="118"/>
        <v>-3.537051995404525</v>
      </c>
      <c r="AC407" s="52">
        <f t="shared" si="119"/>
        <v>-3.5370519954045108</v>
      </c>
      <c r="AD407" s="53"/>
      <c r="AE407" s="53"/>
      <c r="AF407">
        <v>2.48</v>
      </c>
      <c r="AG407">
        <v>1.57</v>
      </c>
      <c r="AH407" s="53"/>
      <c r="AI407" s="53"/>
    </row>
    <row r="408" spans="1:35" ht="15" x14ac:dyDescent="0.25">
      <c r="A408">
        <v>2.31</v>
      </c>
      <c r="B408">
        <v>3.34</v>
      </c>
      <c r="C408">
        <v>3.37</v>
      </c>
      <c r="D408" s="45">
        <f t="shared" si="120"/>
        <v>2.9037535549733651E-2</v>
      </c>
      <c r="E408" s="46">
        <f>IF(OR($A408="",$B408="",$C408=""),"",A408*'MPTO_working_3-way'!$I407)</f>
        <v>2.3770767071198846</v>
      </c>
      <c r="F408" s="47">
        <f>IF(OR($A408="",$B408="",$C408=""),"",B408*'MPTO_working_3-way'!$I407)</f>
        <v>3.43698536873611</v>
      </c>
      <c r="G408" s="48">
        <f>IF(OR($A408="",$B408="",$C408=""),"",C408*'MPTO_working_3-way'!$I407)</f>
        <v>3.4678564948026027</v>
      </c>
      <c r="H408" s="46">
        <f>IF(OR($A408="",$B408="",$C408=""),"",'MPTO_working_3-way'!E407)</f>
        <v>2.362830291819455</v>
      </c>
      <c r="I408" s="47">
        <f>IF(OR($A408="",$B408="",$C408=""),"",'MPTO_working_3-way'!F407)</f>
        <v>3.4515843950939984</v>
      </c>
      <c r="J408" s="48">
        <f>IF(OR($A408="",$B408="",$C408=""),"",'MPTO_working_3-way'!G407)</f>
        <v>3.4836320057551182</v>
      </c>
      <c r="K408" s="46">
        <f>IF(OR($A408="",$B408="",$C408=""),"",'OddsRatio_working_3-way'!H407)</f>
        <v>2.3689743406355426</v>
      </c>
      <c r="L408" s="47">
        <f>IF(OR($A408="",$B408="",$C408=""),"",'OddsRatio_working_3-way'!I407)</f>
        <v>3.4453434786924961</v>
      </c>
      <c r="M408" s="48">
        <f>IF(OR($A408="",$B408="",$C408=""),"",'OddsRatio_working_3-way'!J407)</f>
        <v>3.4766940361116307</v>
      </c>
      <c r="N408" s="49">
        <f t="shared" si="99"/>
        <v>42.068478354306905</v>
      </c>
      <c r="O408" s="50">
        <f t="shared" si="100"/>
        <v>29.095264969595497</v>
      </c>
      <c r="P408" s="50">
        <f t="shared" si="101"/>
        <v>28.836256676097605</v>
      </c>
      <c r="Q408" t="s">
        <v>456</v>
      </c>
      <c r="R408" t="s">
        <v>218</v>
      </c>
      <c r="S408" s="40">
        <v>44159</v>
      </c>
      <c r="T408" s="52">
        <v>100</v>
      </c>
      <c r="U408" s="52">
        <f t="shared" si="111"/>
        <v>56.709956709956707</v>
      </c>
      <c r="V408" s="52">
        <f t="shared" si="112"/>
        <v>70.059880239520965</v>
      </c>
      <c r="W408" s="52">
        <f t="shared" si="113"/>
        <v>70.326409495548958</v>
      </c>
      <c r="X408" s="52">
        <f t="shared" si="114"/>
        <v>59.613710264930077</v>
      </c>
      <c r="Y408" s="52">
        <f t="shared" si="115"/>
        <v>72.963633794494328</v>
      </c>
      <c r="Z408" s="52">
        <f t="shared" si="116"/>
        <v>73.230163050522336</v>
      </c>
      <c r="AA408" s="52">
        <f t="shared" si="117"/>
        <v>-2.9037535549733704</v>
      </c>
      <c r="AB408" s="52">
        <f t="shared" si="118"/>
        <v>-2.9037535549733633</v>
      </c>
      <c r="AC408" s="52">
        <f t="shared" si="119"/>
        <v>-2.9037535549733775</v>
      </c>
      <c r="AF408">
        <v>2.4500000000000002</v>
      </c>
      <c r="AG408">
        <v>1.6</v>
      </c>
    </row>
    <row r="409" spans="1:35" ht="15" x14ac:dyDescent="0.25">
      <c r="A409">
        <v>1.17</v>
      </c>
      <c r="B409">
        <v>7.61</v>
      </c>
      <c r="C409">
        <v>19.27</v>
      </c>
      <c r="D409" s="45">
        <f t="shared" si="120"/>
        <v>3.8001035341546086E-2</v>
      </c>
      <c r="E409" s="46">
        <f>IF(OR($A409="",$B409="",$C409=""),"",A409*'MPTO_working_3-way'!$I408)</f>
        <v>1.2144612113496089</v>
      </c>
      <c r="F409" s="47">
        <f>IF(OR($A409="",$B409="",$C409=""),"",B409*'MPTO_working_3-way'!$I408)</f>
        <v>7.8991878789491663</v>
      </c>
      <c r="G409" s="48">
        <f>IF(OR($A409="",$B409="",$C409=""),"",C409*'MPTO_working_3-way'!$I408)</f>
        <v>20.002279951031593</v>
      </c>
      <c r="H409" s="46">
        <f>IF(OR($A409="",$B409="",$C409=""),"",'MPTO_working_3-way'!E408)</f>
        <v>1.1876007222367724</v>
      </c>
      <c r="I409" s="47">
        <f>IF(OR($A409="",$B409="",$C409=""),"",'MPTO_working_3-way'!F408)</f>
        <v>8.4218304259131216</v>
      </c>
      <c r="J409" s="48">
        <f>IF(OR($A409="",$B409="",$C409=""),"",'MPTO_working_3-way'!G408)</f>
        <v>25.492564669213891</v>
      </c>
      <c r="K409" s="46">
        <f>IF(OR($A409="",$B409="",$C409=""),"",'OddsRatio_working_3-way'!H408)</f>
        <v>1.1942341626194548</v>
      </c>
      <c r="L409" s="47">
        <f>IF(OR($A409="",$B409="",$C409=""),"",'OddsRatio_working_3-way'!I408)</f>
        <v>8.5522812642035113</v>
      </c>
      <c r="M409" s="48">
        <f>IF(OR($A409="",$B409="",$C409=""),"",'OddsRatio_working_3-way'!J408)</f>
        <v>21.874459712102595</v>
      </c>
      <c r="N409" s="49">
        <f t="shared" si="99"/>
        <v>82.341040673396066</v>
      </c>
      <c r="O409" s="50">
        <f t="shared" si="100"/>
        <v>12.659529249392035</v>
      </c>
      <c r="P409" s="50">
        <f t="shared" si="101"/>
        <v>4.9994300772119038</v>
      </c>
      <c r="Q409" t="s">
        <v>398</v>
      </c>
      <c r="R409" t="s">
        <v>399</v>
      </c>
      <c r="S409" s="40">
        <v>44159</v>
      </c>
      <c r="T409" s="52">
        <v>100</v>
      </c>
      <c r="U409" s="52">
        <f t="shared" si="111"/>
        <v>14.529914529914532</v>
      </c>
      <c r="V409" s="52">
        <f t="shared" si="112"/>
        <v>86.859395532194483</v>
      </c>
      <c r="W409" s="52">
        <f t="shared" si="113"/>
        <v>94.81058640373638</v>
      </c>
      <c r="X409" s="52">
        <f t="shared" si="114"/>
        <v>18.330018064069144</v>
      </c>
      <c r="Y409" s="52">
        <f t="shared" si="115"/>
        <v>90.659499066349099</v>
      </c>
      <c r="Z409" s="52">
        <f t="shared" si="116"/>
        <v>98.610689937890996</v>
      </c>
      <c r="AA409" s="52">
        <f t="shared" si="117"/>
        <v>-3.8001035341546121</v>
      </c>
      <c r="AB409" s="52">
        <f t="shared" si="118"/>
        <v>-3.8001035341546157</v>
      </c>
      <c r="AC409" s="52">
        <f t="shared" si="119"/>
        <v>-3.8001035341546157</v>
      </c>
      <c r="AF409">
        <v>1.62</v>
      </c>
      <c r="AG409">
        <v>2.35</v>
      </c>
    </row>
    <row r="410" spans="1:35" ht="15" x14ac:dyDescent="0.25">
      <c r="A410">
        <v>7.08</v>
      </c>
      <c r="B410">
        <v>4.6500000000000004</v>
      </c>
      <c r="C410">
        <v>1.44</v>
      </c>
      <c r="D410" s="45">
        <f t="shared" si="120"/>
        <v>5.074114573841193E-2</v>
      </c>
      <c r="E410" s="46">
        <f>IF(OR($A410="",$B410="",$C410=""),"",A410*'MPTO_working_3-way'!$I409)</f>
        <v>7.4392473118279563</v>
      </c>
      <c r="F410" s="47">
        <f>IF(OR($A410="",$B410="",$C410=""),"",B410*'MPTO_working_3-way'!$I409)</f>
        <v>4.8859463276836159</v>
      </c>
      <c r="G410" s="48">
        <f>IF(OR($A410="",$B410="",$C410=""),"",C410*'MPTO_working_3-way'!$I409)</f>
        <v>1.5130672498633131</v>
      </c>
      <c r="H410" s="46">
        <f>IF(OR($A410="",$B410="",$C410=""),"",'MPTO_working_3-way'!E409)</f>
        <v>8.0431613665051511</v>
      </c>
      <c r="I410" s="47">
        <f>IF(OR($A410="",$B410="",$C410=""),"",'MPTO_working_3-way'!F409)</f>
        <v>5.0469352819438411</v>
      </c>
      <c r="J410" s="48">
        <f>IF(OR($A410="",$B410="",$C410=""),"",'MPTO_working_3-way'!G409)</f>
        <v>1.4759478159511037</v>
      </c>
      <c r="K410" s="46">
        <f>IF(OR($A410="",$B410="",$C410=""),"",'OddsRatio_working_3-way'!H409)</f>
        <v>7.7333869788458234</v>
      </c>
      <c r="L410" s="47">
        <f>IF(OR($A410="",$B410="",$C410=""),"",'OddsRatio_working_3-way'!I409)</f>
        <v>5.0422471172347469</v>
      </c>
      <c r="M410" s="48">
        <f>IF(OR($A410="",$B410="",$C410=""),"",'OddsRatio_working_3-way'!J409)</f>
        <v>1.4872845839954216</v>
      </c>
      <c r="N410" s="49">
        <f t="shared" si="99"/>
        <v>13.442220134422204</v>
      </c>
      <c r="O410" s="50">
        <f t="shared" si="100"/>
        <v>20.466864204668642</v>
      </c>
      <c r="P410" s="50">
        <f t="shared" si="101"/>
        <v>66.090915660909161</v>
      </c>
      <c r="Q410" t="s">
        <v>407</v>
      </c>
      <c r="R410" t="s">
        <v>411</v>
      </c>
      <c r="S410" s="40">
        <v>44159</v>
      </c>
      <c r="T410" s="52">
        <v>100</v>
      </c>
      <c r="U410" s="52">
        <f t="shared" si="111"/>
        <v>85.875706214689274</v>
      </c>
      <c r="V410" s="52">
        <f t="shared" si="112"/>
        <v>78.494623655913983</v>
      </c>
      <c r="W410" s="52">
        <f t="shared" si="113"/>
        <v>30.555555555555554</v>
      </c>
      <c r="X410" s="52">
        <f t="shared" si="114"/>
        <v>90.949820788530474</v>
      </c>
      <c r="Y410" s="52">
        <f t="shared" si="115"/>
        <v>83.568738229755184</v>
      </c>
      <c r="Z410" s="52">
        <f t="shared" si="116"/>
        <v>35.62967012939675</v>
      </c>
      <c r="AA410" s="52">
        <f t="shared" si="117"/>
        <v>-5.0741145738412001</v>
      </c>
      <c r="AB410" s="52">
        <f t="shared" si="118"/>
        <v>-5.0741145738412001</v>
      </c>
      <c r="AC410" s="52">
        <f t="shared" si="119"/>
        <v>-5.0741145738411966</v>
      </c>
      <c r="AF410">
        <v>1.71</v>
      </c>
      <c r="AG410">
        <v>2.13</v>
      </c>
    </row>
    <row r="411" spans="1:35" ht="15" x14ac:dyDescent="0.25">
      <c r="A411">
        <v>2.52</v>
      </c>
      <c r="B411">
        <v>2.8</v>
      </c>
      <c r="C411">
        <v>3.65</v>
      </c>
      <c r="D411" s="45">
        <f t="shared" si="120"/>
        <v>2.7940856707979966E-2</v>
      </c>
      <c r="E411" s="46">
        <f>IF(OR($A411="",$B411="",$C411=""),"",A411*'MPTO_working_3-way'!$I410)</f>
        <v>2.5904109589041093</v>
      </c>
      <c r="F411" s="47">
        <f>IF(OR($A411="",$B411="",$C411=""),"",B411*'MPTO_working_3-way'!$I410)</f>
        <v>2.8782343987823436</v>
      </c>
      <c r="G411" s="48">
        <f>IF(OR($A411="",$B411="",$C411=""),"",C411*'MPTO_working_3-way'!$I410)</f>
        <v>3.751984126984127</v>
      </c>
      <c r="H411" s="46">
        <f>IF(OR($A411="",$B411="",$C411=""),"",'MPTO_working_3-way'!E410)</f>
        <v>2.5805667258954457</v>
      </c>
      <c r="I411" s="47">
        <f>IF(OR($A411="",$B411="",$C411=""),"",'MPTO_working_3-way'!F410)</f>
        <v>2.874973952906855</v>
      </c>
      <c r="J411" s="48">
        <f>IF(OR($A411="",$B411="",$C411=""),"",'MPTO_working_3-way'!G410)</f>
        <v>3.7784472134739149</v>
      </c>
      <c r="K411" s="46">
        <f>IF(OR($A411="",$B411="",$C411=""),"",'OddsRatio_working_3-way'!H410)</f>
        <v>2.5853783831398776</v>
      </c>
      <c r="L411" s="47">
        <f>IF(OR($A411="",$B411="",$C411=""),"",'OddsRatio_working_3-way'!I410)</f>
        <v>2.87742176950775</v>
      </c>
      <c r="M411" s="48">
        <f>IF(OR($A411="",$B411="",$C411=""),"",'OddsRatio_working_3-way'!J410)</f>
        <v>3.7639820495530762</v>
      </c>
      <c r="N411" s="49">
        <f t="shared" si="99"/>
        <v>38.603913273400323</v>
      </c>
      <c r="O411" s="50">
        <f t="shared" si="100"/>
        <v>34.743521946060291</v>
      </c>
      <c r="P411" s="50">
        <f t="shared" si="101"/>
        <v>26.652564780539397</v>
      </c>
      <c r="Q411" t="s">
        <v>335</v>
      </c>
      <c r="R411" t="s">
        <v>121</v>
      </c>
      <c r="S411" s="40">
        <v>44159</v>
      </c>
      <c r="T411" s="52">
        <v>100</v>
      </c>
      <c r="U411" s="52">
        <f t="shared" si="111"/>
        <v>60.317460317460316</v>
      </c>
      <c r="V411" s="52">
        <f t="shared" si="112"/>
        <v>64.285714285714292</v>
      </c>
      <c r="W411" s="52">
        <f t="shared" si="113"/>
        <v>72.602739726027394</v>
      </c>
      <c r="X411" s="52">
        <f t="shared" si="114"/>
        <v>63.111545988258321</v>
      </c>
      <c r="Y411" s="52">
        <f t="shared" si="115"/>
        <v>67.079799956512275</v>
      </c>
      <c r="Z411" s="52">
        <f t="shared" si="116"/>
        <v>75.396825396825392</v>
      </c>
      <c r="AA411" s="52">
        <f t="shared" si="117"/>
        <v>-2.7940856707980046</v>
      </c>
      <c r="AB411" s="52">
        <f t="shared" si="118"/>
        <v>-2.7940856707979833</v>
      </c>
      <c r="AC411" s="52">
        <f t="shared" si="119"/>
        <v>-2.7940856707979975</v>
      </c>
      <c r="AF411">
        <v>2.99</v>
      </c>
      <c r="AG411">
        <v>1.42</v>
      </c>
    </row>
    <row r="412" spans="1:35" ht="15" x14ac:dyDescent="0.25">
      <c r="A412">
        <v>2.11</v>
      </c>
      <c r="B412">
        <v>3.06</v>
      </c>
      <c r="C412">
        <v>4.38</v>
      </c>
      <c r="D412" s="45">
        <f t="shared" si="120"/>
        <v>2.9041537193119638E-2</v>
      </c>
      <c r="E412" s="46">
        <f>IF(OR($A412="",$B412="",$C412=""),"",A412*'MPTO_working_3-way'!$I411)</f>
        <v>2.1712776434774823</v>
      </c>
      <c r="F412" s="47">
        <f>IF(OR($A412="",$B412="",$C412=""),"",B412*'MPTO_working_3-way'!$I411)</f>
        <v>3.1488671038109461</v>
      </c>
      <c r="G412" s="48">
        <f>IF(OR($A412="",$B412="",$C412=""),"",C412*'MPTO_working_3-way'!$I411)</f>
        <v>4.5072019329058639</v>
      </c>
      <c r="H412" s="46">
        <f>IF(OR($A412="",$B412="",$C412=""),"",'MPTO_working_3-way'!E411)</f>
        <v>2.1539972927182163</v>
      </c>
      <c r="I412" s="47">
        <f>IF(OR($A412="",$B412="",$C412=""),"",'MPTO_working_3-way'!F411)</f>
        <v>3.1534115161892751</v>
      </c>
      <c r="J412" s="48">
        <f>IF(OR($A412="",$B412="",$C412=""),"",'MPTO_working_3-way'!G411)</f>
        <v>4.573937914575124</v>
      </c>
      <c r="K412" s="46">
        <f>IF(OR($A412="",$B412="",$C412=""),"",'OddsRatio_working_3-way'!H411)</f>
        <v>2.1614265058390316</v>
      </c>
      <c r="L412" s="47">
        <f>IF(OR($A412="",$B412="",$C412=""),"",'OddsRatio_working_3-way'!I411)</f>
        <v>3.1554401820075726</v>
      </c>
      <c r="M412" s="48">
        <f>IF(OR($A412="",$B412="",$C412=""),"",'OddsRatio_working_3-way'!J411)</f>
        <v>4.5365960267891241</v>
      </c>
      <c r="N412" s="49">
        <f t="shared" si="99"/>
        <v>46.055832749164985</v>
      </c>
      <c r="O412" s="50">
        <f t="shared" si="100"/>
        <v>31.757453300894806</v>
      </c>
      <c r="P412" s="50">
        <f t="shared" si="101"/>
        <v>22.186713949940206</v>
      </c>
      <c r="Q412" t="s">
        <v>160</v>
      </c>
      <c r="R412" t="s">
        <v>116</v>
      </c>
      <c r="S412" s="40">
        <v>44159</v>
      </c>
      <c r="T412" s="52">
        <v>100</v>
      </c>
      <c r="U412" s="52">
        <f t="shared" si="111"/>
        <v>52.606635071090047</v>
      </c>
      <c r="V412" s="52">
        <f t="shared" si="112"/>
        <v>67.320261437908499</v>
      </c>
      <c r="W412" s="52">
        <f t="shared" si="113"/>
        <v>77.168949771689498</v>
      </c>
      <c r="X412" s="52">
        <f t="shared" si="114"/>
        <v>55.51078879040201</v>
      </c>
      <c r="Y412" s="52">
        <f t="shared" si="115"/>
        <v>70.224415157220449</v>
      </c>
      <c r="Z412" s="52">
        <f t="shared" si="116"/>
        <v>80.073103491001447</v>
      </c>
      <c r="AA412" s="52">
        <f t="shared" si="117"/>
        <v>-2.9041537193119638</v>
      </c>
      <c r="AB412" s="52">
        <f t="shared" si="118"/>
        <v>-2.9041537193119495</v>
      </c>
      <c r="AC412" s="52">
        <f t="shared" si="119"/>
        <v>-2.9041537193119495</v>
      </c>
      <c r="AF412">
        <v>3.01</v>
      </c>
      <c r="AG412">
        <v>1.41</v>
      </c>
    </row>
    <row r="413" spans="1:35" ht="15" x14ac:dyDescent="0.25">
      <c r="A413">
        <v>3.36</v>
      </c>
      <c r="B413">
        <v>2.8</v>
      </c>
      <c r="C413">
        <v>2.68</v>
      </c>
      <c r="D413" s="45">
        <f t="shared" si="120"/>
        <v>2.7896233120113578E-2</v>
      </c>
      <c r="E413" s="46">
        <f>IF(OR($A413="",$B413="",$C413=""),"",A413*'MPTO_working_3-way'!$I412)</f>
        <v>3.4537313432835814</v>
      </c>
      <c r="F413" s="47">
        <f>IF(OR($A413="",$B413="",$C413=""),"",B413*'MPTO_working_3-way'!$I412)</f>
        <v>2.878109452736318</v>
      </c>
      <c r="G413" s="48">
        <f>IF(OR($A413="",$B413="",$C413=""),"",C413*'MPTO_working_3-way'!$I412)</f>
        <v>2.7547619047619047</v>
      </c>
      <c r="H413" s="46">
        <f>IF(OR($A413="",$B413="",$C413=""),"",'MPTO_working_3-way'!E412)</f>
        <v>3.4683648315529987</v>
      </c>
      <c r="I413" s="47">
        <f>IF(OR($A413="",$B413="",$C413=""),"",'MPTO_working_3-way'!F412)</f>
        <v>2.8748510131108453</v>
      </c>
      <c r="J413" s="48">
        <f>IF(OR($A413="",$B413="",$C413=""),"",'MPTO_working_3-way'!G412)</f>
        <v>2.7484942210646266</v>
      </c>
      <c r="K413" s="46">
        <f>IF(OR($A413="",$B413="",$C413=""),"",'OddsRatio_working_3-way'!H412)</f>
        <v>3.4606274849670733</v>
      </c>
      <c r="L413" s="47">
        <f>IF(OR($A413="",$B413="",$C413=""),"",'OddsRatio_working_3-way'!I412)</f>
        <v>2.8767497766698016</v>
      </c>
      <c r="M413" s="48">
        <f>IF(OR($A413="",$B413="",$C413=""),"",'OddsRatio_working_3-way'!J412)</f>
        <v>2.7516331248918156</v>
      </c>
      <c r="N413" s="49">
        <f t="shared" si="99"/>
        <v>28.954191875540197</v>
      </c>
      <c r="O413" s="50">
        <f t="shared" si="100"/>
        <v>34.745030250648234</v>
      </c>
      <c r="P413" s="50">
        <f t="shared" si="101"/>
        <v>36.300777873811576</v>
      </c>
      <c r="Q413" t="s">
        <v>123</v>
      </c>
      <c r="R413" t="s">
        <v>118</v>
      </c>
      <c r="S413" s="40">
        <v>44159</v>
      </c>
      <c r="T413" s="52">
        <v>100</v>
      </c>
      <c r="U413" s="52">
        <f t="shared" si="111"/>
        <v>70.238095238095241</v>
      </c>
      <c r="V413" s="52">
        <f t="shared" si="112"/>
        <v>64.285714285714292</v>
      </c>
      <c r="W413" s="52">
        <f t="shared" si="113"/>
        <v>62.686567164179095</v>
      </c>
      <c r="X413" s="52">
        <f t="shared" si="114"/>
        <v>73.027718550106613</v>
      </c>
      <c r="Y413" s="52">
        <f t="shared" si="115"/>
        <v>67.075337597725664</v>
      </c>
      <c r="Z413" s="52">
        <f t="shared" si="116"/>
        <v>65.476190476190482</v>
      </c>
      <c r="AA413" s="52">
        <f t="shared" si="117"/>
        <v>-2.789623312011372</v>
      </c>
      <c r="AB413" s="52">
        <f t="shared" si="118"/>
        <v>-2.789623312011372</v>
      </c>
      <c r="AC413" s="52">
        <f t="shared" si="119"/>
        <v>-2.7896233120113862</v>
      </c>
      <c r="AF413">
        <v>3.01</v>
      </c>
      <c r="AG413">
        <v>1.42</v>
      </c>
    </row>
    <row r="414" spans="1:35" s="28" customFormat="1" ht="15" x14ac:dyDescent="0.25">
      <c r="A414" s="23">
        <v>1.72</v>
      </c>
      <c r="B414" s="23">
        <v>4.0199999999999996</v>
      </c>
      <c r="C414" s="23">
        <v>5.01</v>
      </c>
      <c r="D414" s="24">
        <f t="shared" si="120"/>
        <v>2.9752366145875619E-2</v>
      </c>
      <c r="E414" s="25">
        <f>IF(OR($A414="",$B414="",$C414=""),"",A414*'MPTO_working_3-way'!$I413)</f>
        <v>1.771174069770906</v>
      </c>
      <c r="F414" s="26">
        <f>IF(OR($A414="",$B414="",$C414=""),"",B414*'MPTO_working_3-way'!$I413)</f>
        <v>4.1396045119064198</v>
      </c>
      <c r="G414" s="27">
        <f>IF(OR($A414="",$B414="",$C414=""),"",C414*'MPTO_working_3-way'!$I413)</f>
        <v>5.1590593543908367</v>
      </c>
      <c r="H414" s="25">
        <f>IF(OR($A414="",$B414="",$C414=""),"",'MPTO_working_3-way'!E413)</f>
        <v>1.7498489643297188</v>
      </c>
      <c r="I414" s="26">
        <f>IF(OR($A414="",$B414="",$C414=""),"",'MPTO_working_3-way'!F413)</f>
        <v>4.1869250420129065</v>
      </c>
      <c r="J414" s="27">
        <f>IF(OR($A414="",$B414="",$C414=""),"",'MPTO_working_3-way'!G413)</f>
        <v>5.2719441995918945</v>
      </c>
      <c r="K414" s="25">
        <f>IF(OR($A414="",$B414="",$C414=""),"",'OddsRatio_working_3-way'!H413)</f>
        <v>1.7574902957237761</v>
      </c>
      <c r="L414" s="26">
        <f>IF(OR($A414="",$B414="",$C414=""),"",'OddsRatio_working_3-way'!I413)</f>
        <v>4.1772509626191718</v>
      </c>
      <c r="M414" s="27">
        <f>IF(OR($A414="",$B414="",$C414=""),"",'OddsRatio_working_3-way'!J413)</f>
        <v>5.2188001192393649</v>
      </c>
      <c r="N414" s="68">
        <f t="shared" si="99"/>
        <v>56.459724488251226</v>
      </c>
      <c r="O414" s="69">
        <f t="shared" si="100"/>
        <v>24.156897044724403</v>
      </c>
      <c r="P414" s="69">
        <f t="shared" si="101"/>
        <v>19.383378467024372</v>
      </c>
      <c r="Q414" s="23" t="s">
        <v>450</v>
      </c>
      <c r="R414" s="23" t="s">
        <v>462</v>
      </c>
      <c r="S414" s="82">
        <v>44160</v>
      </c>
      <c r="T414" s="28">
        <v>100</v>
      </c>
      <c r="U414" s="28">
        <f t="shared" si="111"/>
        <v>41.860465116279073</v>
      </c>
      <c r="V414" s="28">
        <f t="shared" si="112"/>
        <v>75.124378109452735</v>
      </c>
      <c r="W414" s="28">
        <f t="shared" si="113"/>
        <v>80.039920159680634</v>
      </c>
      <c r="X414" s="28">
        <f t="shared" si="114"/>
        <v>44.835701730866631</v>
      </c>
      <c r="Y414" s="28">
        <f t="shared" si="115"/>
        <v>78.099614724040293</v>
      </c>
      <c r="Z414" s="28">
        <f t="shared" si="116"/>
        <v>83.015156774268206</v>
      </c>
      <c r="AA414" s="28">
        <f t="shared" si="117"/>
        <v>-2.9752366145875584</v>
      </c>
      <c r="AB414" s="28">
        <f t="shared" si="118"/>
        <v>-2.9752366145875584</v>
      </c>
      <c r="AC414" s="28">
        <f t="shared" si="119"/>
        <v>-2.9752366145875726</v>
      </c>
      <c r="AD414" s="43" t="s">
        <v>469</v>
      </c>
      <c r="AE414" s="43"/>
      <c r="AF414" s="23">
        <v>1.74</v>
      </c>
      <c r="AG414" s="23">
        <v>2.19</v>
      </c>
      <c r="AH414" s="43"/>
      <c r="AI414" s="43"/>
    </row>
    <row r="415" spans="1:35" ht="15" x14ac:dyDescent="0.25">
      <c r="A415">
        <v>1.96</v>
      </c>
      <c r="B415">
        <v>3.31</v>
      </c>
      <c r="C415">
        <v>4.6100000000000003</v>
      </c>
      <c r="D415" s="45">
        <f t="shared" si="120"/>
        <v>2.923862495434304E-2</v>
      </c>
      <c r="E415" s="46">
        <f>IF(OR($A415="",$B415="",$C415=""),"",A415*'MPTO_working_3-way'!$I414)</f>
        <v>2.0173077049105124</v>
      </c>
      <c r="F415" s="47">
        <f>IF(OR($A415="",$B415="",$C415=""),"",B415*'MPTO_working_3-way'!$I414)</f>
        <v>3.4067798485988754</v>
      </c>
      <c r="G415" s="48">
        <f>IF(OR($A415="",$B415="",$C415=""),"",C415*'MPTO_working_3-way'!$I414)</f>
        <v>4.7447900610395219</v>
      </c>
      <c r="H415" s="46">
        <f>IF(OR($A415="",$B415="",$C415=""),"",'MPTO_working_3-way'!E414)</f>
        <v>1.9981701823911522</v>
      </c>
      <c r="I415" s="47">
        <f>IF(OR($A415="",$B415="",$C415=""),"",'MPTO_working_3-way'!F414)</f>
        <v>3.4203399956450693</v>
      </c>
      <c r="J415" s="48">
        <f>IF(OR($A415="",$B415="",$C415=""),"",'MPTO_working_3-way'!G414)</f>
        <v>4.8268714316332568</v>
      </c>
      <c r="K415" s="46">
        <f>IF(OR($A415="",$B415="",$C415=""),"",'OddsRatio_working_3-way'!H414)</f>
        <v>2.0058675901920862</v>
      </c>
      <c r="L415" s="47">
        <f>IF(OR($A415="",$B415="",$C415=""),"",'OddsRatio_working_3-way'!I414)</f>
        <v>3.420368888899707</v>
      </c>
      <c r="M415" s="48">
        <f>IF(OR($A415="",$B415="",$C415=""),"",'OddsRatio_working_3-way'!J414)</f>
        <v>4.782481250618158</v>
      </c>
      <c r="N415" s="49">
        <f t="shared" si="99"/>
        <v>49.571019709378447</v>
      </c>
      <c r="O415" s="50">
        <f t="shared" si="100"/>
        <v>29.353232214616842</v>
      </c>
      <c r="P415" s="50">
        <f t="shared" si="101"/>
        <v>21.075748076004714</v>
      </c>
      <c r="Q415" t="s">
        <v>77</v>
      </c>
      <c r="R415" t="s">
        <v>79</v>
      </c>
      <c r="S415" s="40">
        <v>44160</v>
      </c>
      <c r="T415" s="52">
        <v>100</v>
      </c>
      <c r="U415" s="52">
        <f t="shared" si="111"/>
        <v>48.979591836734699</v>
      </c>
      <c r="V415" s="52">
        <f t="shared" si="112"/>
        <v>69.78851963746223</v>
      </c>
      <c r="W415" s="52">
        <f t="shared" si="113"/>
        <v>78.308026030368765</v>
      </c>
      <c r="X415" s="52">
        <f t="shared" si="114"/>
        <v>51.903454332168998</v>
      </c>
      <c r="Y415" s="52">
        <f t="shared" si="115"/>
        <v>72.712382132896551</v>
      </c>
      <c r="Z415" s="52">
        <f t="shared" si="116"/>
        <v>81.231888525803072</v>
      </c>
      <c r="AA415" s="52">
        <f t="shared" si="117"/>
        <v>-2.9238624954342995</v>
      </c>
      <c r="AB415" s="52">
        <f t="shared" si="118"/>
        <v>-2.9238624954343209</v>
      </c>
      <c r="AC415" s="52">
        <f t="shared" si="119"/>
        <v>-2.9238624954343067</v>
      </c>
      <c r="AD415" s="42" t="s">
        <v>470</v>
      </c>
      <c r="AF415">
        <v>2.4300000000000002</v>
      </c>
      <c r="AG415">
        <v>1.61</v>
      </c>
      <c r="AH415" s="42" t="s">
        <v>472</v>
      </c>
      <c r="AI415" s="42" t="s">
        <v>473</v>
      </c>
    </row>
    <row r="416" spans="1:35" ht="15" x14ac:dyDescent="0.25">
      <c r="A416">
        <v>2.34</v>
      </c>
      <c r="B416">
        <v>3.28</v>
      </c>
      <c r="C416">
        <v>3.39</v>
      </c>
      <c r="D416" s="45">
        <f t="shared" si="120"/>
        <v>2.7213726868378307E-2</v>
      </c>
      <c r="E416" s="46">
        <f>IF(OR($A416="",$B416="",$C416=""),"",A416*'MPTO_working_3-way'!$I415)</f>
        <v>2.4036801208720049</v>
      </c>
      <c r="F416" s="47">
        <f>IF(OR($A416="",$B416="",$C416=""),"",B416*'MPTO_working_3-way'!$I415)</f>
        <v>3.3692610241282805</v>
      </c>
      <c r="G416" s="48">
        <f>IF(OR($A416="",$B416="",$C416=""),"",C416*'MPTO_working_3-way'!$I415)</f>
        <v>3.4822545340838027</v>
      </c>
      <c r="H416" s="46">
        <f>IF(OR($A416="",$B416="",$C416=""),"",'MPTO_working_3-way'!E415)</f>
        <v>2.3907477008549707</v>
      </c>
      <c r="I416" s="47">
        <f>IF(OR($A416="",$B416="",$C416=""),"",'MPTO_working_3-way'!F415)</f>
        <v>3.3805848210944709</v>
      </c>
      <c r="J416" s="48">
        <f>IF(OR($A416="",$B416="",$C416=""),"",'MPTO_working_3-way'!G415)</f>
        <v>3.4975551055654552</v>
      </c>
      <c r="K416" s="46">
        <f>IF(OR($A416="",$B416="",$C416=""),"",'OddsRatio_working_3-way'!H415)</f>
        <v>2.3963754549462593</v>
      </c>
      <c r="L416" s="47">
        <f>IF(OR($A416="",$B416="",$C416=""),"",'OddsRatio_working_3-way'!I415)</f>
        <v>3.3759224158787107</v>
      </c>
      <c r="M416" s="48">
        <f>IF(OR($A416="",$B416="",$C416=""),"",'OddsRatio_working_3-way'!J415)</f>
        <v>3.4905502517325071</v>
      </c>
      <c r="N416" s="49">
        <f t="shared" si="99"/>
        <v>41.602873498709172</v>
      </c>
      <c r="O416" s="50">
        <f t="shared" si="100"/>
        <v>29.680098776518133</v>
      </c>
      <c r="P416" s="50">
        <f t="shared" si="101"/>
        <v>28.717027724772699</v>
      </c>
      <c r="Q416" t="s">
        <v>76</v>
      </c>
      <c r="R416" t="s">
        <v>46</v>
      </c>
      <c r="S416" s="40">
        <v>44160</v>
      </c>
      <c r="T416" s="52">
        <v>100</v>
      </c>
      <c r="U416" s="52">
        <f t="shared" si="111"/>
        <v>57.264957264957268</v>
      </c>
      <c r="V416" s="52">
        <f t="shared" si="112"/>
        <v>69.512195121951223</v>
      </c>
      <c r="W416" s="52">
        <f t="shared" si="113"/>
        <v>70.501474926253692</v>
      </c>
      <c r="X416" s="52">
        <f t="shared" si="114"/>
        <v>59.986329951795092</v>
      </c>
      <c r="Y416" s="52">
        <f t="shared" si="115"/>
        <v>72.233567808789047</v>
      </c>
      <c r="Z416" s="52">
        <f t="shared" si="116"/>
        <v>73.222847613091517</v>
      </c>
      <c r="AA416" s="52">
        <f t="shared" si="117"/>
        <v>-2.7213726868378245</v>
      </c>
      <c r="AB416" s="52">
        <f t="shared" si="118"/>
        <v>-2.7213726868378245</v>
      </c>
      <c r="AC416" s="52">
        <f t="shared" si="119"/>
        <v>-2.7213726868378245</v>
      </c>
      <c r="AD416" s="42" t="s">
        <v>469</v>
      </c>
      <c r="AF416">
        <v>2.4</v>
      </c>
      <c r="AG416">
        <v>1.62</v>
      </c>
      <c r="AH416" s="42" t="s">
        <v>474</v>
      </c>
      <c r="AI416" s="42" t="s">
        <v>475</v>
      </c>
    </row>
    <row r="417" spans="1:35" ht="15" x14ac:dyDescent="0.25">
      <c r="A417">
        <v>3.6</v>
      </c>
      <c r="B417">
        <v>3.28</v>
      </c>
      <c r="C417">
        <v>2.2400000000000002</v>
      </c>
      <c r="D417" s="45">
        <f t="shared" si="120"/>
        <v>2.908439798683693E-2</v>
      </c>
      <c r="E417" s="46">
        <f>IF(OR($A417="",$B417="",$C417=""),"",A417*'MPTO_working_3-way'!$I416)</f>
        <v>3.7047038327526129</v>
      </c>
      <c r="F417" s="47">
        <f>IF(OR($A417="",$B417="",$C417=""),"",B417*'MPTO_working_3-way'!$I416)</f>
        <v>3.375396825396825</v>
      </c>
      <c r="G417" s="48">
        <f>IF(OR($A417="",$B417="",$C417=""),"",C417*'MPTO_working_3-way'!$I416)</f>
        <v>2.3051490514905151</v>
      </c>
      <c r="H417" s="46">
        <f>IF(OR($A417="",$B417="",$C417=""),"",'MPTO_working_3-way'!E416)</f>
        <v>3.7301883386485346</v>
      </c>
      <c r="I417" s="47">
        <f>IF(OR($A417="",$B417="",$C417=""),"",'MPTO_working_3-way'!F416)</f>
        <v>3.387726105251653</v>
      </c>
      <c r="J417" s="48">
        <f>IF(OR($A417="",$B417="",$C417=""),"",'MPTO_working_3-way'!G416)</f>
        <v>2.2897244588904484</v>
      </c>
      <c r="K417" s="46">
        <f>IF(OR($A417="",$B417="",$C417=""),"",'OddsRatio_working_3-way'!H416)</f>
        <v>3.7180138332980852</v>
      </c>
      <c r="L417" s="47">
        <f>IF(OR($A417="",$B417="",$C417=""),"",'OddsRatio_working_3-way'!I416)</f>
        <v>3.3834890538152433</v>
      </c>
      <c r="M417" s="48">
        <f>IF(OR($A417="",$B417="",$C417=""),"",'OddsRatio_working_3-way'!J416)</f>
        <v>2.2962835204960101</v>
      </c>
      <c r="N417" s="49">
        <f t="shared" si="99"/>
        <v>26.992711027509998</v>
      </c>
      <c r="O417" s="50">
        <f t="shared" si="100"/>
        <v>29.626146249706093</v>
      </c>
      <c r="P417" s="50">
        <f t="shared" si="101"/>
        <v>43.381142722783913</v>
      </c>
      <c r="Q417" t="s">
        <v>82</v>
      </c>
      <c r="R417" t="s">
        <v>36</v>
      </c>
      <c r="S417" s="40">
        <v>44160</v>
      </c>
      <c r="T417" s="52">
        <v>100</v>
      </c>
      <c r="U417" s="52">
        <f t="shared" si="111"/>
        <v>72.222222222222229</v>
      </c>
      <c r="V417" s="52">
        <f t="shared" si="112"/>
        <v>69.512195121951223</v>
      </c>
      <c r="W417" s="52">
        <f t="shared" si="113"/>
        <v>55.357142857142868</v>
      </c>
      <c r="X417" s="52">
        <f t="shared" si="114"/>
        <v>75.13066202090593</v>
      </c>
      <c r="Y417" s="52">
        <f t="shared" si="115"/>
        <v>72.420634920634924</v>
      </c>
      <c r="Z417" s="52">
        <f t="shared" si="116"/>
        <v>58.265582655826556</v>
      </c>
      <c r="AA417" s="52">
        <f t="shared" si="117"/>
        <v>-2.9084397986837018</v>
      </c>
      <c r="AB417" s="52">
        <f t="shared" si="118"/>
        <v>-2.9084397986837018</v>
      </c>
      <c r="AC417" s="52">
        <f t="shared" si="119"/>
        <v>-2.9084397986836876</v>
      </c>
      <c r="AD417" s="42" t="s">
        <v>470</v>
      </c>
      <c r="AF417">
        <v>2.27</v>
      </c>
      <c r="AG417">
        <v>1.68</v>
      </c>
      <c r="AH417" s="42" t="s">
        <v>476</v>
      </c>
      <c r="AI417" s="42" t="s">
        <v>475</v>
      </c>
    </row>
    <row r="418" spans="1:35" ht="15" x14ac:dyDescent="0.25">
      <c r="A418">
        <v>3.54</v>
      </c>
      <c r="B418">
        <v>3.52</v>
      </c>
      <c r="C418">
        <v>2.17</v>
      </c>
      <c r="D418" s="45">
        <f t="shared" si="120"/>
        <v>2.7406277884681529E-2</v>
      </c>
      <c r="E418" s="46">
        <f>IF(OR($A418="",$B418="",$C418=""),"",A418*'MPTO_working_3-way'!$I417)</f>
        <v>3.6370182237117725</v>
      </c>
      <c r="F418" s="47">
        <f>IF(OR($A418="",$B418="",$C418=""),"",B418*'MPTO_working_3-way'!$I417)</f>
        <v>3.6164700981540792</v>
      </c>
      <c r="G418" s="48">
        <f>IF(OR($A418="",$B418="",$C418=""),"",C418*'MPTO_working_3-way'!$I417)</f>
        <v>2.2294716230097587</v>
      </c>
      <c r="H418" s="46">
        <f>IF(OR($A418="",$B418="",$C418=""),"",'MPTO_working_3-way'!E417)</f>
        <v>3.658307498429703</v>
      </c>
      <c r="I418" s="47">
        <f>IF(OR($A418="",$B418="",$C418=""),"",'MPTO_working_3-way'!F417)</f>
        <v>3.6369523845049692</v>
      </c>
      <c r="J418" s="48">
        <f>IF(OR($A418="",$B418="",$C418=""),"",'MPTO_working_3-way'!G417)</f>
        <v>2.2138878342208921</v>
      </c>
      <c r="K418" s="46">
        <f>IF(OR($A418="",$B418="",$C418=""),"",'OddsRatio_working_3-way'!H417)</f>
        <v>3.6493238660208087</v>
      </c>
      <c r="L418" s="47">
        <f>IF(OR($A418="",$B418="",$C418=""),"",'OddsRatio_working_3-way'!I417)</f>
        <v>3.628463048178125</v>
      </c>
      <c r="M418" s="48">
        <f>IF(OR($A418="",$B418="",$C418=""),"",'OddsRatio_working_3-way'!J417)</f>
        <v>2.2203578437969864</v>
      </c>
      <c r="N418" s="49">
        <f t="shared" si="99"/>
        <v>27.495050574133394</v>
      </c>
      <c r="O418" s="50">
        <f t="shared" si="100"/>
        <v>27.651272452395514</v>
      </c>
      <c r="P418" s="50">
        <f t="shared" si="101"/>
        <v>44.853676973471075</v>
      </c>
      <c r="Q418" t="s">
        <v>285</v>
      </c>
      <c r="R418" t="s">
        <v>48</v>
      </c>
      <c r="S418" s="40">
        <v>44160</v>
      </c>
      <c r="T418" s="52">
        <v>100</v>
      </c>
      <c r="U418" s="52">
        <f t="shared" si="111"/>
        <v>71.751412429378533</v>
      </c>
      <c r="V418" s="52">
        <f t="shared" si="112"/>
        <v>71.590909090909093</v>
      </c>
      <c r="W418" s="52">
        <f t="shared" si="113"/>
        <v>53.917050691244242</v>
      </c>
      <c r="X418" s="52">
        <f t="shared" si="114"/>
        <v>74.492040217846679</v>
      </c>
      <c r="Y418" s="52">
        <f t="shared" si="115"/>
        <v>74.331536879377239</v>
      </c>
      <c r="Z418" s="52">
        <f t="shared" si="116"/>
        <v>56.657678479712381</v>
      </c>
      <c r="AA418" s="52">
        <f t="shared" si="117"/>
        <v>-2.7406277884681458</v>
      </c>
      <c r="AB418" s="52">
        <f t="shared" si="118"/>
        <v>-2.7406277884681458</v>
      </c>
      <c r="AC418" s="52">
        <f t="shared" si="119"/>
        <v>-2.7406277884681387</v>
      </c>
      <c r="AD418" s="42" t="s">
        <v>469</v>
      </c>
      <c r="AF418">
        <v>2.11</v>
      </c>
      <c r="AG418">
        <v>1.79</v>
      </c>
      <c r="AH418" s="42" t="s">
        <v>477</v>
      </c>
      <c r="AI418" s="42" t="s">
        <v>473</v>
      </c>
    </row>
    <row r="419" spans="1:35" ht="15" x14ac:dyDescent="0.25">
      <c r="A419">
        <v>1.99</v>
      </c>
      <c r="B419">
        <v>3.43</v>
      </c>
      <c r="C419">
        <v>4.28</v>
      </c>
      <c r="D419" s="45">
        <f t="shared" si="120"/>
        <v>2.7702612131527582E-2</v>
      </c>
      <c r="E419" s="46">
        <f>IF(OR($A419="",$B419="",$C419=""),"",A419*'MPTO_working_3-way'!$I418)</f>
        <v>2.04512819814174</v>
      </c>
      <c r="F419" s="47">
        <f>IF(OR($A419="",$B419="",$C419=""),"",B419*'MPTO_working_3-way'!$I418)</f>
        <v>3.5250199596111398</v>
      </c>
      <c r="G419" s="48">
        <f>IF(OR($A419="",$B419="",$C419=""),"",C419*'MPTO_working_3-way'!$I418)</f>
        <v>4.3985671799229387</v>
      </c>
      <c r="H419" s="46">
        <f>IF(OR($A419="",$B419="",$C419=""),"",'MPTO_working_3-way'!E418)</f>
        <v>2.0272529338060949</v>
      </c>
      <c r="I419" s="47">
        <f>IF(OR($A419="",$B419="",$C419=""),"",'MPTO_working_3-way'!F418)</f>
        <v>3.5421930123218961</v>
      </c>
      <c r="J419" s="48">
        <f>IF(OR($A419="",$B419="",$C419=""),"",'MPTO_working_3-way'!G418)</f>
        <v>4.4561163843676228</v>
      </c>
      <c r="K419" s="46">
        <f>IF(OR($A419="",$B419="",$C419=""),"",'OddsRatio_working_3-way'!H418)</f>
        <v>2.0343899693963947</v>
      </c>
      <c r="L419" s="47">
        <f>IF(OR($A419="",$B419="",$C419=""),"",'OddsRatio_working_3-way'!I418)</f>
        <v>3.5389571976093328</v>
      </c>
      <c r="M419" s="48">
        <f>IF(OR($A419="",$B419="",$C419=""),"",'OddsRatio_working_3-way'!J418)</f>
        <v>4.4270697975961344</v>
      </c>
      <c r="N419" s="49">
        <f t="shared" si="99"/>
        <v>48.896690237249068</v>
      </c>
      <c r="O419" s="50">
        <f t="shared" si="100"/>
        <v>28.368633694497277</v>
      </c>
      <c r="P419" s="50">
        <f t="shared" si="101"/>
        <v>22.734676068253652</v>
      </c>
      <c r="Q419" t="s">
        <v>81</v>
      </c>
      <c r="R419" t="s">
        <v>86</v>
      </c>
      <c r="S419" s="40">
        <v>44160</v>
      </c>
      <c r="T419" s="52">
        <v>100</v>
      </c>
      <c r="U419" s="52">
        <f t="shared" si="111"/>
        <v>49.748743718592962</v>
      </c>
      <c r="V419" s="52">
        <f t="shared" si="112"/>
        <v>70.845481049562679</v>
      </c>
      <c r="W419" s="52">
        <f t="shared" si="113"/>
        <v>76.635514018691595</v>
      </c>
      <c r="X419" s="52">
        <f t="shared" si="114"/>
        <v>52.519004931745727</v>
      </c>
      <c r="Y419" s="52">
        <f t="shared" si="115"/>
        <v>73.615742262715443</v>
      </c>
      <c r="Z419" s="52">
        <f t="shared" si="116"/>
        <v>79.405775231844345</v>
      </c>
      <c r="AA419" s="52">
        <f t="shared" si="117"/>
        <v>-2.7702612131527644</v>
      </c>
      <c r="AB419" s="52">
        <f t="shared" si="118"/>
        <v>-2.7702612131527644</v>
      </c>
      <c r="AC419" s="52">
        <f t="shared" si="119"/>
        <v>-2.7702612131527502</v>
      </c>
      <c r="AD419" s="42" t="s">
        <v>470</v>
      </c>
      <c r="AF419">
        <v>2.37</v>
      </c>
      <c r="AG419">
        <v>1.64</v>
      </c>
      <c r="AH419" s="42" t="s">
        <v>474</v>
      </c>
      <c r="AI419" s="42" t="s">
        <v>475</v>
      </c>
    </row>
    <row r="420" spans="1:35" ht="15" x14ac:dyDescent="0.25">
      <c r="A420">
        <v>2.0099999999999998</v>
      </c>
      <c r="B420">
        <v>3.62</v>
      </c>
      <c r="C420">
        <v>3.99</v>
      </c>
      <c r="D420" s="45">
        <f t="shared" si="120"/>
        <v>2.4382098149637432E-2</v>
      </c>
      <c r="E420" s="46">
        <f>IF(OR($A420="",$B420="",$C420=""),"",A420*'MPTO_working_3-way'!$I419)</f>
        <v>2.059008017280771</v>
      </c>
      <c r="F420" s="47">
        <f>IF(OR($A420="",$B420="",$C420=""),"",B420*'MPTO_working_3-way'!$I419)</f>
        <v>3.7082631953016878</v>
      </c>
      <c r="G420" s="48">
        <f>IF(OR($A420="",$B420="",$C420=""),"",C420*'MPTO_working_3-way'!$I419)</f>
        <v>4.0872845716170536</v>
      </c>
      <c r="H420" s="46">
        <f>IF(OR($A420="",$B420="",$C420=""),"",'MPTO_working_3-way'!E419)</f>
        <v>2.0433806785349446</v>
      </c>
      <c r="I420" s="47">
        <f>IF(OR($A420="",$B420="",$C420=""),"",'MPTO_working_3-way'!F419)</f>
        <v>3.7297327088343115</v>
      </c>
      <c r="J420" s="48">
        <f>IF(OR($A420="",$B420="",$C420=""),"",'MPTO_working_3-way'!G419)</f>
        <v>4.1237249380206329</v>
      </c>
      <c r="K420" s="46">
        <f>IF(OR($A420="",$B420="",$C420=""),"",'OddsRatio_working_3-way'!H419)</f>
        <v>2.0495892192063159</v>
      </c>
      <c r="L420" s="47">
        <f>IF(OR($A420="",$B420="",$C420=""),"",'OddsRatio_working_3-way'!I419)</f>
        <v>3.7226967864559888</v>
      </c>
      <c r="M420" s="48">
        <f>IF(OR($A420="",$B420="",$C420=""),"",'OddsRatio_working_3-way'!J419)</f>
        <v>4.1071997677493925</v>
      </c>
      <c r="N420" s="49">
        <f t="shared" si="99"/>
        <v>48.56707655372076</v>
      </c>
      <c r="O420" s="50">
        <f t="shared" si="100"/>
        <v>26.966802174855996</v>
      </c>
      <c r="P420" s="50">
        <f t="shared" si="101"/>
        <v>24.466121271423237</v>
      </c>
      <c r="Q420" t="s">
        <v>275</v>
      </c>
      <c r="R420" t="s">
        <v>247</v>
      </c>
      <c r="S420" s="40">
        <v>44160</v>
      </c>
      <c r="T420" s="52">
        <v>100</v>
      </c>
      <c r="U420" s="52">
        <f t="shared" si="111"/>
        <v>50.248756218905463</v>
      </c>
      <c r="V420" s="52">
        <f t="shared" si="112"/>
        <v>72.375690607734811</v>
      </c>
      <c r="W420" s="52">
        <f t="shared" si="113"/>
        <v>74.937343358395992</v>
      </c>
      <c r="X420" s="52">
        <f t="shared" si="114"/>
        <v>52.686966033869197</v>
      </c>
      <c r="Y420" s="52">
        <f t="shared" si="115"/>
        <v>74.813900422698538</v>
      </c>
      <c r="Z420" s="52">
        <f t="shared" si="116"/>
        <v>77.375553173359734</v>
      </c>
      <c r="AA420" s="52">
        <f t="shared" si="117"/>
        <v>-2.4382098149637343</v>
      </c>
      <c r="AB420" s="52">
        <f t="shared" si="118"/>
        <v>-2.4382098149637272</v>
      </c>
      <c r="AC420" s="52">
        <f t="shared" si="119"/>
        <v>-2.4382098149637415</v>
      </c>
      <c r="AD420" s="42" t="s">
        <v>469</v>
      </c>
      <c r="AF420">
        <v>2.17</v>
      </c>
      <c r="AG420">
        <v>1.76</v>
      </c>
      <c r="AH420" s="42" t="s">
        <v>474</v>
      </c>
      <c r="AI420" s="42" t="s">
        <v>475</v>
      </c>
    </row>
    <row r="421" spans="1:35" ht="15" x14ac:dyDescent="0.25">
      <c r="A421">
        <v>1.52</v>
      </c>
      <c r="B421">
        <v>4.0999999999999996</v>
      </c>
      <c r="C421">
        <v>6.51</v>
      </c>
      <c r="D421" s="45">
        <f t="shared" si="120"/>
        <v>5.5407006895681343E-2</v>
      </c>
      <c r="E421" s="46">
        <f>IF(OR($A421="",$B421="",$C421=""),"",A421*'MPTO_working_3-way'!$I420)</f>
        <v>1.6042186504814357</v>
      </c>
      <c r="F421" s="47">
        <f>IF(OR($A421="",$B421="",$C421=""),"",B421*'MPTO_working_3-way'!$I420)</f>
        <v>4.3271687282722935</v>
      </c>
      <c r="G421" s="48">
        <f>IF(OR($A421="",$B421="",$C421=""),"",C421*'MPTO_working_3-way'!$I420)</f>
        <v>6.870699614890885</v>
      </c>
      <c r="H421" s="46">
        <f>IF(OR($A421="",$B421="",$C421=""),"",'MPTO_working_3-way'!E420)</f>
        <v>1.5639032744183372</v>
      </c>
      <c r="I421" s="47">
        <f>IF(OR($A421="",$B421="",$C421=""),"",'MPTO_working_3-way'!F420)</f>
        <v>4.4358991927900711</v>
      </c>
      <c r="J421" s="48">
        <f>IF(OR($A421="",$B421="",$C421=""),"",'MPTO_working_3-way'!G420)</f>
        <v>7.3996882318465573</v>
      </c>
      <c r="K421" s="46">
        <f>IF(OR($A421="",$B421="",$C421=""),"",'OddsRatio_working_3-way'!H420)</f>
        <v>1.5769110106215327</v>
      </c>
      <c r="L421" s="47">
        <f>IF(OR($A421="",$B421="",$C421=""),"",'OddsRatio_working_3-way'!I420)</f>
        <v>4.4392771787052903</v>
      </c>
      <c r="M421" s="48">
        <f>IF(OR($A421="",$B421="",$C421=""),"",'OddsRatio_working_3-way'!J420)</f>
        <v>7.1130378240858541</v>
      </c>
      <c r="N421" s="49">
        <f t="shared" si="99"/>
        <v>62.335642320321725</v>
      </c>
      <c r="O421" s="50">
        <f t="shared" si="100"/>
        <v>23.109799104119276</v>
      </c>
      <c r="P421" s="50">
        <f t="shared" si="101"/>
        <v>14.554558575558993</v>
      </c>
      <c r="Q421" t="s">
        <v>340</v>
      </c>
      <c r="R421" t="s">
        <v>396</v>
      </c>
      <c r="S421" s="40">
        <v>44160</v>
      </c>
      <c r="T421" s="52">
        <v>100</v>
      </c>
      <c r="U421" s="52">
        <f t="shared" si="111"/>
        <v>34.21052631578948</v>
      </c>
      <c r="V421" s="52">
        <f t="shared" si="112"/>
        <v>75.609756097560975</v>
      </c>
      <c r="W421" s="52">
        <f t="shared" si="113"/>
        <v>84.639016897081419</v>
      </c>
      <c r="X421" s="52">
        <f t="shared" si="114"/>
        <v>39.751227005357613</v>
      </c>
      <c r="Y421" s="52">
        <f t="shared" si="115"/>
        <v>81.150456787129116</v>
      </c>
      <c r="Z421" s="52">
        <f t="shared" si="116"/>
        <v>90.179717586649559</v>
      </c>
      <c r="AA421" s="52">
        <f t="shared" si="117"/>
        <v>-5.5407006895681334</v>
      </c>
      <c r="AB421" s="52">
        <f t="shared" si="118"/>
        <v>-5.5407006895681405</v>
      </c>
      <c r="AC421" s="52">
        <f t="shared" si="119"/>
        <v>-5.5407006895681405</v>
      </c>
      <c r="AF421">
        <v>2.15</v>
      </c>
      <c r="AG421">
        <v>1.7</v>
      </c>
    </row>
    <row r="422" spans="1:35" ht="14.25" customHeight="1" x14ac:dyDescent="0.25">
      <c r="A422">
        <v>6.01</v>
      </c>
      <c r="B422">
        <v>4.2300000000000004</v>
      </c>
      <c r="C422">
        <v>1.59</v>
      </c>
      <c r="D422" s="45">
        <f t="shared" si="120"/>
        <v>3.1726788076936518E-2</v>
      </c>
      <c r="E422" s="46">
        <f>IF(OR($A422="",$B422="",$C422=""),"",A422*'MPTO_working_3-way'!$I421)</f>
        <v>6.2006779963423879</v>
      </c>
      <c r="F422" s="47">
        <f>IF(OR($A422="",$B422="",$C422=""),"",B422*'MPTO_working_3-way'!$I421)</f>
        <v>4.364204313565442</v>
      </c>
      <c r="G422" s="48">
        <f>IF(OR($A422="",$B422="",$C422=""),"",C422*'MPTO_working_3-way'!$I421)</f>
        <v>1.6404455930423292</v>
      </c>
      <c r="H422" s="46">
        <f>IF(OR($A422="",$B422="",$C422=""),"",'MPTO_working_3-way'!E421)</f>
        <v>6.4179186211213057</v>
      </c>
      <c r="I422" s="47">
        <f>IF(OR($A422="",$B422="",$C422=""),"",'MPTO_working_3-way'!F421)</f>
        <v>4.4280895738900687</v>
      </c>
      <c r="J422" s="48">
        <f>IF(OR($A422="",$B422="",$C422=""),"",'MPTO_working_3-way'!G421)</f>
        <v>1.6171934271658459</v>
      </c>
      <c r="K422" s="46">
        <f>IF(OR($A422="",$B422="",$C422=""),"",'OddsRatio_working_3-way'!H421)</f>
        <v>6.3081327457092975</v>
      </c>
      <c r="L422" s="47">
        <f>IF(OR($A422="",$B422="",$C422=""),"",'OddsRatio_working_3-way'!I421)</f>
        <v>4.4222093350580893</v>
      </c>
      <c r="M422" s="48">
        <f>IF(OR($A422="",$B422="",$C422=""),"",'OddsRatio_working_3-way'!J421)</f>
        <v>1.6251094451034898</v>
      </c>
      <c r="N422" s="49">
        <f t="shared" si="99"/>
        <v>16.127268672714063</v>
      </c>
      <c r="O422" s="50">
        <f t="shared" si="100"/>
        <v>22.913684331681207</v>
      </c>
      <c r="P422" s="50">
        <f t="shared" si="101"/>
        <v>60.959046995604716</v>
      </c>
      <c r="Q422" t="s">
        <v>222</v>
      </c>
      <c r="R422" t="s">
        <v>215</v>
      </c>
      <c r="S422" s="40">
        <v>44160</v>
      </c>
      <c r="T422" s="52">
        <v>100</v>
      </c>
      <c r="U422" s="52">
        <f t="shared" si="111"/>
        <v>83.361064891846937</v>
      </c>
      <c r="V422" s="52">
        <f t="shared" si="112"/>
        <v>76.359338061465735</v>
      </c>
      <c r="W422" s="52">
        <f t="shared" si="113"/>
        <v>37.106918238993707</v>
      </c>
      <c r="X422" s="52">
        <f t="shared" si="114"/>
        <v>86.533743699540565</v>
      </c>
      <c r="Y422" s="52">
        <f t="shared" si="115"/>
        <v>79.532016869159364</v>
      </c>
      <c r="Z422" s="52">
        <f t="shared" si="116"/>
        <v>40.279597046687357</v>
      </c>
      <c r="AA422" s="52">
        <f t="shared" si="117"/>
        <v>-3.1726788076936288</v>
      </c>
      <c r="AB422" s="52">
        <f t="shared" si="118"/>
        <v>-3.1726788076936288</v>
      </c>
      <c r="AC422" s="52">
        <f t="shared" si="119"/>
        <v>-3.1726788076936501</v>
      </c>
      <c r="AD422" s="42" t="s">
        <v>467</v>
      </c>
      <c r="AF422">
        <v>1.79</v>
      </c>
      <c r="AG422">
        <v>2.1</v>
      </c>
      <c r="AH422" s="42" t="s">
        <v>474</v>
      </c>
      <c r="AI422" s="42" t="s">
        <v>473</v>
      </c>
    </row>
    <row r="423" spans="1:35" ht="15" x14ac:dyDescent="0.25">
      <c r="A423">
        <v>2.2000000000000002</v>
      </c>
      <c r="B423">
        <v>3.01</v>
      </c>
      <c r="C423">
        <v>4.04</v>
      </c>
      <c r="D423" s="45">
        <f t="shared" si="120"/>
        <v>3.4296120641964523E-2</v>
      </c>
      <c r="E423" s="46">
        <f>IF(OR($A423="",$B423="",$C423=""),"",A423*'MPTO_working_3-way'!$I422)</f>
        <v>2.2754514654123223</v>
      </c>
      <c r="F423" s="47">
        <f>IF(OR($A423="",$B423="",$C423=""),"",B423*'MPTO_working_3-way'!$I422)</f>
        <v>3.1132313231323132</v>
      </c>
      <c r="G423" s="48">
        <f>IF(OR($A423="",$B423="",$C423=""),"",C423*'MPTO_working_3-way'!$I422)</f>
        <v>4.1785563273935367</v>
      </c>
      <c r="H423" s="46">
        <f>IF(OR($A423="",$B423="",$C423=""),"",'MPTO_working_3-way'!E422)</f>
        <v>2.2567585806643184</v>
      </c>
      <c r="I423" s="47">
        <f>IF(OR($A423="",$B423="",$C423=""),"",'MPTO_working_3-way'!F422)</f>
        <v>3.1172665156557318</v>
      </c>
      <c r="J423" s="48">
        <f>IF(OR($A423="",$B423="",$C423=""),"",'MPTO_working_3-way'!G422)</f>
        <v>4.2356241767149667</v>
      </c>
      <c r="K423" s="46">
        <f>IF(OR($A423="",$B423="",$C423=""),"",'OddsRatio_working_3-way'!H422)</f>
        <v>2.264922647801527</v>
      </c>
      <c r="L423" s="47">
        <f>IF(OR($A423="",$B423="",$C423=""),"",'OddsRatio_working_3-way'!I422)</f>
        <v>3.1187454350675572</v>
      </c>
      <c r="M423" s="48">
        <f>IF(OR($A423="",$B423="",$C423=""),"",'OddsRatio_working_3-way'!J422)</f>
        <v>4.2044707077638677</v>
      </c>
      <c r="N423" s="49">
        <f t="shared" si="99"/>
        <v>43.947322770903199</v>
      </c>
      <c r="O423" s="50">
        <f t="shared" si="100"/>
        <v>32.120966809298025</v>
      </c>
      <c r="P423" s="50">
        <f t="shared" si="101"/>
        <v>23.931710419798772</v>
      </c>
      <c r="Q423" t="s">
        <v>119</v>
      </c>
      <c r="R423" t="s">
        <v>58</v>
      </c>
      <c r="S423" s="40">
        <v>44160</v>
      </c>
      <c r="T423" s="52">
        <v>100</v>
      </c>
      <c r="U423" s="52">
        <f t="shared" si="111"/>
        <v>54.545454545454554</v>
      </c>
      <c r="V423" s="52">
        <f t="shared" si="112"/>
        <v>66.777408637873762</v>
      </c>
      <c r="W423" s="52">
        <f t="shared" si="113"/>
        <v>75.247524752475243</v>
      </c>
      <c r="X423" s="52">
        <f t="shared" si="114"/>
        <v>57.975066609650995</v>
      </c>
      <c r="Y423" s="52">
        <f t="shared" si="115"/>
        <v>70.20702070207021</v>
      </c>
      <c r="Z423" s="52">
        <f t="shared" si="116"/>
        <v>78.677136816671705</v>
      </c>
      <c r="AA423" s="52">
        <f t="shared" si="117"/>
        <v>-3.4296120641964407</v>
      </c>
      <c r="AB423" s="52">
        <f t="shared" si="118"/>
        <v>-3.4296120641964478</v>
      </c>
      <c r="AC423" s="52">
        <f t="shared" si="119"/>
        <v>-3.429612064196462</v>
      </c>
      <c r="AD423" s="42" t="s">
        <v>469</v>
      </c>
      <c r="AF423">
        <v>2.8</v>
      </c>
      <c r="AG423">
        <v>1.47</v>
      </c>
      <c r="AH423" s="42" t="s">
        <v>478</v>
      </c>
      <c r="AI423" s="42" t="s">
        <v>475</v>
      </c>
    </row>
    <row r="424" spans="1:35" ht="15" x14ac:dyDescent="0.25">
      <c r="A424">
        <v>1.79</v>
      </c>
      <c r="B424">
        <v>3.28</v>
      </c>
      <c r="C424">
        <v>5.82</v>
      </c>
      <c r="D424" s="45">
        <f t="shared" si="120"/>
        <v>3.5358572499507135E-2</v>
      </c>
      <c r="E424" s="46">
        <f>IF(OR($A424="",$B424="",$C424=""),"",A424*'MPTO_working_3-way'!$I423)</f>
        <v>1.8532918447741178</v>
      </c>
      <c r="F424" s="47">
        <f>IF(OR($A424="",$B424="",$C424=""),"",B424*'MPTO_working_3-way'!$I423)</f>
        <v>3.3959761177983832</v>
      </c>
      <c r="G424" s="48">
        <f>IF(OR($A424="",$B424="",$C424=""),"",C424*'MPTO_working_3-way'!$I423)</f>
        <v>6.0257868919471322</v>
      </c>
      <c r="H424" s="46">
        <f>IF(OR($A424="",$B424="",$C424=""),"",'MPTO_working_3-way'!E423)</f>
        <v>1.8285780255161095</v>
      </c>
      <c r="I424" s="47">
        <f>IF(OR($A424="",$B424="",$C424=""),"",'MPTO_working_3-way'!F423)</f>
        <v>3.4118996242459354</v>
      </c>
      <c r="J424" s="48">
        <f>IF(OR($A424="",$B424="",$C424=""),"",'MPTO_working_3-way'!G423)</f>
        <v>6.248628620945416</v>
      </c>
      <c r="K424" s="46">
        <f>IF(OR($A424="",$B424="",$C424=""),"",'OddsRatio_working_3-way'!H423)</f>
        <v>1.8382583456422272</v>
      </c>
      <c r="L424" s="47">
        <f>IF(OR($A424="",$B424="",$C424=""),"",'OddsRatio_working_3-way'!I423)</f>
        <v>3.4192772507142744</v>
      </c>
      <c r="M424" s="48">
        <f>IF(OR($A424="",$B424="",$C424=""),"",'OddsRatio_working_3-way'!J423)</f>
        <v>6.1144369949310544</v>
      </c>
      <c r="N424" s="49">
        <f t="shared" si="99"/>
        <v>53.958042432430908</v>
      </c>
      <c r="O424" s="50">
        <f t="shared" si="100"/>
        <v>29.446614620137602</v>
      </c>
      <c r="P424" s="50">
        <f t="shared" si="101"/>
        <v>16.595342947431497</v>
      </c>
      <c r="Q424" t="s">
        <v>157</v>
      </c>
      <c r="R424" t="s">
        <v>448</v>
      </c>
      <c r="S424" s="40">
        <v>44160</v>
      </c>
      <c r="T424" s="52">
        <v>100</v>
      </c>
      <c r="U424" s="52">
        <f t="shared" si="111"/>
        <v>44.134078212290497</v>
      </c>
      <c r="V424" s="52">
        <f t="shared" si="112"/>
        <v>69.512195121951223</v>
      </c>
      <c r="W424" s="52">
        <f t="shared" si="113"/>
        <v>82.817869415807564</v>
      </c>
      <c r="X424" s="52">
        <f t="shared" si="114"/>
        <v>47.66993546224122</v>
      </c>
      <c r="Y424" s="52">
        <f t="shared" si="115"/>
        <v>73.048052371901932</v>
      </c>
      <c r="Z424" s="52">
        <f t="shared" si="116"/>
        <v>86.353726665758273</v>
      </c>
      <c r="AA424" s="52">
        <f t="shared" si="117"/>
        <v>-3.5358572499507233</v>
      </c>
      <c r="AB424" s="52">
        <f t="shared" si="118"/>
        <v>-3.535857249950709</v>
      </c>
      <c r="AC424" s="52">
        <f t="shared" si="119"/>
        <v>-3.535857249950709</v>
      </c>
      <c r="AF424">
        <v>2.66</v>
      </c>
      <c r="AG424">
        <v>1.51</v>
      </c>
    </row>
    <row r="425" spans="1:35" s="52" customFormat="1" ht="15" x14ac:dyDescent="0.25">
      <c r="A425">
        <v>3.36</v>
      </c>
      <c r="B425">
        <v>3.09</v>
      </c>
      <c r="C425">
        <v>2.4300000000000002</v>
      </c>
      <c r="D425" s="45">
        <f t="shared" si="120"/>
        <v>3.2766276833159136E-2</v>
      </c>
      <c r="E425" s="46">
        <f>IF(OR($A425="",$B425="",$C425=""),"",A425*'MPTO_working_3-way'!$I424)</f>
        <v>3.4700946901594145</v>
      </c>
      <c r="F425" s="47">
        <f>IF(OR($A425="",$B425="",$C425=""),"",B425*'MPTO_working_3-way'!$I424)</f>
        <v>3.1912477954144616</v>
      </c>
      <c r="G425" s="48">
        <f>IF(OR($A425="",$B425="",$C425=""),"",C425*'MPTO_working_3-way'!$I424)</f>
        <v>2.5096220527045769</v>
      </c>
      <c r="H425" s="46">
        <f>IF(OR($A425="",$B425="",$C425=""),"",'MPTO_working_3-way'!E424)</f>
        <v>3.488003556959463</v>
      </c>
      <c r="I425" s="47">
        <f>IF(OR($A425="",$B425="",$C425=""),"",'MPTO_working_3-way'!F424)</f>
        <v>3.1979277101836368</v>
      </c>
      <c r="J425" s="48">
        <f>IF(OR($A425="",$B425="",$C425=""),"",'MPTO_working_3-way'!G424)</f>
        <v>2.4962522425398079</v>
      </c>
      <c r="K425" s="46">
        <f>IF(OR($A425="",$B425="",$C425=""),"",'OddsRatio_working_3-way'!H424)</f>
        <v>3.4792011452372775</v>
      </c>
      <c r="L425" s="47">
        <f>IF(OR($A425="",$B425="",$C425=""),"",'OddsRatio_working_3-way'!I424)</f>
        <v>3.1955637260787753</v>
      </c>
      <c r="M425" s="48">
        <f>IF(OR($A425="",$B425="",$C425=""),"",'OddsRatio_working_3-way'!J424)</f>
        <v>2.5022278125802146</v>
      </c>
      <c r="N425" s="49">
        <f t="shared" si="99"/>
        <v>28.817657421159897</v>
      </c>
      <c r="O425" s="50">
        <f t="shared" si="100"/>
        <v>31.335705156989402</v>
      </c>
      <c r="P425" s="50">
        <f t="shared" si="101"/>
        <v>39.846637421850708</v>
      </c>
      <c r="Q425" t="s">
        <v>163</v>
      </c>
      <c r="R425" t="s">
        <v>158</v>
      </c>
      <c r="S425" s="40">
        <v>44160</v>
      </c>
      <c r="T425" s="52">
        <v>100</v>
      </c>
      <c r="U425" s="52">
        <f t="shared" si="111"/>
        <v>70.238095238095241</v>
      </c>
      <c r="V425" s="52">
        <f t="shared" si="112"/>
        <v>67.637540453074436</v>
      </c>
      <c r="W425" s="52">
        <f t="shared" si="113"/>
        <v>58.847736625514408</v>
      </c>
      <c r="X425" s="52">
        <f t="shared" si="114"/>
        <v>73.514722921411163</v>
      </c>
      <c r="Y425" s="52">
        <f t="shared" si="115"/>
        <v>70.914168136390359</v>
      </c>
      <c r="Z425" s="52">
        <f t="shared" si="116"/>
        <v>62.124364308830323</v>
      </c>
      <c r="AA425" s="52">
        <f t="shared" si="117"/>
        <v>-3.2766276833159225</v>
      </c>
      <c r="AB425" s="52">
        <f t="shared" si="118"/>
        <v>-3.2766276833159225</v>
      </c>
      <c r="AC425" s="52">
        <f t="shared" si="119"/>
        <v>-3.2766276833159154</v>
      </c>
      <c r="AD425" s="53"/>
      <c r="AE425" s="53"/>
      <c r="AF425">
        <v>2.5499999999999998</v>
      </c>
      <c r="AG425">
        <v>1.55</v>
      </c>
      <c r="AH425" s="53"/>
      <c r="AI425" s="53"/>
    </row>
    <row r="426" spans="1:35" ht="15" x14ac:dyDescent="0.25">
      <c r="A426">
        <v>3.04</v>
      </c>
      <c r="B426">
        <v>2.99</v>
      </c>
      <c r="C426">
        <v>2.7</v>
      </c>
      <c r="D426" s="45">
        <f t="shared" si="120"/>
        <v>3.3765899326540172E-2</v>
      </c>
      <c r="E426" s="46">
        <f>IF(OR($A426="",$B426="",$C426=""),"",A426*'MPTO_working_3-way'!$I425)</f>
        <v>3.1426483339526823</v>
      </c>
      <c r="F426" s="47">
        <f>IF(OR($A426="",$B426="",$C426=""),"",B426*'MPTO_working_3-way'!$I425)</f>
        <v>3.0909600389863554</v>
      </c>
      <c r="G426" s="48">
        <f>IF(OR($A426="",$B426="",$C426=""),"",C426*'MPTO_working_3-way'!$I425)</f>
        <v>2.7911679281816588</v>
      </c>
      <c r="H426" s="46">
        <f>IF(OR($A426="",$B426="",$C426=""),"",'MPTO_working_3-way'!E425)</f>
        <v>3.1477021263497047</v>
      </c>
      <c r="I426" s="47">
        <f>IF(OR($A426="",$B426="",$C426=""),"",'MPTO_working_3-way'!F425)</f>
        <v>3.0941277528522422</v>
      </c>
      <c r="J426" s="48">
        <f>IF(OR($A426="",$B426="",$C426=""),"",'MPTO_working_3-way'!G425)</f>
        <v>2.7846227626803519</v>
      </c>
      <c r="K426" s="46">
        <f>IF(OR($A426="",$B426="",$C426=""),"",'OddsRatio_working_3-way'!H425)</f>
        <v>3.1452580542292727</v>
      </c>
      <c r="L426" s="47">
        <f>IF(OR($A426="",$B426="",$C426=""),"",'OddsRatio_working_3-way'!I425)</f>
        <v>3.0926781999589474</v>
      </c>
      <c r="M426" s="48">
        <f>IF(OR($A426="",$B426="",$C426=""),"",'OddsRatio_working_3-way'!J425)</f>
        <v>2.7877150451910606</v>
      </c>
      <c r="N426" s="49">
        <f t="shared" si="99"/>
        <v>31.820295933087898</v>
      </c>
      <c r="O426" s="50">
        <f t="shared" si="100"/>
        <v>32.352407905213113</v>
      </c>
      <c r="P426" s="50">
        <f t="shared" si="101"/>
        <v>35.827296161698968</v>
      </c>
      <c r="Q426" t="s">
        <v>351</v>
      </c>
      <c r="R426" t="s">
        <v>152</v>
      </c>
      <c r="S426" s="40">
        <v>44160</v>
      </c>
      <c r="T426" s="52">
        <v>100</v>
      </c>
      <c r="U426" s="52">
        <f t="shared" si="111"/>
        <v>67.10526315789474</v>
      </c>
      <c r="V426" s="52">
        <f t="shared" si="112"/>
        <v>66.555183946488299</v>
      </c>
      <c r="W426" s="52">
        <f t="shared" si="113"/>
        <v>62.962962962962962</v>
      </c>
      <c r="X426" s="52">
        <f t="shared" si="114"/>
        <v>70.481853090548739</v>
      </c>
      <c r="Y426" s="52">
        <f t="shared" si="115"/>
        <v>69.931773879142298</v>
      </c>
      <c r="Z426" s="52">
        <f t="shared" si="116"/>
        <v>66.339552895616976</v>
      </c>
      <c r="AA426" s="52">
        <f t="shared" si="117"/>
        <v>-3.3765899326539994</v>
      </c>
      <c r="AB426" s="52">
        <f t="shared" si="118"/>
        <v>-3.3765899326539994</v>
      </c>
      <c r="AC426" s="52">
        <f t="shared" si="119"/>
        <v>-3.3765899326540136</v>
      </c>
      <c r="AF426">
        <v>2.73</v>
      </c>
      <c r="AG426">
        <v>1.49</v>
      </c>
    </row>
    <row r="427" spans="1:35" ht="15" x14ac:dyDescent="0.25">
      <c r="A427">
        <v>2.13</v>
      </c>
      <c r="B427">
        <v>2.98</v>
      </c>
      <c r="C427">
        <v>4.37</v>
      </c>
      <c r="D427" s="45">
        <f t="shared" si="120"/>
        <v>3.3886989818855184E-2</v>
      </c>
      <c r="E427" s="46">
        <f>IF(OR($A427="",$B427="",$C427=""),"",A427*'MPTO_working_3-way'!$I426)</f>
        <v>2.2021792883141615</v>
      </c>
      <c r="F427" s="47">
        <f>IF(OR($A427="",$B427="",$C427=""),"",B427*'MPTO_working_3-way'!$I426)</f>
        <v>3.0809832296601884</v>
      </c>
      <c r="G427" s="48">
        <f>IF(OR($A427="",$B427="",$C427=""),"",C427*'MPTO_working_3-way'!$I426)</f>
        <v>4.5180861455083976</v>
      </c>
      <c r="H427" s="46">
        <f>IF(OR($A427="",$B427="",$C427=""),"",'MPTO_working_3-way'!E426)</f>
        <v>2.1825106894337938</v>
      </c>
      <c r="I427" s="47">
        <f>IF(OR($A427="",$B427="",$C427=""),"",'MPTO_working_3-way'!F426)</f>
        <v>3.0838041681808166</v>
      </c>
      <c r="J427" s="48">
        <f>IF(OR($A427="",$B427="",$C427=""),"",'MPTO_working_3-way'!G426)</f>
        <v>4.5969130446743653</v>
      </c>
      <c r="K427" s="46">
        <f>IF(OR($A427="",$B427="",$C427=""),"",'OddsRatio_working_3-way'!H426)</f>
        <v>2.1910956320839117</v>
      </c>
      <c r="L427" s="47">
        <f>IF(OR($A427="",$B427="",$C427=""),"",'OddsRatio_working_3-way'!I426)</f>
        <v>3.0870525234744641</v>
      </c>
      <c r="M427" s="48">
        <f>IF(OR($A427="",$B427="",$C427=""),"",'OddsRatio_working_3-way'!J426)</f>
        <v>4.5522055576307805</v>
      </c>
      <c r="N427" s="49">
        <f t="shared" si="99"/>
        <v>45.409563395064531</v>
      </c>
      <c r="O427" s="50">
        <f t="shared" si="100"/>
        <v>32.457171151505854</v>
      </c>
      <c r="P427" s="50">
        <f t="shared" si="101"/>
        <v>22.133265453429619</v>
      </c>
      <c r="Q427" t="s">
        <v>60</v>
      </c>
      <c r="R427" t="s">
        <v>122</v>
      </c>
      <c r="S427" s="40">
        <v>44160</v>
      </c>
      <c r="T427" s="52">
        <v>100</v>
      </c>
      <c r="U427" s="52">
        <f t="shared" si="111"/>
        <v>53.051643192488264</v>
      </c>
      <c r="V427" s="52">
        <f t="shared" si="112"/>
        <v>66.442953020134226</v>
      </c>
      <c r="W427" s="52">
        <f t="shared" si="113"/>
        <v>77.116704805491992</v>
      </c>
      <c r="X427" s="52">
        <f t="shared" si="114"/>
        <v>56.440342174373782</v>
      </c>
      <c r="Y427" s="52">
        <f t="shared" si="115"/>
        <v>69.831652002019752</v>
      </c>
      <c r="Z427" s="52">
        <f t="shared" si="116"/>
        <v>80.505403787377517</v>
      </c>
      <c r="AA427" s="52">
        <f t="shared" si="117"/>
        <v>-3.3886989818855184</v>
      </c>
      <c r="AB427" s="52">
        <f t="shared" si="118"/>
        <v>-3.3886989818855255</v>
      </c>
      <c r="AC427" s="52">
        <f t="shared" si="119"/>
        <v>-3.3886989818855255</v>
      </c>
      <c r="AF427">
        <v>2.8</v>
      </c>
      <c r="AG427">
        <v>1.47</v>
      </c>
    </row>
    <row r="428" spans="1:35" ht="15" x14ac:dyDescent="0.25">
      <c r="A428">
        <v>3.18</v>
      </c>
      <c r="B428">
        <v>2.93</v>
      </c>
      <c r="C428">
        <v>2.65</v>
      </c>
      <c r="D428" s="45">
        <f t="shared" si="120"/>
        <v>3.3120827698714272E-2</v>
      </c>
      <c r="E428" s="46">
        <f>IF(OR($A428="",$B428="",$C428=""),"",A428*'MPTO_working_3-way'!$I427)</f>
        <v>3.2853242320819116</v>
      </c>
      <c r="F428" s="47">
        <f>IF(OR($A428="",$B428="",$C428=""),"",B428*'MPTO_working_3-way'!$I427)</f>
        <v>3.0270440251572328</v>
      </c>
      <c r="G428" s="48">
        <f>IF(OR($A428="",$B428="",$C428=""),"",C428*'MPTO_working_3-way'!$I427)</f>
        <v>2.7377701934015928</v>
      </c>
      <c r="H428" s="46">
        <f>IF(OR($A428="",$B428="",$C428=""),"",'MPTO_working_3-way'!E427)</f>
        <v>3.2957058976112439</v>
      </c>
      <c r="I428" s="47">
        <f>IF(OR($A428="",$B428="",$C428=""),"",'MPTO_working_3-way'!F427)</f>
        <v>3.0279480902138358</v>
      </c>
      <c r="J428" s="48">
        <f>IF(OR($A428="",$B428="",$C428=""),"",'MPTO_working_3-way'!G427)</f>
        <v>2.7298669843936167</v>
      </c>
      <c r="K428" s="46">
        <f>IF(OR($A428="",$B428="",$C428=""),"",'OddsRatio_working_3-way'!H427)</f>
        <v>3.290459261333647</v>
      </c>
      <c r="L428" s="47">
        <f>IF(OR($A428="",$B428="",$C428=""),"",'OddsRatio_working_3-way'!I427)</f>
        <v>3.0277919148504311</v>
      </c>
      <c r="M428" s="48">
        <f>IF(OR($A428="",$B428="",$C428=""),"",'OddsRatio_working_3-way'!J427)</f>
        <v>2.7336044867892282</v>
      </c>
      <c r="N428" s="49">
        <f t="shared" si="99"/>
        <v>30.43839601080407</v>
      </c>
      <c r="O428" s="50">
        <f t="shared" si="100"/>
        <v>33.03552877623104</v>
      </c>
      <c r="P428" s="50">
        <f t="shared" si="101"/>
        <v>36.526075212964884</v>
      </c>
      <c r="Q428" t="s">
        <v>151</v>
      </c>
      <c r="R428" t="s">
        <v>115</v>
      </c>
      <c r="S428" s="40">
        <v>44161</v>
      </c>
      <c r="T428" s="52">
        <v>100</v>
      </c>
      <c r="U428" s="52">
        <f t="shared" si="111"/>
        <v>68.55345911949685</v>
      </c>
      <c r="V428" s="52">
        <f t="shared" si="112"/>
        <v>65.870307167235495</v>
      </c>
      <c r="W428" s="52">
        <f t="shared" si="113"/>
        <v>62.264150943396231</v>
      </c>
      <c r="X428" s="52">
        <f t="shared" si="114"/>
        <v>71.865541889368274</v>
      </c>
      <c r="Y428" s="52">
        <f t="shared" si="115"/>
        <v>69.182389937106919</v>
      </c>
      <c r="Z428" s="52">
        <f t="shared" si="116"/>
        <v>65.576233713267641</v>
      </c>
      <c r="AA428" s="52">
        <f t="shared" si="117"/>
        <v>-3.3120827698714237</v>
      </c>
      <c r="AB428" s="52">
        <f t="shared" si="118"/>
        <v>-3.3120827698714237</v>
      </c>
      <c r="AC428" s="52">
        <f t="shared" si="119"/>
        <v>-3.3120827698714095</v>
      </c>
      <c r="AF428">
        <v>2.93</v>
      </c>
      <c r="AG428">
        <v>1.43</v>
      </c>
    </row>
    <row r="429" spans="1:35" ht="15" x14ac:dyDescent="0.25">
      <c r="A429">
        <v>2.0699999999999998</v>
      </c>
      <c r="B429">
        <v>3.13</v>
      </c>
      <c r="C429">
        <v>4.04</v>
      </c>
      <c r="D429" s="45">
        <f t="shared" si="120"/>
        <v>5.0105357806234929E-2</v>
      </c>
      <c r="E429" s="46">
        <f>IF(OR($A429="",$B429="",$C429=""),"",A429*'MPTO_working_3-way'!$I428)</f>
        <v>2.1737180906589062</v>
      </c>
      <c r="F429" s="47">
        <f>IF(OR($A429="",$B429="",$C429=""),"",B429*'MPTO_working_3-way'!$I428)</f>
        <v>3.2868297699335152</v>
      </c>
      <c r="G429" s="48">
        <f>IF(OR($A429="",$B429="",$C429=""),"",C429*'MPTO_working_3-way'!$I428)</f>
        <v>4.2424256455371889</v>
      </c>
      <c r="H429" s="46">
        <f>IF(OR($A429="",$B429="",$C429=""),"",'MPTO_working_3-way'!E428)</f>
        <v>2.1441282977225029</v>
      </c>
      <c r="I429" s="47">
        <f>IF(OR($A429="",$B429="",$C429=""),"",'MPTO_working_3-way'!F428)</f>
        <v>3.3026513504892829</v>
      </c>
      <c r="J429" s="48">
        <f>IF(OR($A429="",$B429="",$C429=""),"",'MPTO_working_3-way'!G428)</f>
        <v>4.3323245298791271</v>
      </c>
      <c r="K429" s="46">
        <f>IF(OR($A429="",$B429="",$C429=""),"",'OddsRatio_working_3-way'!H428)</f>
        <v>2.1562728702254792</v>
      </c>
      <c r="L429" s="47">
        <f>IF(OR($A429="",$B429="",$C429=""),"",'OddsRatio_working_3-way'!I428)</f>
        <v>3.3017394519441781</v>
      </c>
      <c r="M429" s="48">
        <f>IF(OR($A429="",$B429="",$C429=""),"",'OddsRatio_working_3-way'!J428)</f>
        <v>4.2851117060611754</v>
      </c>
      <c r="N429" s="49">
        <f t="shared" si="99"/>
        <v>46.004125571631782</v>
      </c>
      <c r="O429" s="50">
        <f t="shared" si="100"/>
        <v>30.424453652804406</v>
      </c>
      <c r="P429" s="50">
        <f t="shared" si="101"/>
        <v>23.571420775563809</v>
      </c>
      <c r="Q429" t="s">
        <v>394</v>
      </c>
      <c r="R429" t="s">
        <v>156</v>
      </c>
      <c r="S429" s="40">
        <v>44161</v>
      </c>
      <c r="T429" s="52">
        <v>100</v>
      </c>
      <c r="U429" s="52">
        <f t="shared" si="111"/>
        <v>51.690821256038639</v>
      </c>
      <c r="V429" s="52">
        <f t="shared" si="112"/>
        <v>68.051118210862612</v>
      </c>
      <c r="W429" s="52">
        <f t="shared" si="113"/>
        <v>75.247524752475243</v>
      </c>
      <c r="X429" s="52">
        <f t="shared" si="114"/>
        <v>56.701357036662124</v>
      </c>
      <c r="Y429" s="52">
        <f t="shared" si="115"/>
        <v>73.061653991486111</v>
      </c>
      <c r="Z429" s="52">
        <f t="shared" si="116"/>
        <v>80.258060533098742</v>
      </c>
      <c r="AA429" s="52">
        <f t="shared" si="117"/>
        <v>-5.0105357806234849</v>
      </c>
      <c r="AB429" s="52">
        <f t="shared" si="118"/>
        <v>-5.0105357806234991</v>
      </c>
      <c r="AC429" s="52">
        <f t="shared" si="119"/>
        <v>-5.0105357806234991</v>
      </c>
      <c r="AF429">
        <v>2.7</v>
      </c>
      <c r="AG429">
        <v>1.47</v>
      </c>
    </row>
    <row r="430" spans="1:35" ht="15" x14ac:dyDescent="0.25">
      <c r="A430">
        <v>2.0099999999999998</v>
      </c>
      <c r="B430">
        <v>3.22</v>
      </c>
      <c r="C430">
        <v>4.42</v>
      </c>
      <c r="D430" s="45">
        <f t="shared" si="120"/>
        <v>3.4315787913528295E-2</v>
      </c>
      <c r="E430" s="46">
        <f>IF(OR($A430="",$B430="",$C430=""),"",A430*'MPTO_working_3-way'!$I429)</f>
        <v>2.0789747337061915</v>
      </c>
      <c r="F430" s="47">
        <f>IF(OR($A430="",$B430="",$C430=""),"",B430*'MPTO_working_3-way'!$I429)</f>
        <v>3.3304968370815615</v>
      </c>
      <c r="G430" s="48">
        <f>IF(OR($A430="",$B430="",$C430=""),"",C430*'MPTO_working_3-way'!$I429)</f>
        <v>4.5716757825777954</v>
      </c>
      <c r="H430" s="46">
        <f>IF(OR($A430="",$B430="",$C430=""),"",'MPTO_working_3-way'!E429)</f>
        <v>2.0573005867072411</v>
      </c>
      <c r="I430" s="47">
        <f>IF(OR($A430="",$B430="",$C430=""),"",'MPTO_working_3-way'!F429)</f>
        <v>3.3431352918967789</v>
      </c>
      <c r="J430" s="48">
        <f>IF(OR($A430="",$B430="",$C430=""),"",'MPTO_working_3-way'!G429)</f>
        <v>4.6553689074064</v>
      </c>
      <c r="K430" s="46">
        <f>IF(OR($A430="",$B430="",$C430=""),"",'OddsRatio_working_3-way'!H429)</f>
        <v>2.0661509392836019</v>
      </c>
      <c r="L430" s="47">
        <f>IF(OR($A430="",$B430="",$C430=""),"",'OddsRatio_working_3-way'!I429)</f>
        <v>3.3434208764451459</v>
      </c>
      <c r="M430" s="48">
        <f>IF(OR($A430="",$B430="",$C430=""),"",'OddsRatio_working_3-way'!J429)</f>
        <v>4.6101348637127924</v>
      </c>
      <c r="N430" s="49">
        <f t="shared" si="99"/>
        <v>48.100632671821771</v>
      </c>
      <c r="O430" s="50">
        <f t="shared" si="100"/>
        <v>30.025550208186875</v>
      </c>
      <c r="P430" s="50">
        <f t="shared" si="101"/>
        <v>21.873817119991344</v>
      </c>
      <c r="Q430" t="s">
        <v>161</v>
      </c>
      <c r="R430" t="s">
        <v>162</v>
      </c>
      <c r="S430" s="40">
        <v>44161</v>
      </c>
      <c r="T430" s="52">
        <v>100</v>
      </c>
      <c r="U430" s="52">
        <f t="shared" si="111"/>
        <v>50.248756218905463</v>
      </c>
      <c r="V430" s="52">
        <f t="shared" si="112"/>
        <v>68.944099378881987</v>
      </c>
      <c r="W430" s="52">
        <f t="shared" si="113"/>
        <v>77.375565610859724</v>
      </c>
      <c r="X430" s="52">
        <f t="shared" si="114"/>
        <v>53.680335010258283</v>
      </c>
      <c r="Y430" s="52">
        <f t="shared" si="115"/>
        <v>72.375678170234806</v>
      </c>
      <c r="Z430" s="52">
        <f t="shared" si="116"/>
        <v>80.807144402212543</v>
      </c>
      <c r="AA430" s="52">
        <f t="shared" si="117"/>
        <v>-3.4315787913528197</v>
      </c>
      <c r="AB430" s="52">
        <f t="shared" si="118"/>
        <v>-3.4315787913528197</v>
      </c>
      <c r="AC430" s="52">
        <f t="shared" si="119"/>
        <v>-3.4315787913528197</v>
      </c>
      <c r="AF430">
        <v>2.5099999999999998</v>
      </c>
      <c r="AG430">
        <v>1.56</v>
      </c>
    </row>
    <row r="431" spans="1:35" ht="15" x14ac:dyDescent="0.25">
      <c r="A431"/>
      <c r="B431"/>
      <c r="C431"/>
      <c r="D431" s="45"/>
      <c r="E431" s="46"/>
      <c r="F431" s="47"/>
      <c r="G431" s="48"/>
      <c r="H431" s="17"/>
      <c r="I431" s="21"/>
      <c r="J431" s="22"/>
      <c r="K431" s="17"/>
      <c r="L431" s="21"/>
      <c r="M431" s="22"/>
      <c r="N431" s="49"/>
      <c r="O431" s="50"/>
      <c r="P431" s="50"/>
      <c r="Q431"/>
      <c r="R431"/>
      <c r="S431" s="38"/>
      <c r="AF431"/>
      <c r="AG431"/>
    </row>
    <row r="432" spans="1:35" ht="15" x14ac:dyDescent="0.25">
      <c r="A432"/>
      <c r="B432"/>
      <c r="C432"/>
      <c r="D432" s="45"/>
      <c r="E432" s="46"/>
      <c r="F432" s="47"/>
      <c r="G432" s="48"/>
      <c r="H432" s="17"/>
      <c r="I432" s="21"/>
      <c r="J432" s="22"/>
      <c r="K432" s="17"/>
      <c r="L432" s="21"/>
      <c r="M432" s="22"/>
      <c r="N432" s="49"/>
      <c r="O432" s="50"/>
      <c r="P432" s="50"/>
      <c r="Q432"/>
      <c r="R432"/>
      <c r="S432" s="38"/>
      <c r="AF432"/>
      <c r="AG432"/>
    </row>
    <row r="433" spans="1:33" ht="15" x14ac:dyDescent="0.25">
      <c r="A433"/>
      <c r="B433"/>
      <c r="C433"/>
      <c r="D433" s="45"/>
      <c r="E433" s="46"/>
      <c r="F433" s="47"/>
      <c r="G433" s="48"/>
      <c r="H433" s="17"/>
      <c r="I433" s="21"/>
      <c r="J433" s="22"/>
      <c r="K433" s="17"/>
      <c r="L433" s="21"/>
      <c r="M433" s="22"/>
      <c r="N433" s="49"/>
      <c r="O433" s="50"/>
      <c r="P433" s="50"/>
      <c r="Q433"/>
      <c r="R433"/>
      <c r="S433" s="38"/>
      <c r="AF433"/>
      <c r="AG433"/>
    </row>
    <row r="434" spans="1:33" ht="15" x14ac:dyDescent="0.25">
      <c r="A434"/>
      <c r="B434"/>
      <c r="C434"/>
      <c r="D434" s="45"/>
      <c r="E434" s="46"/>
      <c r="F434" s="47"/>
      <c r="G434" s="48"/>
      <c r="H434" s="17"/>
      <c r="I434" s="21"/>
      <c r="J434" s="22"/>
      <c r="K434" s="17"/>
      <c r="L434" s="21"/>
      <c r="M434" s="22"/>
      <c r="N434" s="49"/>
      <c r="O434" s="50"/>
      <c r="P434" s="50"/>
      <c r="Q434"/>
      <c r="R434"/>
      <c r="S434" s="38"/>
      <c r="AF434"/>
      <c r="AG434"/>
    </row>
    <row r="435" spans="1:33" ht="15" x14ac:dyDescent="0.25">
      <c r="A435"/>
      <c r="B435"/>
      <c r="C435"/>
      <c r="D435" s="45"/>
      <c r="E435" s="46"/>
      <c r="F435" s="47"/>
      <c r="G435" s="48"/>
      <c r="H435" s="17"/>
      <c r="I435" s="21"/>
      <c r="J435" s="22"/>
      <c r="K435" s="17"/>
      <c r="L435" s="21"/>
      <c r="M435" s="22"/>
      <c r="N435" s="49"/>
      <c r="O435" s="50"/>
      <c r="P435" s="50"/>
      <c r="Q435"/>
      <c r="R435"/>
      <c r="S435" s="38"/>
      <c r="AF435"/>
      <c r="AG435"/>
    </row>
    <row r="436" spans="1:33" ht="15" x14ac:dyDescent="0.25">
      <c r="A436"/>
      <c r="B436"/>
      <c r="C436"/>
      <c r="D436" s="45"/>
      <c r="E436" s="46"/>
      <c r="F436" s="47"/>
      <c r="G436" s="48"/>
      <c r="H436" s="17"/>
      <c r="I436" s="21"/>
      <c r="J436" s="22"/>
      <c r="K436" s="17"/>
      <c r="L436" s="21"/>
      <c r="M436" s="22"/>
      <c r="N436" s="49"/>
      <c r="O436" s="50"/>
      <c r="P436" s="50"/>
      <c r="Q436"/>
      <c r="R436"/>
      <c r="S436" s="38"/>
      <c r="AF436"/>
      <c r="AG436"/>
    </row>
    <row r="437" spans="1:33" ht="15" x14ac:dyDescent="0.25">
      <c r="A437"/>
      <c r="B437"/>
      <c r="C437"/>
      <c r="D437" s="45"/>
      <c r="E437" s="46"/>
      <c r="F437" s="47"/>
      <c r="G437" s="48"/>
      <c r="H437" s="17"/>
      <c r="I437" s="21"/>
      <c r="J437" s="22"/>
      <c r="K437" s="17"/>
      <c r="L437" s="21"/>
      <c r="M437" s="22"/>
      <c r="N437" s="49"/>
      <c r="O437" s="50"/>
      <c r="P437" s="50"/>
      <c r="Q437"/>
      <c r="R437"/>
      <c r="S437" s="38"/>
      <c r="AF437"/>
      <c r="AG437"/>
    </row>
    <row r="438" spans="1:33" ht="15" x14ac:dyDescent="0.25">
      <c r="A438"/>
      <c r="B438"/>
      <c r="C438"/>
      <c r="D438" s="45"/>
      <c r="E438" s="46"/>
      <c r="F438" s="47"/>
      <c r="G438" s="48"/>
      <c r="H438" s="17"/>
      <c r="I438" s="21"/>
      <c r="J438" s="22"/>
      <c r="K438" s="17"/>
      <c r="L438" s="21"/>
      <c r="M438" s="22"/>
      <c r="N438" s="49"/>
      <c r="O438" s="50"/>
      <c r="P438" s="50"/>
      <c r="Q438"/>
      <c r="R438"/>
      <c r="S438" s="38"/>
      <c r="AF438"/>
      <c r="AG438"/>
    </row>
    <row r="439" spans="1:33" ht="15" x14ac:dyDescent="0.25">
      <c r="A439"/>
      <c r="B439"/>
      <c r="C439"/>
      <c r="D439" s="45"/>
      <c r="E439" s="46"/>
      <c r="F439" s="47"/>
      <c r="G439" s="48"/>
      <c r="H439" s="17"/>
      <c r="I439" s="21"/>
      <c r="J439" s="22"/>
      <c r="K439" s="17"/>
      <c r="L439" s="21"/>
      <c r="M439" s="22"/>
      <c r="N439" s="49"/>
      <c r="O439" s="50"/>
      <c r="P439" s="50"/>
      <c r="Q439"/>
      <c r="R439"/>
      <c r="S439" s="38"/>
      <c r="AF439"/>
      <c r="AG439"/>
    </row>
    <row r="440" spans="1:33" ht="15" x14ac:dyDescent="0.25">
      <c r="A440"/>
      <c r="B440"/>
      <c r="C440"/>
      <c r="D440" s="45"/>
      <c r="E440" s="46"/>
      <c r="F440" s="47"/>
      <c r="G440" s="48"/>
      <c r="H440" s="17"/>
      <c r="I440" s="21"/>
      <c r="J440" s="22"/>
      <c r="K440" s="17"/>
      <c r="L440" s="21"/>
      <c r="M440" s="22"/>
      <c r="N440" s="49"/>
      <c r="O440" s="50"/>
      <c r="P440" s="50"/>
      <c r="Q440"/>
      <c r="R440"/>
      <c r="S440" s="38"/>
      <c r="AF440"/>
      <c r="AG440"/>
    </row>
    <row r="441" spans="1:33" ht="15" x14ac:dyDescent="0.25">
      <c r="A441"/>
      <c r="B441"/>
      <c r="C441"/>
      <c r="D441" s="45"/>
      <c r="E441" s="46"/>
      <c r="F441" s="47"/>
      <c r="G441" s="48"/>
      <c r="H441" s="17"/>
      <c r="I441" s="21"/>
      <c r="J441" s="22"/>
      <c r="K441" s="17"/>
      <c r="L441" s="21"/>
      <c r="M441" s="22"/>
      <c r="N441" s="49"/>
      <c r="O441" s="50"/>
      <c r="P441" s="50"/>
      <c r="Q441"/>
      <c r="R441"/>
      <c r="S441" s="38"/>
      <c r="AF441"/>
      <c r="AG441"/>
    </row>
    <row r="442" spans="1:33" ht="15" x14ac:dyDescent="0.25">
      <c r="A442"/>
      <c r="B442"/>
      <c r="C442"/>
      <c r="D442" s="45"/>
      <c r="E442" s="46"/>
      <c r="F442" s="47"/>
      <c r="G442" s="48"/>
      <c r="H442" s="17"/>
      <c r="I442" s="21"/>
      <c r="J442" s="22"/>
      <c r="K442" s="17"/>
      <c r="L442" s="21"/>
      <c r="M442" s="22"/>
      <c r="N442" s="49"/>
      <c r="O442" s="50"/>
      <c r="P442" s="50"/>
      <c r="Q442"/>
      <c r="R442"/>
      <c r="S442" s="38"/>
      <c r="AF442"/>
      <c r="AG442"/>
    </row>
    <row r="443" spans="1:33" ht="15" x14ac:dyDescent="0.25">
      <c r="A443"/>
      <c r="B443"/>
      <c r="C443"/>
      <c r="D443" s="45"/>
      <c r="E443" s="46"/>
      <c r="F443" s="47"/>
      <c r="G443" s="48"/>
      <c r="H443" s="17"/>
      <c r="I443" s="21"/>
      <c r="J443" s="22"/>
      <c r="K443" s="17"/>
      <c r="L443" s="21"/>
      <c r="M443" s="22"/>
      <c r="N443" s="49"/>
      <c r="O443" s="50"/>
      <c r="P443" s="50"/>
      <c r="Q443"/>
      <c r="R443"/>
      <c r="S443" s="38"/>
      <c r="AF443"/>
      <c r="AG443"/>
    </row>
    <row r="444" spans="1:33" ht="15" x14ac:dyDescent="0.25">
      <c r="A444"/>
      <c r="B444"/>
      <c r="C444"/>
      <c r="D444" s="45"/>
      <c r="E444" s="46"/>
      <c r="F444" s="47"/>
      <c r="G444" s="48"/>
      <c r="H444" s="17"/>
      <c r="I444" s="21"/>
      <c r="J444" s="22"/>
      <c r="K444" s="17"/>
      <c r="L444" s="21"/>
      <c r="M444" s="22"/>
      <c r="N444" s="49"/>
      <c r="O444" s="50"/>
      <c r="P444" s="50"/>
      <c r="Q444"/>
      <c r="R444"/>
      <c r="S444" s="38"/>
      <c r="AF444"/>
      <c r="AG444"/>
    </row>
    <row r="445" spans="1:33" ht="15" x14ac:dyDescent="0.25">
      <c r="A445"/>
      <c r="B445"/>
      <c r="C445"/>
      <c r="D445" s="45"/>
      <c r="E445" s="46"/>
      <c r="F445" s="47"/>
      <c r="G445" s="48"/>
      <c r="H445" s="17"/>
      <c r="I445" s="21"/>
      <c r="J445" s="22"/>
      <c r="K445" s="17"/>
      <c r="L445" s="21"/>
      <c r="M445" s="22"/>
      <c r="N445" s="49"/>
      <c r="O445" s="50"/>
      <c r="P445" s="50"/>
      <c r="Q445"/>
      <c r="R445"/>
      <c r="S445" s="38"/>
      <c r="AF445"/>
      <c r="AG445"/>
    </row>
    <row r="446" spans="1:33" ht="15" x14ac:dyDescent="0.25">
      <c r="A446"/>
      <c r="B446"/>
      <c r="C446"/>
      <c r="D446" s="45"/>
      <c r="E446" s="46"/>
      <c r="F446" s="47"/>
      <c r="G446" s="48"/>
      <c r="H446" s="17"/>
      <c r="I446" s="21"/>
      <c r="J446" s="22"/>
      <c r="K446" s="17"/>
      <c r="L446" s="21"/>
      <c r="M446" s="22"/>
      <c r="N446" s="49"/>
      <c r="O446" s="50"/>
      <c r="P446" s="50"/>
      <c r="Q446"/>
      <c r="R446"/>
      <c r="S446" s="38"/>
      <c r="AF446"/>
      <c r="AG446"/>
    </row>
    <row r="447" spans="1:33" ht="15" x14ac:dyDescent="0.25">
      <c r="A447"/>
      <c r="B447"/>
      <c r="C447"/>
      <c r="D447" s="45"/>
      <c r="E447" s="46"/>
      <c r="F447" s="47"/>
      <c r="G447" s="48"/>
      <c r="H447" s="17"/>
      <c r="I447" s="21"/>
      <c r="J447" s="22"/>
      <c r="K447" s="17"/>
      <c r="L447" s="21"/>
      <c r="M447" s="22"/>
      <c r="N447" s="49"/>
      <c r="O447" s="50"/>
      <c r="P447" s="50"/>
      <c r="Q447"/>
      <c r="R447"/>
      <c r="S447" s="38"/>
      <c r="AF447"/>
      <c r="AG447"/>
    </row>
    <row r="448" spans="1:33" ht="15" x14ac:dyDescent="0.25">
      <c r="A448"/>
      <c r="B448"/>
      <c r="C448"/>
      <c r="D448" s="45"/>
      <c r="E448" s="46"/>
      <c r="F448" s="47"/>
      <c r="G448" s="48"/>
      <c r="H448" s="17"/>
      <c r="I448" s="21"/>
      <c r="J448" s="22"/>
      <c r="K448" s="17"/>
      <c r="L448" s="21"/>
      <c r="M448" s="22"/>
      <c r="N448" s="49"/>
      <c r="O448" s="50"/>
      <c r="P448" s="50"/>
      <c r="Q448"/>
      <c r="R448"/>
      <c r="S448" s="38"/>
      <c r="AF448"/>
      <c r="AG448"/>
    </row>
    <row r="449" spans="1:33" ht="15" x14ac:dyDescent="0.25">
      <c r="A449"/>
      <c r="B449"/>
      <c r="C449"/>
      <c r="D449" s="45"/>
      <c r="E449" s="46"/>
      <c r="F449" s="47"/>
      <c r="G449" s="48"/>
      <c r="H449" s="17"/>
      <c r="I449" s="21"/>
      <c r="J449" s="22"/>
      <c r="K449" s="17"/>
      <c r="L449" s="21"/>
      <c r="M449" s="22"/>
      <c r="N449" s="49"/>
      <c r="O449" s="50"/>
      <c r="P449" s="50"/>
      <c r="Q449"/>
      <c r="R449"/>
      <c r="S449" s="38"/>
      <c r="AF449"/>
      <c r="AG449"/>
    </row>
    <row r="450" spans="1:33" ht="15" x14ac:dyDescent="0.25">
      <c r="A450"/>
      <c r="B450"/>
      <c r="C450"/>
      <c r="D450" s="45"/>
      <c r="E450" s="46"/>
      <c r="F450" s="47"/>
      <c r="G450" s="48"/>
      <c r="H450" s="17"/>
      <c r="I450" s="21"/>
      <c r="J450" s="22"/>
      <c r="K450" s="17"/>
      <c r="L450" s="21"/>
      <c r="M450" s="22"/>
      <c r="N450" s="49"/>
      <c r="O450" s="50"/>
      <c r="P450" s="50"/>
      <c r="Q450"/>
      <c r="R450"/>
      <c r="S450" s="38"/>
      <c r="AF450"/>
      <c r="AG450"/>
    </row>
    <row r="451" spans="1:33" ht="15" x14ac:dyDescent="0.25">
      <c r="A451"/>
      <c r="B451"/>
      <c r="C451"/>
      <c r="D451" s="45"/>
      <c r="E451" s="46"/>
      <c r="F451" s="47"/>
      <c r="G451" s="48"/>
      <c r="H451" s="17"/>
      <c r="I451" s="21"/>
      <c r="J451" s="22"/>
      <c r="K451" s="17"/>
      <c r="L451" s="21"/>
      <c r="M451" s="22"/>
      <c r="N451" s="49"/>
      <c r="O451" s="50"/>
      <c r="P451" s="50"/>
      <c r="Q451"/>
      <c r="R451"/>
      <c r="S451" s="38"/>
      <c r="AF451"/>
      <c r="AG451"/>
    </row>
    <row r="452" spans="1:33" ht="15" x14ac:dyDescent="0.25">
      <c r="A452"/>
      <c r="B452"/>
      <c r="C452"/>
      <c r="D452" s="45"/>
      <c r="E452" s="46"/>
      <c r="F452" s="47"/>
      <c r="G452" s="48"/>
      <c r="H452" s="17"/>
      <c r="I452" s="21"/>
      <c r="J452" s="22"/>
      <c r="K452" s="17"/>
      <c r="L452" s="21"/>
      <c r="M452" s="22"/>
      <c r="N452" s="49"/>
      <c r="O452" s="50"/>
      <c r="P452" s="50"/>
      <c r="Q452"/>
      <c r="R452"/>
      <c r="S452" s="38"/>
      <c r="AF452"/>
      <c r="AG452"/>
    </row>
    <row r="453" spans="1:33" ht="15" x14ac:dyDescent="0.25">
      <c r="A453"/>
      <c r="B453"/>
      <c r="C453"/>
      <c r="D453" s="45"/>
      <c r="E453" s="46"/>
      <c r="F453" s="47"/>
      <c r="G453" s="48"/>
      <c r="H453" s="17"/>
      <c r="I453" s="21"/>
      <c r="J453" s="22"/>
      <c r="K453" s="17"/>
      <c r="L453" s="21"/>
      <c r="M453" s="22"/>
      <c r="N453" s="49"/>
      <c r="O453" s="50"/>
      <c r="P453" s="50"/>
      <c r="Q453"/>
      <c r="R453"/>
      <c r="S453" s="38"/>
      <c r="AF453"/>
      <c r="AG453"/>
    </row>
    <row r="454" spans="1:33" ht="15" x14ac:dyDescent="0.25">
      <c r="A454"/>
      <c r="B454"/>
      <c r="C454"/>
      <c r="D454" s="45"/>
      <c r="E454" s="46"/>
      <c r="F454" s="47"/>
      <c r="G454" s="48"/>
      <c r="H454" s="17"/>
      <c r="I454" s="21"/>
      <c r="J454" s="22"/>
      <c r="K454" s="17"/>
      <c r="L454" s="21"/>
      <c r="M454" s="22"/>
      <c r="N454" s="49"/>
      <c r="O454" s="50"/>
      <c r="P454" s="50"/>
      <c r="Q454"/>
      <c r="R454"/>
      <c r="S454" s="38"/>
      <c r="AF454"/>
      <c r="AG454"/>
    </row>
    <row r="455" spans="1:33" ht="15" x14ac:dyDescent="0.25">
      <c r="A455"/>
      <c r="B455"/>
      <c r="C455"/>
      <c r="D455" s="45"/>
      <c r="E455" s="46"/>
      <c r="F455" s="47"/>
      <c r="G455" s="48"/>
      <c r="H455" s="17"/>
      <c r="I455" s="21"/>
      <c r="J455" s="22"/>
      <c r="K455" s="17"/>
      <c r="L455" s="21"/>
      <c r="M455" s="22"/>
      <c r="N455" s="49"/>
      <c r="O455" s="50"/>
      <c r="P455" s="50"/>
      <c r="Q455"/>
      <c r="R455"/>
      <c r="S455" s="38"/>
      <c r="AF455"/>
      <c r="AG455"/>
    </row>
    <row r="456" spans="1:33" ht="15" x14ac:dyDescent="0.25">
      <c r="A456"/>
      <c r="B456"/>
      <c r="C456"/>
      <c r="D456" s="45"/>
      <c r="E456" s="46"/>
      <c r="F456" s="47"/>
      <c r="G456" s="48"/>
      <c r="H456" s="17"/>
      <c r="I456" s="21"/>
      <c r="J456" s="22"/>
      <c r="K456" s="17"/>
      <c r="L456" s="21"/>
      <c r="M456" s="22"/>
      <c r="N456" s="49"/>
      <c r="O456" s="50"/>
      <c r="P456" s="50"/>
      <c r="Q456"/>
      <c r="R456"/>
      <c r="S456" s="38"/>
      <c r="AF456"/>
      <c r="AG456"/>
    </row>
    <row r="457" spans="1:33" ht="15" x14ac:dyDescent="0.25">
      <c r="A457"/>
      <c r="B457"/>
      <c r="C457"/>
      <c r="D457" s="45"/>
      <c r="E457" s="46"/>
      <c r="F457" s="47"/>
      <c r="G457" s="48"/>
      <c r="H457" s="17"/>
      <c r="I457" s="21"/>
      <c r="J457" s="22"/>
      <c r="K457" s="17"/>
      <c r="L457" s="21"/>
      <c r="M457" s="22"/>
      <c r="N457" s="49"/>
      <c r="O457" s="50"/>
      <c r="P457" s="50"/>
      <c r="Q457"/>
      <c r="R457"/>
      <c r="S457" s="38"/>
      <c r="AF457"/>
      <c r="AG457"/>
    </row>
    <row r="458" spans="1:33" ht="15" x14ac:dyDescent="0.25">
      <c r="A458"/>
      <c r="B458"/>
      <c r="C458"/>
      <c r="D458" s="45"/>
      <c r="E458" s="46"/>
      <c r="F458" s="47"/>
      <c r="G458" s="48"/>
      <c r="H458" s="17"/>
      <c r="I458" s="21"/>
      <c r="J458" s="22"/>
      <c r="K458" s="17"/>
      <c r="L458" s="21"/>
      <c r="M458" s="22"/>
      <c r="N458" s="49"/>
      <c r="O458" s="50"/>
      <c r="P458" s="50"/>
      <c r="Q458"/>
      <c r="R458"/>
      <c r="S458" s="38"/>
      <c r="AF458"/>
      <c r="AG458"/>
    </row>
    <row r="459" spans="1:33" ht="15" x14ac:dyDescent="0.25">
      <c r="A459"/>
      <c r="B459"/>
      <c r="C459"/>
      <c r="D459" s="45"/>
      <c r="E459" s="46"/>
      <c r="F459" s="47"/>
      <c r="G459" s="48"/>
      <c r="H459" s="17"/>
      <c r="I459" s="21"/>
      <c r="J459" s="22"/>
      <c r="K459" s="17"/>
      <c r="L459" s="21"/>
      <c r="M459" s="22"/>
      <c r="N459" s="49"/>
      <c r="O459" s="50"/>
      <c r="P459" s="50"/>
      <c r="Q459"/>
      <c r="R459"/>
      <c r="S459" s="38"/>
      <c r="AF459"/>
      <c r="AG459"/>
    </row>
    <row r="460" spans="1:33" ht="15" x14ac:dyDescent="0.25">
      <c r="A460"/>
      <c r="B460"/>
      <c r="C460"/>
      <c r="D460" s="45"/>
      <c r="E460" s="46"/>
      <c r="F460" s="47"/>
      <c r="G460" s="48"/>
      <c r="H460" s="17"/>
      <c r="I460" s="21"/>
      <c r="J460" s="22"/>
      <c r="K460" s="17"/>
      <c r="L460" s="21"/>
      <c r="M460" s="22"/>
      <c r="N460" s="49"/>
      <c r="O460" s="50"/>
      <c r="P460" s="50"/>
      <c r="Q460"/>
      <c r="R460"/>
      <c r="S460" s="38"/>
      <c r="AF460"/>
      <c r="AG460"/>
    </row>
    <row r="461" spans="1:33" ht="15" x14ac:dyDescent="0.25">
      <c r="A461"/>
      <c r="B461"/>
      <c r="C461"/>
      <c r="D461" s="45"/>
      <c r="E461" s="46"/>
      <c r="F461" s="47"/>
      <c r="G461" s="48"/>
      <c r="H461" s="17"/>
      <c r="I461" s="21"/>
      <c r="J461" s="22"/>
      <c r="K461" s="17"/>
      <c r="L461" s="21"/>
      <c r="M461" s="22"/>
      <c r="N461" s="49"/>
      <c r="O461" s="50"/>
      <c r="P461" s="50"/>
      <c r="Q461"/>
      <c r="R461"/>
      <c r="S461" s="38"/>
      <c r="AF461"/>
      <c r="AG461"/>
    </row>
    <row r="462" spans="1:33" ht="15" x14ac:dyDescent="0.25">
      <c r="A462"/>
      <c r="B462"/>
      <c r="C462"/>
      <c r="D462" s="45"/>
      <c r="E462" s="46"/>
      <c r="F462" s="47"/>
      <c r="G462" s="48"/>
      <c r="H462" s="17"/>
      <c r="I462" s="21"/>
      <c r="J462" s="22"/>
      <c r="K462" s="17"/>
      <c r="L462" s="21"/>
      <c r="M462" s="22"/>
      <c r="N462" s="49"/>
      <c r="O462" s="50"/>
      <c r="P462" s="50"/>
      <c r="Q462"/>
      <c r="R462"/>
      <c r="S462" s="38"/>
      <c r="AF462"/>
      <c r="AG462"/>
    </row>
    <row r="463" spans="1:33" ht="15" x14ac:dyDescent="0.25">
      <c r="A463"/>
      <c r="B463"/>
      <c r="C463"/>
      <c r="D463" s="45"/>
      <c r="E463" s="46"/>
      <c r="F463" s="47"/>
      <c r="G463" s="48"/>
      <c r="H463" s="17"/>
      <c r="I463" s="21"/>
      <c r="J463" s="22"/>
      <c r="K463" s="17"/>
      <c r="L463" s="21"/>
      <c r="M463" s="22"/>
      <c r="N463" s="49"/>
      <c r="O463" s="50"/>
      <c r="P463" s="50"/>
      <c r="Q463"/>
      <c r="R463"/>
      <c r="S463" s="38"/>
      <c r="AF463"/>
      <c r="AG463"/>
    </row>
    <row r="464" spans="1:33" ht="15" x14ac:dyDescent="0.25">
      <c r="A464"/>
      <c r="B464"/>
      <c r="C464"/>
      <c r="D464" s="45"/>
      <c r="E464" s="46"/>
      <c r="F464" s="47"/>
      <c r="G464" s="48"/>
      <c r="H464" s="17"/>
      <c r="I464" s="21"/>
      <c r="J464" s="22"/>
      <c r="K464" s="17"/>
      <c r="L464" s="21"/>
      <c r="M464" s="22"/>
      <c r="N464" s="49"/>
      <c r="O464" s="50"/>
      <c r="P464" s="50"/>
      <c r="Q464"/>
      <c r="R464"/>
      <c r="S464" s="38"/>
      <c r="AF464"/>
      <c r="AG464"/>
    </row>
    <row r="465" spans="1:35" ht="15" x14ac:dyDescent="0.25">
      <c r="A465"/>
      <c r="B465"/>
      <c r="C465"/>
      <c r="D465" s="45"/>
      <c r="E465" s="46"/>
      <c r="F465" s="47"/>
      <c r="G465" s="48"/>
      <c r="H465" s="17"/>
      <c r="I465" s="21"/>
      <c r="J465" s="22"/>
      <c r="K465" s="17"/>
      <c r="L465" s="21"/>
      <c r="M465" s="22"/>
      <c r="N465" s="49"/>
      <c r="O465" s="50"/>
      <c r="P465" s="50"/>
      <c r="Q465"/>
      <c r="R465"/>
      <c r="S465" s="38"/>
      <c r="AF465"/>
      <c r="AG465"/>
    </row>
    <row r="466" spans="1:35" ht="15" x14ac:dyDescent="0.25">
      <c r="A466"/>
      <c r="B466"/>
      <c r="C466"/>
      <c r="D466" s="45"/>
      <c r="E466" s="46"/>
      <c r="F466" s="47"/>
      <c r="G466" s="48"/>
      <c r="H466" s="17"/>
      <c r="I466" s="21"/>
      <c r="J466" s="22"/>
      <c r="K466" s="17"/>
      <c r="L466" s="21"/>
      <c r="M466" s="22"/>
      <c r="N466" s="49"/>
      <c r="O466" s="50"/>
      <c r="P466" s="50"/>
      <c r="Q466"/>
      <c r="R466"/>
      <c r="S466" s="38"/>
      <c r="AF466"/>
      <c r="AG466"/>
    </row>
    <row r="467" spans="1:35" ht="15" x14ac:dyDescent="0.25">
      <c r="A467"/>
      <c r="B467"/>
      <c r="C467"/>
      <c r="D467" s="45"/>
      <c r="E467" s="46"/>
      <c r="F467" s="47"/>
      <c r="G467" s="48"/>
      <c r="H467" s="17"/>
      <c r="I467" s="21"/>
      <c r="J467" s="22"/>
      <c r="K467" s="17"/>
      <c r="L467" s="21"/>
      <c r="M467" s="22"/>
      <c r="N467" s="49"/>
      <c r="O467" s="50"/>
      <c r="P467" s="50"/>
      <c r="Q467"/>
      <c r="R467"/>
      <c r="S467" s="38"/>
      <c r="AF467"/>
      <c r="AG467"/>
    </row>
    <row r="468" spans="1:35" ht="15" x14ac:dyDescent="0.25">
      <c r="A468"/>
      <c r="B468"/>
      <c r="C468"/>
      <c r="D468" s="45"/>
      <c r="E468" s="46"/>
      <c r="F468" s="47"/>
      <c r="G468" s="48"/>
      <c r="H468" s="17"/>
      <c r="I468" s="21"/>
      <c r="J468" s="22"/>
      <c r="K468" s="17"/>
      <c r="L468" s="21"/>
      <c r="M468" s="22"/>
      <c r="N468" s="49"/>
      <c r="O468" s="50"/>
      <c r="P468" s="50"/>
      <c r="Q468"/>
      <c r="R468"/>
      <c r="S468" s="38"/>
      <c r="AF468"/>
      <c r="AG468"/>
    </row>
    <row r="469" spans="1:35" ht="15" x14ac:dyDescent="0.25">
      <c r="A469"/>
      <c r="B469"/>
      <c r="C469"/>
      <c r="D469" s="45"/>
      <c r="E469" s="46"/>
      <c r="F469" s="47"/>
      <c r="G469" s="48"/>
      <c r="H469" s="17"/>
      <c r="I469" s="21"/>
      <c r="J469" s="22"/>
      <c r="K469" s="17"/>
      <c r="L469" s="21"/>
      <c r="M469" s="22"/>
      <c r="N469" s="49"/>
      <c r="O469" s="50"/>
      <c r="P469" s="50"/>
      <c r="Q469"/>
      <c r="R469"/>
      <c r="S469" s="38"/>
      <c r="AF469"/>
      <c r="AG469"/>
    </row>
    <row r="470" spans="1:35" ht="15" x14ac:dyDescent="0.25">
      <c r="A470"/>
      <c r="B470"/>
      <c r="C470"/>
      <c r="D470" s="45"/>
      <c r="E470" s="46"/>
      <c r="F470" s="47"/>
      <c r="G470" s="48"/>
      <c r="H470" s="17"/>
      <c r="I470" s="21"/>
      <c r="J470" s="22"/>
      <c r="K470" s="17"/>
      <c r="L470" s="21"/>
      <c r="M470" s="22"/>
      <c r="N470" s="49"/>
      <c r="O470" s="50"/>
      <c r="P470" s="50"/>
      <c r="Q470"/>
      <c r="R470"/>
      <c r="S470" s="38"/>
      <c r="AF470"/>
      <c r="AG470"/>
    </row>
    <row r="471" spans="1:35" ht="15" x14ac:dyDescent="0.25">
      <c r="A471"/>
      <c r="B471"/>
      <c r="C471"/>
      <c r="D471" s="45"/>
      <c r="E471" s="46"/>
      <c r="F471" s="47"/>
      <c r="G471" s="48"/>
      <c r="H471" s="17"/>
      <c r="I471" s="21"/>
      <c r="J471" s="22"/>
      <c r="K471" s="17"/>
      <c r="L471" s="21"/>
      <c r="M471" s="22"/>
      <c r="N471" s="49"/>
      <c r="O471" s="50"/>
      <c r="P471" s="50"/>
      <c r="Q471"/>
      <c r="R471"/>
      <c r="S471" s="38"/>
      <c r="AF471"/>
      <c r="AG471"/>
    </row>
    <row r="472" spans="1:35" ht="15" x14ac:dyDescent="0.25">
      <c r="A472"/>
      <c r="B472"/>
      <c r="C472"/>
      <c r="D472" s="45"/>
      <c r="E472" s="46"/>
      <c r="F472" s="47"/>
      <c r="G472" s="48"/>
      <c r="H472" s="17"/>
      <c r="I472" s="21"/>
      <c r="J472" s="22"/>
      <c r="K472" s="17"/>
      <c r="L472" s="21"/>
      <c r="M472" s="22"/>
      <c r="N472" s="49"/>
      <c r="O472" s="50"/>
      <c r="P472" s="50"/>
      <c r="Q472"/>
      <c r="R472"/>
      <c r="S472" s="38"/>
      <c r="AF472"/>
      <c r="AG472"/>
    </row>
    <row r="473" spans="1:35" ht="15" x14ac:dyDescent="0.25">
      <c r="A473"/>
      <c r="B473"/>
      <c r="C473"/>
      <c r="D473" s="45"/>
      <c r="E473" s="46"/>
      <c r="F473" s="47"/>
      <c r="G473" s="48"/>
      <c r="H473" s="17"/>
      <c r="I473" s="21"/>
      <c r="J473" s="22"/>
      <c r="K473" s="17"/>
      <c r="L473" s="21"/>
      <c r="M473" s="22"/>
      <c r="N473" s="49"/>
      <c r="O473" s="50"/>
      <c r="P473" s="50"/>
      <c r="Q473"/>
      <c r="R473"/>
      <c r="S473" s="38"/>
      <c r="AF473"/>
      <c r="AG473"/>
    </row>
    <row r="474" spans="1:35" ht="15" x14ac:dyDescent="0.25">
      <c r="A474"/>
      <c r="B474"/>
      <c r="C474"/>
      <c r="D474" s="45"/>
      <c r="E474" s="46"/>
      <c r="F474" s="47"/>
      <c r="G474" s="48"/>
      <c r="H474" s="17"/>
      <c r="I474" s="21"/>
      <c r="J474" s="22"/>
      <c r="K474" s="17"/>
      <c r="L474" s="21"/>
      <c r="M474" s="22"/>
      <c r="N474" s="49"/>
      <c r="O474" s="50"/>
      <c r="P474" s="50"/>
      <c r="Q474"/>
      <c r="R474"/>
      <c r="S474" s="38"/>
      <c r="AF474"/>
      <c r="AG474"/>
    </row>
    <row r="475" spans="1:35" ht="15" x14ac:dyDescent="0.25">
      <c r="A475"/>
      <c r="B475"/>
      <c r="C475"/>
      <c r="D475" s="45"/>
      <c r="E475" s="46"/>
      <c r="F475" s="47"/>
      <c r="G475" s="48"/>
      <c r="H475" s="17"/>
      <c r="I475" s="21"/>
      <c r="J475" s="22"/>
      <c r="K475" s="17"/>
      <c r="L475" s="21"/>
      <c r="M475" s="22"/>
      <c r="N475" s="49"/>
      <c r="O475" s="50"/>
      <c r="P475" s="50"/>
      <c r="Q475"/>
      <c r="R475"/>
      <c r="S475" s="38"/>
      <c r="AF475"/>
      <c r="AG475"/>
    </row>
    <row r="476" spans="1:35" ht="15" x14ac:dyDescent="0.25">
      <c r="A476"/>
      <c r="B476"/>
      <c r="C476"/>
      <c r="D476" s="45"/>
      <c r="E476" s="46"/>
      <c r="F476" s="47"/>
      <c r="G476" s="48"/>
      <c r="H476" s="17"/>
      <c r="I476" s="21"/>
      <c r="J476" s="22"/>
      <c r="K476" s="17"/>
      <c r="L476" s="21"/>
      <c r="M476" s="22"/>
      <c r="N476" s="49"/>
      <c r="O476" s="50"/>
      <c r="P476" s="50"/>
      <c r="Q476"/>
      <c r="R476"/>
      <c r="S476" s="38"/>
      <c r="AF476"/>
      <c r="AG476"/>
    </row>
    <row r="477" spans="1:35" s="52" customFormat="1" ht="15" x14ac:dyDescent="0.25">
      <c r="A477"/>
      <c r="B477"/>
      <c r="C477"/>
      <c r="D477" s="45"/>
      <c r="E477" s="46"/>
      <c r="F477" s="47"/>
      <c r="G477" s="48"/>
      <c r="H477" s="46"/>
      <c r="I477" s="47"/>
      <c r="J477" s="48"/>
      <c r="K477" s="46"/>
      <c r="L477" s="47"/>
      <c r="M477" s="48"/>
      <c r="N477" s="49"/>
      <c r="O477" s="50"/>
      <c r="P477" s="50"/>
      <c r="Q477"/>
      <c r="R477"/>
      <c r="S477" s="38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53"/>
      <c r="AE477" s="53"/>
      <c r="AF477"/>
      <c r="AG477"/>
      <c r="AH477" s="53"/>
      <c r="AI477" s="53"/>
    </row>
    <row r="478" spans="1:35" ht="15" x14ac:dyDescent="0.25">
      <c r="A478"/>
      <c r="B478"/>
      <c r="C478"/>
      <c r="D478" s="45"/>
      <c r="E478" s="46"/>
      <c r="F478" s="47"/>
      <c r="G478" s="48"/>
      <c r="H478" s="17"/>
      <c r="I478" s="21"/>
      <c r="J478" s="22"/>
      <c r="K478" s="17"/>
      <c r="L478" s="21"/>
      <c r="M478" s="22"/>
      <c r="N478" s="49"/>
      <c r="O478" s="50"/>
      <c r="P478" s="50"/>
      <c r="Q478"/>
      <c r="R478"/>
      <c r="S478" s="38"/>
      <c r="AF478"/>
      <c r="AG478"/>
    </row>
    <row r="479" spans="1:35" ht="15" x14ac:dyDescent="0.25">
      <c r="A479"/>
      <c r="B479"/>
      <c r="C479"/>
      <c r="D479" s="45"/>
      <c r="E479" s="46"/>
      <c r="F479" s="47"/>
      <c r="G479" s="48"/>
      <c r="H479" s="17"/>
      <c r="I479" s="21"/>
      <c r="J479" s="22"/>
      <c r="K479" s="17"/>
      <c r="L479" s="21"/>
      <c r="M479" s="22"/>
      <c r="N479" s="49"/>
      <c r="O479" s="50"/>
      <c r="P479" s="50"/>
      <c r="Q479"/>
      <c r="R479"/>
      <c r="S479" s="38"/>
      <c r="AF479"/>
      <c r="AG479"/>
    </row>
    <row r="480" spans="1:35" ht="15" x14ac:dyDescent="0.25">
      <c r="A480"/>
      <c r="B480"/>
      <c r="C480"/>
      <c r="D480" s="45"/>
      <c r="E480" s="46"/>
      <c r="F480" s="47"/>
      <c r="G480" s="48"/>
      <c r="H480" s="17"/>
      <c r="I480" s="21"/>
      <c r="J480" s="22"/>
      <c r="K480" s="17"/>
      <c r="L480" s="21"/>
      <c r="M480" s="22"/>
      <c r="N480" s="49"/>
      <c r="O480" s="50"/>
      <c r="P480" s="50"/>
      <c r="Q480"/>
      <c r="R480"/>
      <c r="S480" s="38"/>
      <c r="AF480"/>
      <c r="AG480"/>
    </row>
    <row r="481" spans="1:33" ht="15" x14ac:dyDescent="0.25">
      <c r="A481"/>
      <c r="B481"/>
      <c r="C481"/>
      <c r="D481" s="45"/>
      <c r="E481" s="46"/>
      <c r="F481" s="47"/>
      <c r="G481" s="48"/>
      <c r="H481" s="17"/>
      <c r="I481" s="21"/>
      <c r="J481" s="22"/>
      <c r="K481" s="17"/>
      <c r="L481" s="21"/>
      <c r="M481" s="22"/>
      <c r="N481" s="49"/>
      <c r="O481" s="50"/>
      <c r="P481" s="50"/>
      <c r="Q481"/>
      <c r="R481"/>
      <c r="S481" s="38"/>
      <c r="AF481"/>
      <c r="AG481"/>
    </row>
    <row r="482" spans="1:33" ht="15" x14ac:dyDescent="0.25">
      <c r="A482"/>
      <c r="B482"/>
      <c r="C482"/>
      <c r="D482" s="45"/>
      <c r="E482" s="46"/>
      <c r="F482" s="47"/>
      <c r="G482" s="48"/>
      <c r="H482" s="17"/>
      <c r="I482" s="21"/>
      <c r="J482" s="22"/>
      <c r="K482" s="17"/>
      <c r="L482" s="21"/>
      <c r="M482" s="22"/>
      <c r="N482" s="49"/>
      <c r="O482" s="50"/>
      <c r="P482" s="50"/>
      <c r="Q482"/>
      <c r="R482"/>
      <c r="S482" s="38"/>
      <c r="AF482"/>
      <c r="AG482"/>
    </row>
    <row r="483" spans="1:33" ht="15" x14ac:dyDescent="0.25">
      <c r="A483"/>
      <c r="B483"/>
      <c r="C483"/>
      <c r="D483" s="45"/>
      <c r="E483" s="46"/>
      <c r="F483" s="47"/>
      <c r="G483" s="48"/>
      <c r="H483" s="17"/>
      <c r="I483" s="21"/>
      <c r="J483" s="22"/>
      <c r="K483" s="17"/>
      <c r="L483" s="21"/>
      <c r="M483" s="22"/>
      <c r="N483" s="49"/>
      <c r="O483" s="50"/>
      <c r="P483" s="50"/>
      <c r="Q483"/>
      <c r="R483"/>
      <c r="S483" s="38"/>
      <c r="AF483"/>
      <c r="AG483"/>
    </row>
    <row r="484" spans="1:33" ht="15" x14ac:dyDescent="0.25">
      <c r="A484"/>
      <c r="B484"/>
      <c r="C484"/>
      <c r="D484" s="45"/>
      <c r="E484" s="46"/>
      <c r="F484" s="47"/>
      <c r="G484" s="48"/>
      <c r="H484" s="17"/>
      <c r="I484" s="21"/>
      <c r="J484" s="22"/>
      <c r="K484" s="17"/>
      <c r="L484" s="21"/>
      <c r="M484" s="22"/>
      <c r="N484" s="49"/>
      <c r="O484" s="50"/>
      <c r="P484" s="50"/>
      <c r="Q484"/>
      <c r="R484"/>
      <c r="S484" s="38"/>
      <c r="AF484"/>
      <c r="AG484"/>
    </row>
    <row r="485" spans="1:33" ht="15" x14ac:dyDescent="0.25">
      <c r="A485"/>
      <c r="B485"/>
      <c r="C485"/>
      <c r="D485" s="45"/>
      <c r="E485" s="46"/>
      <c r="F485" s="47"/>
      <c r="G485" s="48"/>
      <c r="H485" s="17"/>
      <c r="I485" s="21"/>
      <c r="J485" s="22"/>
      <c r="K485" s="17"/>
      <c r="L485" s="21"/>
      <c r="M485" s="22"/>
      <c r="N485" s="49"/>
      <c r="O485" s="50"/>
      <c r="P485" s="50"/>
      <c r="Q485"/>
      <c r="R485"/>
      <c r="S485" s="38"/>
      <c r="AF485"/>
      <c r="AG485"/>
    </row>
    <row r="486" spans="1:33" ht="15" x14ac:dyDescent="0.25">
      <c r="A486"/>
      <c r="B486"/>
      <c r="C486"/>
      <c r="D486" s="45"/>
      <c r="E486" s="46"/>
      <c r="F486" s="47"/>
      <c r="G486" s="48"/>
      <c r="H486" s="17"/>
      <c r="I486" s="21"/>
      <c r="J486" s="22"/>
      <c r="K486" s="17"/>
      <c r="L486" s="21"/>
      <c r="M486" s="22"/>
      <c r="N486" s="49"/>
      <c r="O486" s="50"/>
      <c r="P486" s="50"/>
      <c r="Q486"/>
      <c r="R486"/>
      <c r="S486" s="38"/>
      <c r="AF486"/>
      <c r="AG486"/>
    </row>
    <row r="487" spans="1:33" ht="15" x14ac:dyDescent="0.25">
      <c r="A487"/>
      <c r="B487"/>
      <c r="C487"/>
      <c r="D487" s="45"/>
      <c r="E487" s="46"/>
      <c r="F487" s="47"/>
      <c r="G487" s="48"/>
      <c r="H487" s="17"/>
      <c r="I487" s="21"/>
      <c r="J487" s="22"/>
      <c r="K487" s="17"/>
      <c r="L487" s="21"/>
      <c r="M487" s="22"/>
      <c r="N487" s="49"/>
      <c r="O487" s="50"/>
      <c r="P487" s="50"/>
      <c r="Q487"/>
      <c r="R487"/>
      <c r="S487" s="38"/>
      <c r="AF487"/>
      <c r="AG487"/>
    </row>
    <row r="488" spans="1:33" ht="15" x14ac:dyDescent="0.25">
      <c r="A488"/>
      <c r="B488"/>
      <c r="C488"/>
      <c r="D488" s="45"/>
      <c r="E488" s="46"/>
      <c r="F488" s="47"/>
      <c r="G488" s="48"/>
      <c r="H488" s="17"/>
      <c r="I488" s="21"/>
      <c r="J488" s="22"/>
      <c r="K488" s="17"/>
      <c r="L488" s="21"/>
      <c r="M488" s="22"/>
      <c r="N488" s="49"/>
      <c r="O488" s="50"/>
      <c r="P488" s="50"/>
      <c r="Q488"/>
      <c r="R488"/>
      <c r="S488" s="38"/>
      <c r="AF488"/>
      <c r="AG488"/>
    </row>
    <row r="489" spans="1:33" ht="15" x14ac:dyDescent="0.25">
      <c r="A489"/>
      <c r="B489"/>
      <c r="C489"/>
      <c r="D489" s="45"/>
      <c r="E489" s="46"/>
      <c r="F489" s="47"/>
      <c r="G489" s="48"/>
      <c r="H489" s="17"/>
      <c r="I489" s="21"/>
      <c r="J489" s="22"/>
      <c r="K489" s="17"/>
      <c r="L489" s="21"/>
      <c r="M489" s="22"/>
      <c r="N489" s="49"/>
      <c r="O489" s="50"/>
      <c r="P489" s="50"/>
      <c r="Q489"/>
      <c r="R489"/>
      <c r="S489" s="38"/>
      <c r="AF489"/>
      <c r="AG489"/>
    </row>
    <row r="490" spans="1:33" ht="15" x14ac:dyDescent="0.25">
      <c r="A490"/>
      <c r="B490"/>
      <c r="C490"/>
      <c r="D490" s="45"/>
      <c r="E490" s="46"/>
      <c r="F490" s="47"/>
      <c r="G490" s="48"/>
      <c r="H490" s="17"/>
      <c r="I490" s="21"/>
      <c r="J490" s="22"/>
      <c r="K490" s="17"/>
      <c r="L490" s="21"/>
      <c r="M490" s="22"/>
      <c r="N490" s="49"/>
      <c r="O490" s="50"/>
      <c r="P490" s="50"/>
      <c r="Q490"/>
      <c r="R490"/>
      <c r="S490" s="38"/>
      <c r="AF490"/>
      <c r="AG490"/>
    </row>
    <row r="491" spans="1:33" ht="15" x14ac:dyDescent="0.25">
      <c r="A491"/>
      <c r="B491"/>
      <c r="C491"/>
      <c r="D491" s="45"/>
      <c r="E491" s="46"/>
      <c r="F491" s="47"/>
      <c r="G491" s="48"/>
      <c r="H491" s="17"/>
      <c r="I491" s="21"/>
      <c r="J491" s="22"/>
      <c r="K491" s="17"/>
      <c r="L491" s="21"/>
      <c r="M491" s="22"/>
      <c r="N491" s="49"/>
      <c r="O491" s="50"/>
      <c r="P491" s="50"/>
      <c r="Q491"/>
      <c r="R491"/>
      <c r="S491" s="38"/>
      <c r="AF491"/>
      <c r="AG491"/>
    </row>
    <row r="492" spans="1:33" ht="15" x14ac:dyDescent="0.25">
      <c r="A492"/>
      <c r="B492"/>
      <c r="C492"/>
      <c r="D492" s="45"/>
      <c r="E492" s="46"/>
      <c r="F492" s="47"/>
      <c r="G492" s="48"/>
      <c r="H492" s="17"/>
      <c r="I492" s="21"/>
      <c r="J492" s="22"/>
      <c r="K492" s="17"/>
      <c r="L492" s="21"/>
      <c r="M492" s="22"/>
      <c r="N492" s="49"/>
      <c r="O492" s="50"/>
      <c r="P492" s="50"/>
      <c r="Q492"/>
      <c r="R492"/>
      <c r="S492" s="38"/>
      <c r="AF492"/>
      <c r="AG492"/>
    </row>
    <row r="493" spans="1:33" ht="15" x14ac:dyDescent="0.25">
      <c r="A493"/>
      <c r="B493"/>
      <c r="C493"/>
      <c r="D493" s="45"/>
      <c r="E493" s="46"/>
      <c r="F493" s="47"/>
      <c r="G493" s="48"/>
      <c r="H493" s="17"/>
      <c r="I493" s="21"/>
      <c r="J493" s="22"/>
      <c r="K493" s="17"/>
      <c r="L493" s="21"/>
      <c r="M493" s="22"/>
      <c r="N493" s="49"/>
      <c r="O493" s="50"/>
      <c r="P493" s="50"/>
      <c r="Q493"/>
      <c r="R493"/>
      <c r="S493" s="38"/>
      <c r="AF493"/>
      <c r="AG493"/>
    </row>
    <row r="494" spans="1:33" ht="15" x14ac:dyDescent="0.25">
      <c r="A494"/>
      <c r="B494"/>
      <c r="C494"/>
      <c r="D494" s="45"/>
      <c r="E494" s="46"/>
      <c r="F494" s="47"/>
      <c r="G494" s="48"/>
      <c r="H494" s="17"/>
      <c r="I494" s="21"/>
      <c r="J494" s="22"/>
      <c r="K494" s="17"/>
      <c r="L494" s="21"/>
      <c r="M494" s="22"/>
      <c r="N494" s="49"/>
      <c r="O494" s="50"/>
      <c r="P494" s="50"/>
      <c r="Q494"/>
      <c r="R494"/>
      <c r="S494" s="38"/>
      <c r="AF494"/>
      <c r="AG494"/>
    </row>
    <row r="495" spans="1:33" ht="15" x14ac:dyDescent="0.25">
      <c r="A495"/>
      <c r="B495"/>
      <c r="C495"/>
      <c r="D495" s="45"/>
      <c r="E495" s="46"/>
      <c r="F495" s="47"/>
      <c r="G495" s="48"/>
      <c r="H495" s="17"/>
      <c r="I495" s="21"/>
      <c r="J495" s="22"/>
      <c r="K495" s="17"/>
      <c r="L495" s="21"/>
      <c r="M495" s="22"/>
      <c r="N495" s="49"/>
      <c r="O495" s="50"/>
      <c r="P495" s="50"/>
      <c r="Q495"/>
      <c r="R495"/>
      <c r="S495" s="38"/>
      <c r="AF495"/>
      <c r="AG495"/>
    </row>
    <row r="496" spans="1:33" ht="15" x14ac:dyDescent="0.25">
      <c r="A496"/>
      <c r="B496"/>
      <c r="C496"/>
      <c r="D496" s="45"/>
      <c r="E496" s="46"/>
      <c r="F496" s="47"/>
      <c r="G496" s="48"/>
      <c r="H496" s="17"/>
      <c r="I496" s="21"/>
      <c r="J496" s="22"/>
      <c r="K496" s="17"/>
      <c r="L496" s="21"/>
      <c r="M496" s="22"/>
      <c r="N496" s="49"/>
      <c r="O496" s="50"/>
      <c r="P496" s="50"/>
      <c r="Q496"/>
      <c r="R496"/>
      <c r="S496" s="38"/>
      <c r="AF496"/>
      <c r="AG496"/>
    </row>
    <row r="497" spans="1:33" ht="15" x14ac:dyDescent="0.25">
      <c r="A497"/>
      <c r="B497"/>
      <c r="C497"/>
      <c r="D497" s="45"/>
      <c r="E497" s="46"/>
      <c r="F497" s="47"/>
      <c r="G497" s="48"/>
      <c r="H497" s="17"/>
      <c r="I497" s="21"/>
      <c r="J497" s="22"/>
      <c r="K497" s="17"/>
      <c r="L497" s="21"/>
      <c r="M497" s="22"/>
      <c r="N497" s="49"/>
      <c r="O497" s="50"/>
      <c r="P497" s="50"/>
      <c r="Q497"/>
      <c r="R497"/>
      <c r="S497" s="38"/>
      <c r="AF497"/>
      <c r="AG497"/>
    </row>
    <row r="498" spans="1:33" ht="15" x14ac:dyDescent="0.25">
      <c r="A498"/>
      <c r="B498"/>
      <c r="C498"/>
      <c r="D498" s="45"/>
      <c r="E498" s="46"/>
      <c r="F498" s="47"/>
      <c r="G498" s="48"/>
      <c r="H498" s="17"/>
      <c r="I498" s="21"/>
      <c r="J498" s="22"/>
      <c r="K498" s="17"/>
      <c r="L498" s="21"/>
      <c r="M498" s="22"/>
      <c r="N498" s="49"/>
      <c r="O498" s="50"/>
      <c r="P498" s="50"/>
      <c r="Q498"/>
      <c r="R498"/>
      <c r="S498" s="38"/>
      <c r="AF498"/>
      <c r="AG498"/>
    </row>
    <row r="499" spans="1:33" ht="15" x14ac:dyDescent="0.25">
      <c r="A499"/>
      <c r="B499"/>
      <c r="C499"/>
      <c r="D499" s="45"/>
      <c r="E499" s="46"/>
      <c r="F499" s="47"/>
      <c r="G499" s="48"/>
      <c r="H499" s="17"/>
      <c r="I499" s="21"/>
      <c r="J499" s="22"/>
      <c r="K499" s="17"/>
      <c r="L499" s="21"/>
      <c r="M499" s="22"/>
      <c r="N499" s="49"/>
      <c r="O499" s="50"/>
      <c r="P499" s="50"/>
      <c r="Q499"/>
      <c r="R499"/>
      <c r="S499" s="38"/>
      <c r="AF499"/>
      <c r="AG499"/>
    </row>
    <row r="500" spans="1:33" ht="15" x14ac:dyDescent="0.25">
      <c r="A500"/>
      <c r="B500"/>
      <c r="C500"/>
      <c r="D500" s="45"/>
      <c r="E500" s="46"/>
      <c r="F500" s="47"/>
      <c r="G500" s="48"/>
      <c r="H500" s="17"/>
      <c r="I500" s="21"/>
      <c r="J500" s="22"/>
      <c r="K500" s="17"/>
      <c r="L500" s="21"/>
      <c r="M500" s="22"/>
      <c r="N500" s="49"/>
      <c r="O500" s="50"/>
      <c r="P500" s="50"/>
      <c r="Q500"/>
      <c r="R500"/>
      <c r="S500" s="38"/>
      <c r="AF500"/>
      <c r="AG500"/>
    </row>
    <row r="501" spans="1:33" ht="15" x14ac:dyDescent="0.25">
      <c r="A501"/>
      <c r="B501"/>
      <c r="C501"/>
      <c r="D501" s="45"/>
      <c r="E501" s="46"/>
      <c r="F501" s="47"/>
      <c r="G501" s="48"/>
      <c r="H501" s="17"/>
      <c r="I501" s="21"/>
      <c r="J501" s="22"/>
      <c r="K501" s="17"/>
      <c r="L501" s="21"/>
      <c r="M501" s="22"/>
      <c r="N501" s="49"/>
      <c r="O501" s="50"/>
      <c r="P501" s="50"/>
      <c r="Q501"/>
      <c r="R501"/>
      <c r="S501" s="38"/>
      <c r="AF501"/>
      <c r="AG501"/>
    </row>
    <row r="502" spans="1:33" ht="15" x14ac:dyDescent="0.25">
      <c r="A502"/>
      <c r="B502"/>
      <c r="C502"/>
      <c r="D502" s="45"/>
      <c r="E502" s="46"/>
      <c r="F502" s="47"/>
      <c r="G502" s="48"/>
      <c r="H502" s="17"/>
      <c r="I502" s="21"/>
      <c r="J502" s="22"/>
      <c r="K502" s="17"/>
      <c r="L502" s="21"/>
      <c r="M502" s="22"/>
      <c r="N502" s="49"/>
      <c r="O502" s="50"/>
      <c r="P502" s="50"/>
      <c r="Q502"/>
      <c r="R502"/>
      <c r="S502" s="38"/>
      <c r="AF502"/>
      <c r="AG502"/>
    </row>
    <row r="503" spans="1:33" ht="15" x14ac:dyDescent="0.25">
      <c r="A503"/>
      <c r="B503"/>
      <c r="C503"/>
      <c r="D503" s="45"/>
      <c r="E503" s="46"/>
      <c r="F503" s="47"/>
      <c r="G503" s="48"/>
      <c r="H503" s="17"/>
      <c r="I503" s="21"/>
      <c r="J503" s="22"/>
      <c r="K503" s="17"/>
      <c r="L503" s="21"/>
      <c r="M503" s="22"/>
      <c r="N503" s="49"/>
      <c r="O503" s="50"/>
      <c r="P503" s="50"/>
      <c r="Q503"/>
      <c r="R503"/>
      <c r="S503" s="38"/>
      <c r="AF503"/>
      <c r="AG503"/>
    </row>
    <row r="504" spans="1:33" ht="15" x14ac:dyDescent="0.25">
      <c r="A504"/>
      <c r="B504"/>
      <c r="C504"/>
      <c r="D504" s="45"/>
      <c r="E504" s="46"/>
      <c r="F504" s="47"/>
      <c r="G504" s="48"/>
      <c r="H504" s="17"/>
      <c r="I504" s="21"/>
      <c r="J504" s="22"/>
      <c r="K504" s="17"/>
      <c r="L504" s="21"/>
      <c r="M504" s="22"/>
      <c r="N504" s="49"/>
      <c r="O504" s="50"/>
      <c r="P504" s="50"/>
      <c r="Q504"/>
      <c r="R504"/>
      <c r="S504" s="38"/>
      <c r="AF504"/>
      <c r="AG504"/>
    </row>
    <row r="505" spans="1:33" ht="15" x14ac:dyDescent="0.25">
      <c r="A505"/>
      <c r="B505"/>
      <c r="C505"/>
      <c r="D505" s="45"/>
      <c r="E505" s="46"/>
      <c r="F505" s="47"/>
      <c r="G505" s="48"/>
      <c r="H505" s="17"/>
      <c r="I505" s="21"/>
      <c r="J505" s="22"/>
      <c r="K505" s="17"/>
      <c r="L505" s="21"/>
      <c r="M505" s="22"/>
      <c r="N505" s="49"/>
      <c r="O505" s="50"/>
      <c r="P505" s="50"/>
      <c r="Q505"/>
      <c r="R505"/>
      <c r="S505" s="38"/>
      <c r="AF505"/>
      <c r="AG505"/>
    </row>
    <row r="506" spans="1:33" ht="15" x14ac:dyDescent="0.25">
      <c r="A506"/>
      <c r="B506"/>
      <c r="C506"/>
      <c r="D506" s="45"/>
      <c r="E506" s="46"/>
      <c r="F506" s="47"/>
      <c r="G506" s="48"/>
      <c r="H506" s="17"/>
      <c r="I506" s="21"/>
      <c r="J506" s="22"/>
      <c r="K506" s="17"/>
      <c r="L506" s="21"/>
      <c r="M506" s="22"/>
      <c r="N506" s="49"/>
      <c r="O506" s="50"/>
      <c r="P506" s="50"/>
      <c r="Q506"/>
      <c r="R506"/>
      <c r="S506" s="38"/>
      <c r="AF506"/>
      <c r="AG506"/>
    </row>
    <row r="507" spans="1:33" ht="15" x14ac:dyDescent="0.25">
      <c r="A507"/>
      <c r="B507"/>
      <c r="C507"/>
      <c r="D507" s="45"/>
      <c r="E507" s="46"/>
      <c r="F507" s="47"/>
      <c r="G507" s="48"/>
      <c r="H507" s="17"/>
      <c r="I507" s="21"/>
      <c r="J507" s="22"/>
      <c r="K507" s="17"/>
      <c r="L507" s="21"/>
      <c r="M507" s="22"/>
      <c r="N507" s="49"/>
      <c r="O507" s="50"/>
      <c r="P507" s="50"/>
      <c r="Q507"/>
      <c r="R507"/>
      <c r="S507" s="38"/>
      <c r="AF507"/>
      <c r="AG507"/>
    </row>
    <row r="508" spans="1:33" ht="15" x14ac:dyDescent="0.25">
      <c r="A508"/>
      <c r="B508"/>
      <c r="C508"/>
      <c r="D508" s="45"/>
      <c r="E508" s="46"/>
      <c r="F508" s="47"/>
      <c r="G508" s="48"/>
      <c r="H508" s="17"/>
      <c r="I508" s="21"/>
      <c r="J508" s="22"/>
      <c r="K508" s="17"/>
      <c r="L508" s="21"/>
      <c r="M508" s="22"/>
      <c r="N508" s="49"/>
      <c r="O508" s="50"/>
      <c r="P508" s="50"/>
      <c r="Q508"/>
      <c r="R508"/>
      <c r="S508" s="38"/>
      <c r="AF508"/>
      <c r="AG508"/>
    </row>
    <row r="509" spans="1:33" ht="15" x14ac:dyDescent="0.25">
      <c r="A509"/>
      <c r="B509"/>
      <c r="C509"/>
      <c r="D509" s="45"/>
      <c r="E509" s="46"/>
      <c r="F509" s="47"/>
      <c r="G509" s="48"/>
      <c r="H509" s="17"/>
      <c r="I509" s="21"/>
      <c r="J509" s="22"/>
      <c r="K509" s="17"/>
      <c r="L509" s="21"/>
      <c r="M509" s="22"/>
      <c r="N509" s="49"/>
      <c r="O509" s="50"/>
      <c r="P509" s="50"/>
      <c r="Q509"/>
      <c r="R509"/>
      <c r="S509" s="38"/>
      <c r="AF509"/>
      <c r="AG509"/>
    </row>
    <row r="510" spans="1:33" ht="15" x14ac:dyDescent="0.25">
      <c r="A510"/>
      <c r="B510"/>
      <c r="C510"/>
      <c r="D510" s="45"/>
      <c r="E510" s="46"/>
      <c r="F510" s="47"/>
      <c r="G510" s="48"/>
      <c r="H510" s="17"/>
      <c r="I510" s="21"/>
      <c r="J510" s="22"/>
      <c r="K510" s="17"/>
      <c r="L510" s="21"/>
      <c r="M510" s="22"/>
      <c r="N510" s="49"/>
      <c r="O510" s="50"/>
      <c r="P510" s="50"/>
      <c r="Q510"/>
      <c r="R510"/>
      <c r="S510" s="38"/>
      <c r="AF510"/>
      <c r="AG510"/>
    </row>
    <row r="511" spans="1:33" ht="15" x14ac:dyDescent="0.25">
      <c r="A511"/>
      <c r="B511"/>
      <c r="C511"/>
      <c r="D511" s="45"/>
      <c r="E511" s="46"/>
      <c r="F511" s="47"/>
      <c r="G511" s="48"/>
      <c r="H511" s="17"/>
      <c r="I511" s="21"/>
      <c r="J511" s="22"/>
      <c r="K511" s="17"/>
      <c r="L511" s="21"/>
      <c r="M511" s="22"/>
      <c r="N511" s="49"/>
      <c r="O511" s="50"/>
      <c r="P511" s="50"/>
      <c r="Q511"/>
      <c r="R511"/>
      <c r="S511" s="38"/>
      <c r="AF511"/>
      <c r="AG511"/>
    </row>
    <row r="512" spans="1:33" ht="15" x14ac:dyDescent="0.25">
      <c r="A512"/>
      <c r="B512"/>
      <c r="C512"/>
      <c r="D512" s="45"/>
      <c r="E512" s="46"/>
      <c r="F512" s="47"/>
      <c r="G512" s="48"/>
      <c r="H512" s="17"/>
      <c r="I512" s="21"/>
      <c r="J512" s="22"/>
      <c r="K512" s="17"/>
      <c r="L512" s="21"/>
      <c r="M512" s="22"/>
      <c r="N512" s="49"/>
      <c r="O512" s="50"/>
      <c r="P512" s="50"/>
      <c r="Q512"/>
      <c r="R512"/>
      <c r="S512" s="38"/>
      <c r="AF512"/>
      <c r="AG512"/>
    </row>
    <row r="513" spans="1:33" ht="15" x14ac:dyDescent="0.25">
      <c r="A513"/>
      <c r="B513"/>
      <c r="C513"/>
      <c r="D513" s="45"/>
      <c r="E513" s="46"/>
      <c r="F513" s="47"/>
      <c r="G513" s="48"/>
      <c r="H513" s="17"/>
      <c r="I513" s="21"/>
      <c r="J513" s="22"/>
      <c r="K513" s="17"/>
      <c r="L513" s="21"/>
      <c r="M513" s="22"/>
      <c r="N513" s="49"/>
      <c r="O513" s="50"/>
      <c r="P513" s="50"/>
      <c r="Q513"/>
      <c r="R513"/>
      <c r="S513" s="38"/>
      <c r="AF513"/>
      <c r="AG513"/>
    </row>
    <row r="514" spans="1:33" ht="15" x14ac:dyDescent="0.25">
      <c r="A514"/>
      <c r="B514"/>
      <c r="C514"/>
      <c r="D514" s="45"/>
      <c r="E514" s="46"/>
      <c r="F514" s="47"/>
      <c r="G514" s="48"/>
      <c r="H514" s="17"/>
      <c r="I514" s="21"/>
      <c r="J514" s="22"/>
      <c r="K514" s="17"/>
      <c r="L514" s="21"/>
      <c r="M514" s="22"/>
      <c r="N514" s="49"/>
      <c r="O514" s="50"/>
      <c r="P514" s="50"/>
      <c r="Q514"/>
      <c r="R514"/>
      <c r="S514" s="38"/>
      <c r="AF514"/>
      <c r="AG514"/>
    </row>
    <row r="515" spans="1:33" ht="15" x14ac:dyDescent="0.25">
      <c r="A515"/>
      <c r="B515"/>
      <c r="C515"/>
      <c r="D515" s="45"/>
      <c r="E515" s="46"/>
      <c r="F515" s="47"/>
      <c r="G515" s="48"/>
      <c r="H515" s="17"/>
      <c r="I515" s="21"/>
      <c r="J515" s="22"/>
      <c r="K515" s="17"/>
      <c r="L515" s="21"/>
      <c r="M515" s="22"/>
      <c r="N515" s="49"/>
      <c r="O515" s="50"/>
      <c r="P515" s="50"/>
      <c r="Q515"/>
      <c r="R515"/>
      <c r="S515" s="38"/>
      <c r="AF515"/>
      <c r="AG515"/>
    </row>
    <row r="516" spans="1:33" ht="15" x14ac:dyDescent="0.25">
      <c r="A516"/>
      <c r="B516"/>
      <c r="C516"/>
      <c r="D516" s="45"/>
      <c r="E516" s="46"/>
      <c r="F516" s="47"/>
      <c r="G516" s="48"/>
      <c r="H516" s="17"/>
      <c r="I516" s="21"/>
      <c r="J516" s="22"/>
      <c r="K516" s="17"/>
      <c r="L516" s="21"/>
      <c r="M516" s="22"/>
      <c r="N516" s="49"/>
      <c r="O516" s="50"/>
      <c r="P516" s="50"/>
      <c r="Q516"/>
      <c r="R516"/>
      <c r="S516" s="38"/>
      <c r="AF516"/>
      <c r="AG516"/>
    </row>
    <row r="517" spans="1:33" ht="15" x14ac:dyDescent="0.25">
      <c r="A517"/>
      <c r="B517"/>
      <c r="C517"/>
      <c r="D517" s="45"/>
      <c r="E517" s="46"/>
      <c r="F517" s="47"/>
      <c r="G517" s="48"/>
      <c r="H517" s="17"/>
      <c r="I517" s="21"/>
      <c r="J517" s="22"/>
      <c r="K517" s="17"/>
      <c r="L517" s="21"/>
      <c r="M517" s="22"/>
      <c r="N517" s="49"/>
      <c r="O517" s="50"/>
      <c r="P517" s="50"/>
      <c r="Q517"/>
      <c r="R517"/>
      <c r="S517" s="38"/>
      <c r="AF517"/>
      <c r="AG517"/>
    </row>
    <row r="518" spans="1:33" ht="15" x14ac:dyDescent="0.25">
      <c r="A518"/>
      <c r="B518"/>
      <c r="C518"/>
      <c r="D518" s="45"/>
      <c r="E518" s="46"/>
      <c r="F518" s="47"/>
      <c r="G518" s="48"/>
      <c r="H518" s="17"/>
      <c r="I518" s="21"/>
      <c r="J518" s="22"/>
      <c r="K518" s="17"/>
      <c r="L518" s="21"/>
      <c r="M518" s="22"/>
      <c r="N518" s="49"/>
      <c r="O518" s="50"/>
      <c r="P518" s="50"/>
      <c r="Q518"/>
      <c r="R518"/>
      <c r="S518" s="38"/>
      <c r="AF518"/>
      <c r="AG518"/>
    </row>
    <row r="519" spans="1:33" ht="15" x14ac:dyDescent="0.25">
      <c r="A519"/>
      <c r="B519"/>
      <c r="C519"/>
      <c r="D519" s="45"/>
      <c r="E519" s="46"/>
      <c r="F519" s="47"/>
      <c r="G519" s="48"/>
      <c r="H519" s="17"/>
      <c r="I519" s="21"/>
      <c r="J519" s="22"/>
      <c r="K519" s="17"/>
      <c r="L519" s="21"/>
      <c r="M519" s="22"/>
      <c r="N519" s="49"/>
      <c r="O519" s="50"/>
      <c r="P519" s="50"/>
      <c r="Q519"/>
      <c r="R519"/>
      <c r="S519" s="38"/>
      <c r="AF519"/>
      <c r="AG519"/>
    </row>
    <row r="520" spans="1:33" ht="15" x14ac:dyDescent="0.25">
      <c r="A520"/>
      <c r="B520"/>
      <c r="C520"/>
      <c r="D520" s="45"/>
      <c r="E520" s="46"/>
      <c r="F520" s="47"/>
      <c r="G520" s="48"/>
      <c r="H520" s="17"/>
      <c r="I520" s="21"/>
      <c r="J520" s="22"/>
      <c r="K520" s="17"/>
      <c r="L520" s="21"/>
      <c r="M520" s="22"/>
      <c r="N520" s="49"/>
      <c r="O520" s="50"/>
      <c r="P520" s="50"/>
      <c r="Q520"/>
      <c r="R520"/>
      <c r="S520" s="38"/>
      <c r="AF520"/>
      <c r="AG520"/>
    </row>
    <row r="521" spans="1:33" ht="15" x14ac:dyDescent="0.25">
      <c r="A521"/>
      <c r="B521"/>
      <c r="C521"/>
      <c r="D521" s="45"/>
      <c r="E521" s="46"/>
      <c r="F521" s="47"/>
      <c r="G521" s="48"/>
      <c r="H521" s="17"/>
      <c r="I521" s="21"/>
      <c r="J521" s="22"/>
      <c r="K521" s="17"/>
      <c r="L521" s="21"/>
      <c r="M521" s="22"/>
      <c r="N521" s="49"/>
      <c r="O521" s="50"/>
      <c r="P521" s="50"/>
      <c r="Q521"/>
      <c r="R521"/>
      <c r="S521" s="38"/>
      <c r="AF521"/>
      <c r="AG521"/>
    </row>
    <row r="522" spans="1:33" ht="15" x14ac:dyDescent="0.25">
      <c r="A522"/>
      <c r="B522"/>
      <c r="C522"/>
      <c r="D522" s="45"/>
      <c r="E522" s="46"/>
      <c r="F522" s="47"/>
      <c r="G522" s="48"/>
      <c r="H522" s="17"/>
      <c r="I522" s="21"/>
      <c r="J522" s="22"/>
      <c r="K522" s="17"/>
      <c r="L522" s="21"/>
      <c r="M522" s="22"/>
      <c r="N522" s="49"/>
      <c r="O522" s="50"/>
      <c r="P522" s="50"/>
      <c r="Q522"/>
      <c r="R522"/>
      <c r="S522" s="38"/>
      <c r="AF522"/>
      <c r="AG522"/>
    </row>
    <row r="523" spans="1:33" ht="15" x14ac:dyDescent="0.25">
      <c r="A523"/>
      <c r="B523"/>
      <c r="C523"/>
      <c r="D523" s="45"/>
      <c r="E523" s="46"/>
      <c r="F523" s="47"/>
      <c r="G523" s="48"/>
      <c r="H523" s="17"/>
      <c r="I523" s="21"/>
      <c r="J523" s="22"/>
      <c r="K523" s="17"/>
      <c r="L523" s="21"/>
      <c r="M523" s="22"/>
      <c r="N523" s="49"/>
      <c r="O523" s="50"/>
      <c r="P523" s="50"/>
      <c r="Q523"/>
      <c r="R523"/>
      <c r="S523" s="38"/>
      <c r="AF523"/>
      <c r="AG523"/>
    </row>
    <row r="524" spans="1:33" ht="15" x14ac:dyDescent="0.25">
      <c r="A524"/>
      <c r="B524"/>
      <c r="C524"/>
      <c r="D524" s="45"/>
      <c r="E524" s="46"/>
      <c r="F524" s="47"/>
      <c r="G524" s="48"/>
      <c r="H524" s="17"/>
      <c r="I524" s="21"/>
      <c r="J524" s="22"/>
      <c r="K524" s="17"/>
      <c r="L524" s="21"/>
      <c r="M524" s="22"/>
      <c r="N524" s="49"/>
      <c r="O524" s="50"/>
      <c r="P524" s="50"/>
      <c r="Q524"/>
      <c r="R524"/>
      <c r="S524" s="38"/>
      <c r="AF524"/>
      <c r="AG524"/>
    </row>
    <row r="525" spans="1:33" ht="15" x14ac:dyDescent="0.25">
      <c r="A525"/>
      <c r="B525"/>
      <c r="C525"/>
      <c r="D525" s="45"/>
      <c r="E525" s="46"/>
      <c r="F525" s="47"/>
      <c r="G525" s="48"/>
      <c r="H525" s="17"/>
      <c r="I525" s="21"/>
      <c r="J525" s="22"/>
      <c r="K525" s="17"/>
      <c r="L525" s="21"/>
      <c r="M525" s="22"/>
      <c r="N525" s="49"/>
      <c r="O525" s="50"/>
      <c r="P525" s="50"/>
      <c r="Q525"/>
      <c r="R525"/>
      <c r="S525" s="38"/>
      <c r="AF525"/>
      <c r="AG525"/>
    </row>
    <row r="526" spans="1:33" ht="15" x14ac:dyDescent="0.25">
      <c r="A526"/>
      <c r="B526"/>
      <c r="C526"/>
      <c r="D526" s="45"/>
      <c r="E526" s="46"/>
      <c r="F526" s="47"/>
      <c r="G526" s="48"/>
      <c r="H526" s="17"/>
      <c r="I526" s="21"/>
      <c r="J526" s="22"/>
      <c r="K526" s="17"/>
      <c r="L526" s="21"/>
      <c r="M526" s="22"/>
      <c r="N526" s="49"/>
      <c r="O526" s="50"/>
      <c r="P526" s="50"/>
      <c r="Q526"/>
      <c r="R526"/>
      <c r="S526" s="38"/>
      <c r="AF526"/>
      <c r="AG526"/>
    </row>
    <row r="527" spans="1:33" ht="15" x14ac:dyDescent="0.25">
      <c r="A527"/>
      <c r="B527"/>
      <c r="C527"/>
      <c r="D527" s="45"/>
      <c r="E527" s="46"/>
      <c r="F527" s="47"/>
      <c r="G527" s="48"/>
      <c r="H527" s="17"/>
      <c r="I527" s="21"/>
      <c r="J527" s="22"/>
      <c r="K527" s="17"/>
      <c r="L527" s="21"/>
      <c r="M527" s="22"/>
      <c r="N527" s="49"/>
      <c r="O527" s="50"/>
      <c r="P527" s="50"/>
      <c r="Q527"/>
      <c r="R527"/>
      <c r="S527" s="38"/>
      <c r="AF527"/>
      <c r="AG527"/>
    </row>
    <row r="528" spans="1:33" ht="15" x14ac:dyDescent="0.25">
      <c r="A528"/>
      <c r="B528"/>
      <c r="C528"/>
      <c r="D528" s="45"/>
      <c r="E528" s="46"/>
      <c r="F528" s="47"/>
      <c r="G528" s="48"/>
      <c r="H528" s="17"/>
      <c r="I528" s="21"/>
      <c r="J528" s="22"/>
      <c r="K528" s="17"/>
      <c r="L528" s="21"/>
      <c r="M528" s="22"/>
      <c r="N528" s="49"/>
      <c r="O528" s="50"/>
      <c r="P528" s="50"/>
      <c r="Q528"/>
      <c r="R528"/>
      <c r="S528" s="38"/>
      <c r="AF528"/>
      <c r="AG528"/>
    </row>
    <row r="529" spans="1:33" ht="15" x14ac:dyDescent="0.25">
      <c r="A529"/>
      <c r="B529"/>
      <c r="C529"/>
      <c r="D529" s="45"/>
      <c r="E529" s="46"/>
      <c r="F529" s="47"/>
      <c r="G529" s="48"/>
      <c r="H529" s="17"/>
      <c r="I529" s="21"/>
      <c r="J529" s="22"/>
      <c r="K529" s="17"/>
      <c r="L529" s="21"/>
      <c r="M529" s="22"/>
      <c r="N529" s="49"/>
      <c r="O529" s="50"/>
      <c r="P529" s="50"/>
      <c r="Q529"/>
      <c r="R529"/>
      <c r="S529" s="38"/>
      <c r="AF529"/>
      <c r="AG529"/>
    </row>
    <row r="530" spans="1:33" ht="15" x14ac:dyDescent="0.25">
      <c r="A530"/>
      <c r="B530"/>
      <c r="C530"/>
      <c r="D530" s="45"/>
      <c r="E530" s="46"/>
      <c r="F530" s="47"/>
      <c r="G530" s="48"/>
      <c r="H530" s="17"/>
      <c r="I530" s="21"/>
      <c r="J530" s="22"/>
      <c r="K530" s="17"/>
      <c r="L530" s="21"/>
      <c r="M530" s="22"/>
      <c r="N530" s="49"/>
      <c r="O530" s="50"/>
      <c r="P530" s="50"/>
      <c r="Q530"/>
      <c r="R530"/>
      <c r="S530" s="38"/>
      <c r="AF530"/>
      <c r="AG530"/>
    </row>
    <row r="531" spans="1:33" ht="15" x14ac:dyDescent="0.25">
      <c r="A531"/>
      <c r="B531"/>
      <c r="C531"/>
      <c r="D531" s="45"/>
      <c r="E531" s="46"/>
      <c r="F531" s="47"/>
      <c r="G531" s="48"/>
      <c r="H531" s="17"/>
      <c r="I531" s="21"/>
      <c r="J531" s="22"/>
      <c r="K531" s="17"/>
      <c r="L531" s="21"/>
      <c r="M531" s="22"/>
      <c r="N531" s="49"/>
      <c r="O531" s="50"/>
      <c r="P531" s="50"/>
      <c r="Q531"/>
      <c r="R531"/>
      <c r="S531" s="38"/>
      <c r="AF531"/>
      <c r="AG531"/>
    </row>
    <row r="532" spans="1:33" ht="15" x14ac:dyDescent="0.25">
      <c r="A532"/>
      <c r="B532"/>
      <c r="C532"/>
      <c r="D532" s="45"/>
      <c r="E532" s="46"/>
      <c r="F532" s="47"/>
      <c r="G532" s="48"/>
      <c r="H532" s="17"/>
      <c r="I532" s="21"/>
      <c r="J532" s="22"/>
      <c r="K532" s="17"/>
      <c r="L532" s="21"/>
      <c r="M532" s="22"/>
      <c r="N532" s="49"/>
      <c r="O532" s="50"/>
      <c r="P532" s="50"/>
      <c r="Q532"/>
      <c r="R532"/>
      <c r="S532" s="38"/>
      <c r="AF532"/>
      <c r="AG532"/>
    </row>
    <row r="533" spans="1:33" ht="15" x14ac:dyDescent="0.25">
      <c r="A533"/>
      <c r="B533"/>
      <c r="C533"/>
      <c r="D533" s="45"/>
      <c r="E533" s="46"/>
      <c r="F533" s="47"/>
      <c r="G533" s="48"/>
      <c r="H533" s="17"/>
      <c r="I533" s="21"/>
      <c r="J533" s="22"/>
      <c r="K533" s="17"/>
      <c r="L533" s="21"/>
      <c r="M533" s="22"/>
      <c r="N533" s="49"/>
      <c r="O533" s="50"/>
      <c r="P533" s="50"/>
      <c r="Q533"/>
      <c r="R533"/>
      <c r="S533" s="38"/>
      <c r="AF533"/>
      <c r="AG533"/>
    </row>
    <row r="534" spans="1:33" ht="15" x14ac:dyDescent="0.25">
      <c r="A534"/>
      <c r="B534"/>
      <c r="C534"/>
      <c r="D534" s="45"/>
      <c r="E534" s="46"/>
      <c r="F534" s="47"/>
      <c r="G534" s="48"/>
      <c r="H534" s="17"/>
      <c r="I534" s="21"/>
      <c r="J534" s="22"/>
      <c r="K534" s="17"/>
      <c r="L534" s="21"/>
      <c r="M534" s="22"/>
      <c r="N534" s="49"/>
      <c r="O534" s="50"/>
      <c r="P534" s="50"/>
      <c r="Q534"/>
      <c r="R534"/>
      <c r="S534" s="38"/>
      <c r="AF534"/>
      <c r="AG534"/>
    </row>
    <row r="535" spans="1:33" ht="15" x14ac:dyDescent="0.25">
      <c r="A535"/>
      <c r="B535"/>
      <c r="C535"/>
      <c r="D535" s="45"/>
      <c r="E535" s="46"/>
      <c r="F535" s="47"/>
      <c r="G535" s="48"/>
      <c r="H535" s="17"/>
      <c r="I535" s="21"/>
      <c r="J535" s="22"/>
      <c r="K535" s="17"/>
      <c r="L535" s="21"/>
      <c r="M535" s="22"/>
      <c r="N535" s="49"/>
      <c r="O535" s="50"/>
      <c r="P535" s="50"/>
      <c r="Q535"/>
      <c r="R535"/>
      <c r="S535" s="38"/>
      <c r="AF535"/>
      <c r="AG535"/>
    </row>
    <row r="536" spans="1:33" ht="15" x14ac:dyDescent="0.25">
      <c r="A536"/>
      <c r="B536"/>
      <c r="C536"/>
      <c r="D536" s="45"/>
      <c r="E536" s="46"/>
      <c r="F536" s="47"/>
      <c r="G536" s="48"/>
      <c r="H536" s="17"/>
      <c r="I536" s="21"/>
      <c r="J536" s="22"/>
      <c r="K536" s="17"/>
      <c r="L536" s="21"/>
      <c r="M536" s="22"/>
      <c r="N536" s="49"/>
      <c r="O536" s="50"/>
      <c r="P536" s="50"/>
      <c r="Q536"/>
      <c r="R536"/>
      <c r="S536" s="38"/>
      <c r="AF536"/>
      <c r="AG536"/>
    </row>
    <row r="537" spans="1:33" ht="15" x14ac:dyDescent="0.25">
      <c r="A537"/>
      <c r="B537"/>
      <c r="C537"/>
      <c r="D537" s="45"/>
      <c r="E537" s="46"/>
      <c r="F537" s="47"/>
      <c r="G537" s="48"/>
      <c r="H537" s="17"/>
      <c r="I537" s="21"/>
      <c r="J537" s="22"/>
      <c r="K537" s="17"/>
      <c r="L537" s="21"/>
      <c r="M537" s="22"/>
      <c r="N537" s="49"/>
      <c r="O537" s="50"/>
      <c r="P537" s="50"/>
      <c r="Q537"/>
      <c r="R537"/>
      <c r="S537" s="38"/>
      <c r="AF537"/>
      <c r="AG537"/>
    </row>
    <row r="538" spans="1:33" ht="15" x14ac:dyDescent="0.25">
      <c r="A538"/>
      <c r="B538"/>
      <c r="C538"/>
      <c r="D538" s="45"/>
      <c r="E538" s="46"/>
      <c r="F538" s="47"/>
      <c r="G538" s="48"/>
      <c r="H538" s="17"/>
      <c r="I538" s="21"/>
      <c r="J538" s="22"/>
      <c r="K538" s="17"/>
      <c r="L538" s="21"/>
      <c r="M538" s="22"/>
      <c r="N538" s="49"/>
      <c r="O538" s="50"/>
      <c r="P538" s="50"/>
      <c r="Q538"/>
      <c r="R538"/>
      <c r="S538" s="38"/>
      <c r="AF538"/>
      <c r="AG538"/>
    </row>
    <row r="539" spans="1:33" ht="15" x14ac:dyDescent="0.25">
      <c r="A539"/>
      <c r="B539"/>
      <c r="C539"/>
      <c r="D539" s="45"/>
      <c r="E539" s="46"/>
      <c r="F539" s="47"/>
      <c r="G539" s="48"/>
      <c r="H539" s="17"/>
      <c r="I539" s="21"/>
      <c r="J539" s="22"/>
      <c r="K539" s="17"/>
      <c r="L539" s="21"/>
      <c r="M539" s="22"/>
      <c r="N539" s="49"/>
      <c r="O539" s="50"/>
      <c r="P539" s="50"/>
      <c r="Q539"/>
      <c r="R539"/>
      <c r="S539" s="38"/>
      <c r="AF539"/>
      <c r="AG539"/>
    </row>
    <row r="540" spans="1:33" ht="15" x14ac:dyDescent="0.25">
      <c r="A540"/>
      <c r="B540"/>
      <c r="C540"/>
      <c r="D540" s="45"/>
      <c r="E540" s="46"/>
      <c r="F540" s="47"/>
      <c r="G540" s="48"/>
      <c r="H540" s="17"/>
      <c r="I540" s="21"/>
      <c r="J540" s="22"/>
      <c r="K540" s="17"/>
      <c r="L540" s="21"/>
      <c r="M540" s="22"/>
      <c r="N540" s="49"/>
      <c r="O540" s="50"/>
      <c r="P540" s="50"/>
      <c r="Q540"/>
      <c r="R540"/>
      <c r="S540" s="38"/>
      <c r="AF540"/>
      <c r="AG540"/>
    </row>
    <row r="541" spans="1:33" ht="15" x14ac:dyDescent="0.25">
      <c r="A541"/>
      <c r="B541"/>
      <c r="C541"/>
      <c r="D541" s="45"/>
      <c r="E541" s="46"/>
      <c r="F541" s="47"/>
      <c r="G541" s="48"/>
      <c r="H541" s="17"/>
      <c r="I541" s="21"/>
      <c r="J541" s="22"/>
      <c r="K541" s="17"/>
      <c r="L541" s="21"/>
      <c r="M541" s="22"/>
      <c r="N541" s="49"/>
      <c r="O541" s="50"/>
      <c r="P541" s="50"/>
      <c r="Q541"/>
      <c r="R541"/>
      <c r="S541" s="38"/>
      <c r="AF541"/>
      <c r="AG541"/>
    </row>
    <row r="542" spans="1:33" ht="15" x14ac:dyDescent="0.25">
      <c r="A542"/>
      <c r="B542"/>
      <c r="C542"/>
      <c r="D542" s="45"/>
      <c r="E542" s="46"/>
      <c r="F542" s="47"/>
      <c r="G542" s="48"/>
      <c r="H542" s="17"/>
      <c r="I542" s="21"/>
      <c r="J542" s="22"/>
      <c r="K542" s="17"/>
      <c r="L542" s="21"/>
      <c r="M542" s="22"/>
      <c r="N542" s="49"/>
      <c r="O542" s="50"/>
      <c r="P542" s="50"/>
      <c r="Q542"/>
      <c r="R542"/>
      <c r="S542" s="38"/>
      <c r="AF542"/>
      <c r="AG542"/>
    </row>
    <row r="543" spans="1:33" ht="15" x14ac:dyDescent="0.25">
      <c r="A543"/>
      <c r="B543"/>
      <c r="C543"/>
      <c r="D543" s="45"/>
      <c r="E543" s="46"/>
      <c r="F543" s="47"/>
      <c r="G543" s="48"/>
      <c r="H543" s="17"/>
      <c r="I543" s="21"/>
      <c r="J543" s="22"/>
      <c r="K543" s="17"/>
      <c r="L543" s="21"/>
      <c r="M543" s="22"/>
      <c r="N543" s="49"/>
      <c r="O543" s="50"/>
      <c r="P543" s="50"/>
      <c r="Q543"/>
      <c r="R543"/>
      <c r="S543" s="38"/>
      <c r="AF543"/>
      <c r="AG543"/>
    </row>
    <row r="544" spans="1:33" ht="15" x14ac:dyDescent="0.25">
      <c r="A544"/>
      <c r="B544"/>
      <c r="C544"/>
      <c r="D544" s="45"/>
      <c r="E544" s="46"/>
      <c r="F544" s="47"/>
      <c r="G544" s="48"/>
      <c r="H544" s="17"/>
      <c r="I544" s="21"/>
      <c r="J544" s="22"/>
      <c r="K544" s="17"/>
      <c r="L544" s="21"/>
      <c r="M544" s="22"/>
      <c r="N544" s="49"/>
      <c r="O544" s="50"/>
      <c r="P544" s="50"/>
      <c r="Q544"/>
      <c r="R544"/>
      <c r="S544" s="36"/>
      <c r="AF544"/>
      <c r="AG544"/>
    </row>
    <row r="545" spans="1:35" ht="15" x14ac:dyDescent="0.25">
      <c r="A545"/>
      <c r="B545"/>
      <c r="C545"/>
      <c r="D545" s="45"/>
      <c r="E545" s="46"/>
      <c r="F545" s="47"/>
      <c r="G545" s="48"/>
      <c r="H545" s="17"/>
      <c r="I545" s="21"/>
      <c r="J545" s="22"/>
      <c r="K545" s="17"/>
      <c r="L545" s="21"/>
      <c r="M545" s="22"/>
      <c r="N545" s="49"/>
      <c r="O545" s="50"/>
      <c r="P545" s="50"/>
      <c r="Q545"/>
      <c r="R545"/>
      <c r="S545" s="36"/>
      <c r="AF545"/>
      <c r="AG545"/>
    </row>
    <row r="546" spans="1:35" ht="15" x14ac:dyDescent="0.25">
      <c r="A546"/>
      <c r="B546"/>
      <c r="C546"/>
      <c r="D546" s="45"/>
      <c r="E546" s="46"/>
      <c r="F546" s="47"/>
      <c r="G546" s="48"/>
      <c r="H546" s="17"/>
      <c r="I546" s="21"/>
      <c r="J546" s="22"/>
      <c r="K546" s="17"/>
      <c r="L546" s="21"/>
      <c r="M546" s="22"/>
      <c r="N546" s="49"/>
      <c r="O546" s="50"/>
      <c r="P546" s="50"/>
      <c r="Q546"/>
      <c r="R546"/>
      <c r="S546" s="36"/>
      <c r="AF546"/>
      <c r="AG546"/>
    </row>
    <row r="547" spans="1:35" ht="15" x14ac:dyDescent="0.25">
      <c r="A547"/>
      <c r="B547"/>
      <c r="C547"/>
      <c r="D547" s="45"/>
      <c r="E547" s="46"/>
      <c r="F547" s="47"/>
      <c r="G547" s="48"/>
      <c r="H547" s="17"/>
      <c r="I547" s="21"/>
      <c r="J547" s="22"/>
      <c r="K547" s="17"/>
      <c r="L547" s="21"/>
      <c r="M547" s="22"/>
      <c r="N547" s="49"/>
      <c r="O547" s="50"/>
      <c r="P547" s="50"/>
      <c r="Q547"/>
      <c r="R547"/>
      <c r="S547" s="36"/>
      <c r="AF547"/>
      <c r="AG547"/>
    </row>
    <row r="548" spans="1:35" ht="15" x14ac:dyDescent="0.25">
      <c r="A548"/>
      <c r="B548"/>
      <c r="C548"/>
      <c r="D548" s="45"/>
      <c r="E548" s="46"/>
      <c r="F548" s="47"/>
      <c r="G548" s="48"/>
      <c r="H548" s="17"/>
      <c r="I548" s="21"/>
      <c r="J548" s="22"/>
      <c r="K548" s="17"/>
      <c r="L548" s="21"/>
      <c r="M548" s="22"/>
      <c r="N548" s="49"/>
      <c r="O548" s="50"/>
      <c r="P548" s="50"/>
      <c r="Q548"/>
      <c r="R548"/>
      <c r="S548" s="36"/>
      <c r="AF548"/>
      <c r="AG548"/>
    </row>
    <row r="549" spans="1:35" ht="15" x14ac:dyDescent="0.25">
      <c r="A549"/>
      <c r="B549"/>
      <c r="C549"/>
      <c r="D549" s="45"/>
      <c r="E549" s="46"/>
      <c r="F549" s="47"/>
      <c r="G549" s="48"/>
      <c r="H549" s="17"/>
      <c r="I549" s="21"/>
      <c r="J549" s="22"/>
      <c r="K549" s="17"/>
      <c r="L549" s="21"/>
      <c r="M549" s="22"/>
      <c r="N549" s="49"/>
      <c r="O549" s="50"/>
      <c r="P549" s="50"/>
      <c r="Q549"/>
      <c r="R549"/>
      <c r="S549" s="36"/>
      <c r="AF549"/>
      <c r="AG549"/>
    </row>
    <row r="550" spans="1:35" ht="15" x14ac:dyDescent="0.25">
      <c r="A550"/>
      <c r="B550"/>
      <c r="C550"/>
      <c r="D550" s="45"/>
      <c r="E550" s="46"/>
      <c r="F550" s="47"/>
      <c r="G550" s="48"/>
      <c r="H550" s="17"/>
      <c r="I550" s="21"/>
      <c r="J550" s="22"/>
      <c r="K550" s="17"/>
      <c r="L550" s="21"/>
      <c r="M550" s="22"/>
      <c r="N550" s="49"/>
      <c r="O550" s="50"/>
      <c r="P550" s="50"/>
      <c r="Q550"/>
      <c r="R550"/>
      <c r="S550" s="36"/>
      <c r="AF550"/>
      <c r="AG550"/>
    </row>
    <row r="551" spans="1:35" ht="15" x14ac:dyDescent="0.25">
      <c r="A551"/>
      <c r="B551"/>
      <c r="C551"/>
      <c r="D551" s="45"/>
      <c r="E551" s="46"/>
      <c r="F551" s="47"/>
      <c r="G551" s="48"/>
      <c r="H551" s="17"/>
      <c r="I551" s="21"/>
      <c r="J551" s="22"/>
      <c r="K551" s="17"/>
      <c r="L551" s="21"/>
      <c r="M551" s="22"/>
      <c r="N551" s="49"/>
      <c r="O551" s="50"/>
      <c r="P551" s="50"/>
      <c r="Q551"/>
      <c r="R551"/>
      <c r="S551" s="36"/>
      <c r="AF551"/>
      <c r="AG551"/>
    </row>
    <row r="552" spans="1:35" ht="15" x14ac:dyDescent="0.25">
      <c r="A552"/>
      <c r="B552"/>
      <c r="C552"/>
      <c r="D552" s="45"/>
      <c r="E552" s="46"/>
      <c r="F552" s="47"/>
      <c r="G552" s="48"/>
      <c r="H552" s="17"/>
      <c r="I552" s="21"/>
      <c r="J552" s="22"/>
      <c r="K552" s="17"/>
      <c r="L552" s="21"/>
      <c r="M552" s="22"/>
      <c r="N552" s="49"/>
      <c r="O552" s="50"/>
      <c r="P552" s="50"/>
      <c r="Q552"/>
      <c r="R552"/>
      <c r="S552" s="36"/>
      <c r="AF552"/>
      <c r="AG552"/>
    </row>
    <row r="553" spans="1:35" ht="15" x14ac:dyDescent="0.25">
      <c r="A553"/>
      <c r="B553"/>
      <c r="C553"/>
      <c r="D553" s="45"/>
      <c r="E553" s="46"/>
      <c r="F553" s="47"/>
      <c r="G553" s="48"/>
      <c r="H553" s="17"/>
      <c r="I553" s="21"/>
      <c r="J553" s="22"/>
      <c r="K553" s="17"/>
      <c r="L553" s="21"/>
      <c r="M553" s="22"/>
      <c r="N553" s="49"/>
      <c r="O553" s="50"/>
      <c r="P553" s="50"/>
      <c r="Q553"/>
      <c r="R553"/>
      <c r="S553" s="36"/>
      <c r="AF553"/>
      <c r="AG553"/>
    </row>
    <row r="554" spans="1:35" ht="15" x14ac:dyDescent="0.25">
      <c r="A554"/>
      <c r="B554"/>
      <c r="C554"/>
      <c r="D554" s="45"/>
      <c r="E554" s="46"/>
      <c r="F554" s="47"/>
      <c r="G554" s="48"/>
      <c r="H554" s="17"/>
      <c r="I554" s="21"/>
      <c r="J554" s="22"/>
      <c r="K554" s="17"/>
      <c r="L554" s="21"/>
      <c r="M554" s="22"/>
      <c r="N554" s="49"/>
      <c r="O554" s="50"/>
      <c r="P554" s="50"/>
      <c r="Q554"/>
      <c r="R554"/>
      <c r="S554" s="36"/>
      <c r="AF554"/>
      <c r="AG554"/>
    </row>
    <row r="555" spans="1:35" ht="15" x14ac:dyDescent="0.25">
      <c r="A555"/>
      <c r="B555"/>
      <c r="C555"/>
      <c r="D555" s="45"/>
      <c r="E555" s="46"/>
      <c r="F555" s="47"/>
      <c r="G555" s="48"/>
      <c r="H555" s="17"/>
      <c r="I555" s="21"/>
      <c r="J555" s="22"/>
      <c r="K555" s="17"/>
      <c r="L555" s="21"/>
      <c r="M555" s="22"/>
      <c r="N555" s="49"/>
      <c r="O555" s="50"/>
      <c r="P555" s="50"/>
      <c r="Q555"/>
      <c r="R555"/>
      <c r="S555" s="36"/>
      <c r="AF555"/>
      <c r="AG555"/>
    </row>
    <row r="556" spans="1:35" ht="15" x14ac:dyDescent="0.25">
      <c r="A556"/>
      <c r="B556"/>
      <c r="C556"/>
      <c r="D556" s="45"/>
      <c r="E556" s="46"/>
      <c r="F556" s="47"/>
      <c r="G556" s="48"/>
      <c r="H556" s="17"/>
      <c r="I556" s="21"/>
      <c r="J556" s="22"/>
      <c r="K556" s="17"/>
      <c r="L556" s="21"/>
      <c r="M556" s="22"/>
      <c r="N556" s="49"/>
      <c r="O556" s="50"/>
      <c r="P556" s="50"/>
      <c r="Q556"/>
      <c r="R556"/>
      <c r="S556" s="36"/>
      <c r="AF556"/>
      <c r="AG556"/>
    </row>
    <row r="557" spans="1:35" ht="15" x14ac:dyDescent="0.25">
      <c r="A557"/>
      <c r="B557"/>
      <c r="C557"/>
      <c r="D557" s="45"/>
      <c r="E557" s="46"/>
      <c r="F557" s="47"/>
      <c r="G557" s="48"/>
      <c r="H557" s="17"/>
      <c r="I557" s="21"/>
      <c r="J557" s="22"/>
      <c r="K557" s="17"/>
      <c r="L557" s="21"/>
      <c r="M557" s="22"/>
      <c r="N557" s="49"/>
      <c r="O557" s="50"/>
      <c r="P557" s="50"/>
      <c r="Q557"/>
      <c r="R557"/>
      <c r="S557" s="36"/>
      <c r="AF557"/>
      <c r="AG557"/>
    </row>
    <row r="558" spans="1:35" s="52" customFormat="1" ht="15" x14ac:dyDescent="0.25">
      <c r="A558" s="44"/>
      <c r="B558" s="44"/>
      <c r="C558" s="44"/>
      <c r="D558" s="45"/>
      <c r="E558" s="46"/>
      <c r="F558" s="47"/>
      <c r="G558" s="48"/>
      <c r="H558" s="46"/>
      <c r="I558" s="47"/>
      <c r="J558" s="48"/>
      <c r="K558" s="46"/>
      <c r="L558" s="47"/>
      <c r="M558" s="48"/>
      <c r="N558" s="49"/>
      <c r="O558" s="50"/>
      <c r="P558" s="50"/>
      <c r="Q558" s="44"/>
      <c r="R558" s="44"/>
      <c r="S558" s="55"/>
      <c r="AD558" s="53"/>
      <c r="AE558" s="53"/>
      <c r="AF558" s="44"/>
      <c r="AG558" s="44"/>
      <c r="AH558" s="53"/>
      <c r="AI558" s="53"/>
    </row>
    <row r="559" spans="1:35" ht="15" x14ac:dyDescent="0.25">
      <c r="A559"/>
      <c r="B559"/>
      <c r="C559"/>
      <c r="D559" s="45"/>
      <c r="E559" s="46"/>
      <c r="F559" s="47"/>
      <c r="G559" s="48"/>
      <c r="H559" s="17"/>
      <c r="I559" s="21"/>
      <c r="J559" s="22"/>
      <c r="K559" s="17"/>
      <c r="L559" s="21"/>
      <c r="M559" s="22"/>
      <c r="N559" s="49"/>
      <c r="O559" s="50"/>
      <c r="P559" s="50"/>
      <c r="Q559"/>
      <c r="R559"/>
      <c r="S559" s="36"/>
      <c r="AF559"/>
      <c r="AG559"/>
    </row>
    <row r="560" spans="1:35" ht="15" x14ac:dyDescent="0.25">
      <c r="A560"/>
      <c r="B560"/>
      <c r="C560"/>
      <c r="D560" s="45"/>
      <c r="E560" s="46"/>
      <c r="F560" s="47"/>
      <c r="G560" s="48"/>
      <c r="H560" s="17"/>
      <c r="I560" s="21"/>
      <c r="J560" s="22"/>
      <c r="K560" s="17"/>
      <c r="L560" s="21"/>
      <c r="M560" s="22"/>
      <c r="N560" s="49"/>
      <c r="O560" s="50"/>
      <c r="P560" s="50"/>
      <c r="Q560"/>
      <c r="R560"/>
      <c r="S560" s="36"/>
      <c r="AF560"/>
      <c r="AG560"/>
    </row>
    <row r="561" spans="1:35" ht="15" x14ac:dyDescent="0.25">
      <c r="A561"/>
      <c r="B561"/>
      <c r="C561"/>
      <c r="D561" s="45"/>
      <c r="E561" s="46"/>
      <c r="F561" s="47"/>
      <c r="G561" s="48"/>
      <c r="H561" s="17"/>
      <c r="I561" s="21"/>
      <c r="J561" s="22"/>
      <c r="K561" s="17"/>
      <c r="L561" s="21"/>
      <c r="M561" s="22"/>
      <c r="N561" s="49"/>
      <c r="O561" s="50"/>
      <c r="P561" s="50"/>
      <c r="Q561"/>
      <c r="R561"/>
      <c r="S561" s="36"/>
      <c r="AF561"/>
      <c r="AG561"/>
    </row>
    <row r="562" spans="1:35" ht="15" x14ac:dyDescent="0.25">
      <c r="A562"/>
      <c r="B562"/>
      <c r="C562"/>
      <c r="D562" s="45"/>
      <c r="E562" s="46"/>
      <c r="F562" s="47"/>
      <c r="G562" s="48"/>
      <c r="H562" s="17"/>
      <c r="I562" s="21"/>
      <c r="J562" s="22"/>
      <c r="K562" s="17"/>
      <c r="L562" s="21"/>
      <c r="M562" s="22"/>
      <c r="N562" s="49"/>
      <c r="O562" s="50"/>
      <c r="P562" s="50"/>
      <c r="Q562"/>
      <c r="R562"/>
      <c r="S562" s="36"/>
      <c r="AF562"/>
      <c r="AG562"/>
    </row>
    <row r="563" spans="1:35" ht="15" x14ac:dyDescent="0.25">
      <c r="A563"/>
      <c r="B563"/>
      <c r="C563"/>
      <c r="D563" s="45"/>
      <c r="E563" s="46"/>
      <c r="F563" s="47"/>
      <c r="G563" s="48"/>
      <c r="H563" s="17"/>
      <c r="I563" s="21"/>
      <c r="J563" s="22"/>
      <c r="K563" s="17"/>
      <c r="L563" s="21"/>
      <c r="M563" s="22"/>
      <c r="N563" s="49"/>
      <c r="O563" s="50"/>
      <c r="P563" s="50"/>
      <c r="Q563"/>
      <c r="R563"/>
      <c r="S563" s="36"/>
      <c r="AF563"/>
      <c r="AG563"/>
    </row>
    <row r="564" spans="1:35" ht="15" x14ac:dyDescent="0.25">
      <c r="A564"/>
      <c r="B564"/>
      <c r="C564"/>
      <c r="D564" s="45"/>
      <c r="E564" s="46"/>
      <c r="F564" s="47"/>
      <c r="G564" s="48"/>
      <c r="H564" s="17"/>
      <c r="I564" s="21"/>
      <c r="J564" s="22"/>
      <c r="K564" s="17"/>
      <c r="L564" s="21"/>
      <c r="M564" s="22"/>
      <c r="N564" s="49"/>
      <c r="O564" s="50"/>
      <c r="P564" s="50"/>
      <c r="Q564"/>
      <c r="R564"/>
      <c r="S564" s="36"/>
      <c r="AF564"/>
      <c r="AG564"/>
    </row>
    <row r="565" spans="1:35" ht="15" x14ac:dyDescent="0.25">
      <c r="A565"/>
      <c r="B565"/>
      <c r="C565"/>
      <c r="D565" s="45"/>
      <c r="E565" s="46"/>
      <c r="F565" s="47"/>
      <c r="G565" s="48"/>
      <c r="H565" s="17"/>
      <c r="I565" s="21"/>
      <c r="J565" s="22"/>
      <c r="K565" s="17"/>
      <c r="L565" s="21"/>
      <c r="M565" s="22"/>
      <c r="N565" s="49"/>
      <c r="O565" s="50"/>
      <c r="P565" s="50"/>
      <c r="Q565"/>
      <c r="R565"/>
      <c r="S565" s="36"/>
      <c r="AF565"/>
      <c r="AG565"/>
    </row>
    <row r="566" spans="1:35" ht="15" x14ac:dyDescent="0.25">
      <c r="A566"/>
      <c r="B566"/>
      <c r="C566"/>
      <c r="D566" s="45"/>
      <c r="E566" s="46"/>
      <c r="F566" s="47"/>
      <c r="G566" s="48"/>
      <c r="H566" s="17"/>
      <c r="I566" s="21"/>
      <c r="J566" s="22"/>
      <c r="K566" s="17"/>
      <c r="L566" s="21"/>
      <c r="M566" s="22"/>
      <c r="N566" s="49"/>
      <c r="O566" s="50"/>
      <c r="P566" s="50"/>
      <c r="Q566"/>
      <c r="R566"/>
      <c r="S566" s="36"/>
      <c r="AF566"/>
      <c r="AG566"/>
    </row>
    <row r="567" spans="1:35" ht="15" x14ac:dyDescent="0.25">
      <c r="A567"/>
      <c r="B567"/>
      <c r="C567"/>
      <c r="D567" s="45"/>
      <c r="E567" s="46"/>
      <c r="F567" s="47"/>
      <c r="G567" s="48"/>
      <c r="H567" s="17"/>
      <c r="I567" s="21"/>
      <c r="J567" s="22"/>
      <c r="K567" s="17"/>
      <c r="L567" s="21"/>
      <c r="M567" s="22"/>
      <c r="N567" s="49"/>
      <c r="O567" s="50"/>
      <c r="P567" s="50"/>
      <c r="Q567"/>
      <c r="R567"/>
      <c r="S567" s="36"/>
      <c r="AF567"/>
      <c r="AG567"/>
    </row>
    <row r="568" spans="1:35" ht="15" x14ac:dyDescent="0.25">
      <c r="A568"/>
      <c r="B568"/>
      <c r="C568"/>
      <c r="D568" s="45"/>
      <c r="E568" s="46"/>
      <c r="F568" s="47"/>
      <c r="G568" s="48"/>
      <c r="H568" s="17"/>
      <c r="I568" s="21"/>
      <c r="J568" s="22"/>
      <c r="K568" s="17"/>
      <c r="L568" s="21"/>
      <c r="M568" s="22"/>
      <c r="N568" s="49"/>
      <c r="O568" s="50"/>
      <c r="P568" s="50"/>
      <c r="Q568"/>
      <c r="R568"/>
      <c r="S568" s="36"/>
      <c r="AF568"/>
      <c r="AG568"/>
    </row>
    <row r="569" spans="1:35" ht="15" x14ac:dyDescent="0.25">
      <c r="A569"/>
      <c r="B569"/>
      <c r="C569"/>
      <c r="D569" s="45"/>
      <c r="E569" s="46"/>
      <c r="F569" s="47"/>
      <c r="G569" s="48"/>
      <c r="H569" s="17"/>
      <c r="I569" s="21"/>
      <c r="J569" s="22"/>
      <c r="K569" s="17"/>
      <c r="L569" s="21"/>
      <c r="M569" s="22"/>
      <c r="N569" s="49"/>
      <c r="O569" s="50"/>
      <c r="P569" s="50"/>
      <c r="Q569"/>
      <c r="R569"/>
      <c r="S569" s="36"/>
      <c r="AF569"/>
      <c r="AG569"/>
    </row>
    <row r="570" spans="1:35" ht="15" x14ac:dyDescent="0.25">
      <c r="A570"/>
      <c r="B570"/>
      <c r="C570"/>
      <c r="D570" s="45"/>
      <c r="E570" s="46"/>
      <c r="F570" s="47"/>
      <c r="G570" s="48"/>
      <c r="H570" s="17"/>
      <c r="I570" s="21"/>
      <c r="J570" s="22"/>
      <c r="K570" s="17"/>
      <c r="L570" s="21"/>
      <c r="M570" s="22"/>
      <c r="N570" s="49"/>
      <c r="O570" s="50"/>
      <c r="P570" s="50"/>
      <c r="Q570"/>
      <c r="R570"/>
      <c r="S570" s="36"/>
      <c r="AF570"/>
      <c r="AG570"/>
    </row>
    <row r="571" spans="1:35" ht="15" x14ac:dyDescent="0.25">
      <c r="A571"/>
      <c r="B571"/>
      <c r="C571"/>
      <c r="D571" s="45"/>
      <c r="E571" s="46"/>
      <c r="F571" s="47"/>
      <c r="G571" s="48"/>
      <c r="H571" s="17"/>
      <c r="I571" s="21"/>
      <c r="J571" s="22"/>
      <c r="K571" s="17"/>
      <c r="L571" s="21"/>
      <c r="M571" s="22"/>
      <c r="N571" s="49"/>
      <c r="O571" s="50"/>
      <c r="P571" s="50"/>
      <c r="Q571"/>
      <c r="R571"/>
      <c r="S571" s="36"/>
      <c r="AF571"/>
      <c r="AG571"/>
    </row>
    <row r="572" spans="1:35" ht="15" x14ac:dyDescent="0.25">
      <c r="A572"/>
      <c r="B572"/>
      <c r="C572"/>
      <c r="D572" s="45"/>
      <c r="E572" s="46"/>
      <c r="F572" s="47"/>
      <c r="G572" s="48"/>
      <c r="H572" s="17"/>
      <c r="I572" s="21"/>
      <c r="J572" s="22"/>
      <c r="K572" s="17"/>
      <c r="L572" s="21"/>
      <c r="M572" s="22"/>
      <c r="N572" s="49"/>
      <c r="O572" s="50"/>
      <c r="P572" s="50"/>
      <c r="Q572"/>
      <c r="R572"/>
      <c r="S572" s="36"/>
      <c r="AF572"/>
      <c r="AG572"/>
    </row>
    <row r="573" spans="1:35" s="52" customFormat="1" ht="15" x14ac:dyDescent="0.25">
      <c r="A573"/>
      <c r="B573"/>
      <c r="C573"/>
      <c r="D573" s="45"/>
      <c r="E573" s="46"/>
      <c r="F573" s="47"/>
      <c r="G573" s="48"/>
      <c r="H573" s="46"/>
      <c r="I573" s="47"/>
      <c r="J573" s="48"/>
      <c r="K573" s="46"/>
      <c r="L573" s="47"/>
      <c r="M573" s="48"/>
      <c r="N573" s="49"/>
      <c r="O573" s="50"/>
      <c r="P573" s="50"/>
      <c r="Q573"/>
      <c r="R573"/>
      <c r="S573" s="36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53"/>
      <c r="AE573" s="53"/>
      <c r="AF573"/>
      <c r="AG573"/>
      <c r="AH573" s="53"/>
      <c r="AI573" s="53"/>
    </row>
    <row r="574" spans="1:35" ht="15" x14ac:dyDescent="0.25">
      <c r="A574"/>
      <c r="B574"/>
      <c r="C574"/>
      <c r="D574" s="45"/>
      <c r="E574" s="46"/>
      <c r="F574" s="47"/>
      <c r="G574" s="48"/>
      <c r="H574" s="17"/>
      <c r="I574" s="21"/>
      <c r="J574" s="22"/>
      <c r="K574" s="17"/>
      <c r="L574" s="21"/>
      <c r="M574" s="22"/>
      <c r="N574" s="49"/>
      <c r="O574" s="50"/>
      <c r="P574" s="50"/>
      <c r="Q574"/>
      <c r="R574"/>
      <c r="S574" s="36"/>
      <c r="AF574"/>
      <c r="AG574"/>
    </row>
    <row r="575" spans="1:35" ht="15" x14ac:dyDescent="0.25">
      <c r="A575"/>
      <c r="B575"/>
      <c r="C575"/>
      <c r="D575" s="45"/>
      <c r="E575" s="46"/>
      <c r="F575" s="47"/>
      <c r="G575" s="48"/>
      <c r="H575" s="17"/>
      <c r="I575" s="21"/>
      <c r="J575" s="22"/>
      <c r="K575" s="17"/>
      <c r="L575" s="21"/>
      <c r="M575" s="22"/>
      <c r="N575" s="49"/>
      <c r="O575" s="50"/>
      <c r="P575" s="50"/>
      <c r="Q575"/>
      <c r="R575"/>
      <c r="S575" s="36"/>
      <c r="AF575"/>
      <c r="AG575"/>
    </row>
    <row r="576" spans="1:35" ht="15" x14ac:dyDescent="0.25">
      <c r="A576"/>
      <c r="B576"/>
      <c r="C576"/>
      <c r="D576" s="45"/>
      <c r="E576" s="46"/>
      <c r="F576" s="47"/>
      <c r="G576" s="48"/>
      <c r="H576" s="17"/>
      <c r="I576" s="21"/>
      <c r="J576" s="22"/>
      <c r="K576" s="17"/>
      <c r="L576" s="21"/>
      <c r="M576" s="22"/>
      <c r="N576" s="49"/>
      <c r="O576" s="50"/>
      <c r="P576" s="50"/>
      <c r="Q576"/>
      <c r="R576"/>
      <c r="S576" s="36"/>
      <c r="AF576"/>
      <c r="AG576"/>
    </row>
    <row r="577" spans="1:33" ht="15" x14ac:dyDescent="0.25">
      <c r="A577"/>
      <c r="B577"/>
      <c r="C577"/>
      <c r="D577" s="45"/>
      <c r="E577" s="46"/>
      <c r="F577" s="47"/>
      <c r="G577" s="48"/>
      <c r="H577" s="17"/>
      <c r="I577" s="21"/>
      <c r="J577" s="22"/>
      <c r="K577" s="17"/>
      <c r="L577" s="21"/>
      <c r="M577" s="22"/>
      <c r="N577" s="49"/>
      <c r="O577" s="50"/>
      <c r="P577" s="50"/>
      <c r="Q577"/>
      <c r="R577"/>
      <c r="S577" s="36"/>
      <c r="AF577"/>
      <c r="AG577"/>
    </row>
    <row r="578" spans="1:33" ht="15" x14ac:dyDescent="0.25">
      <c r="A578"/>
      <c r="B578"/>
      <c r="C578"/>
      <c r="D578" s="45"/>
      <c r="E578" s="46"/>
      <c r="F578" s="47"/>
      <c r="G578" s="48"/>
      <c r="H578" s="17"/>
      <c r="I578" s="21"/>
      <c r="J578" s="22"/>
      <c r="K578" s="17"/>
      <c r="L578" s="21"/>
      <c r="M578" s="22"/>
      <c r="N578" s="49"/>
      <c r="O578" s="50"/>
      <c r="P578" s="50"/>
      <c r="Q578"/>
      <c r="R578"/>
      <c r="S578" s="36"/>
      <c r="AF578"/>
      <c r="AG578"/>
    </row>
    <row r="579" spans="1:33" ht="15" x14ac:dyDescent="0.25">
      <c r="A579"/>
      <c r="B579"/>
      <c r="C579"/>
      <c r="D579" s="45"/>
      <c r="E579" s="46"/>
      <c r="F579" s="47"/>
      <c r="G579" s="48"/>
      <c r="H579" s="17"/>
      <c r="I579" s="21"/>
      <c r="J579" s="22"/>
      <c r="K579" s="17"/>
      <c r="L579" s="21"/>
      <c r="M579" s="22"/>
      <c r="N579" s="49"/>
      <c r="O579" s="50"/>
      <c r="P579" s="50"/>
      <c r="Q579"/>
      <c r="R579"/>
      <c r="S579" s="36"/>
      <c r="AF579"/>
      <c r="AG579"/>
    </row>
    <row r="580" spans="1:33" ht="15" x14ac:dyDescent="0.25">
      <c r="A580"/>
      <c r="B580"/>
      <c r="C580"/>
      <c r="D580" s="45"/>
      <c r="E580" s="46"/>
      <c r="F580" s="47"/>
      <c r="G580" s="48"/>
      <c r="H580" s="17"/>
      <c r="I580" s="21"/>
      <c r="J580" s="22"/>
      <c r="K580" s="17"/>
      <c r="L580" s="21"/>
      <c r="M580" s="22"/>
      <c r="N580" s="49"/>
      <c r="O580" s="50"/>
      <c r="P580" s="50"/>
      <c r="Q580"/>
      <c r="R580"/>
      <c r="S580" s="36"/>
      <c r="AF580"/>
      <c r="AG580"/>
    </row>
    <row r="581" spans="1:33" ht="15" x14ac:dyDescent="0.25">
      <c r="A581"/>
      <c r="B581"/>
      <c r="C581"/>
      <c r="D581" s="45"/>
      <c r="E581" s="46"/>
      <c r="F581" s="47"/>
      <c r="G581" s="48"/>
      <c r="H581" s="17"/>
      <c r="I581" s="21"/>
      <c r="J581" s="22"/>
      <c r="K581" s="17"/>
      <c r="L581" s="21"/>
      <c r="M581" s="22"/>
      <c r="N581" s="49"/>
      <c r="O581" s="50"/>
      <c r="P581" s="50"/>
      <c r="Q581"/>
      <c r="R581"/>
      <c r="S581" s="36"/>
      <c r="AF581"/>
      <c r="AG581"/>
    </row>
    <row r="582" spans="1:33" ht="15" x14ac:dyDescent="0.25">
      <c r="A582"/>
      <c r="B582"/>
      <c r="C582"/>
      <c r="D582" s="45"/>
      <c r="E582" s="46"/>
      <c r="F582" s="47"/>
      <c r="G582" s="48"/>
      <c r="H582" s="17"/>
      <c r="I582" s="21"/>
      <c r="J582" s="22"/>
      <c r="K582" s="17"/>
      <c r="L582" s="21"/>
      <c r="M582" s="22"/>
      <c r="N582" s="49"/>
      <c r="O582" s="50"/>
      <c r="P582" s="50"/>
      <c r="Q582"/>
      <c r="R582"/>
      <c r="S582" s="36"/>
      <c r="AF582"/>
      <c r="AG582"/>
    </row>
    <row r="583" spans="1:33" ht="15" x14ac:dyDescent="0.25">
      <c r="A583"/>
      <c r="B583"/>
      <c r="C583"/>
      <c r="D583" s="45"/>
      <c r="E583" s="46"/>
      <c r="F583" s="47"/>
      <c r="G583" s="48"/>
      <c r="H583" s="17"/>
      <c r="I583" s="21"/>
      <c r="J583" s="22"/>
      <c r="K583" s="17"/>
      <c r="L583" s="21"/>
      <c r="M583" s="22"/>
      <c r="N583" s="49"/>
      <c r="O583" s="50"/>
      <c r="P583" s="50"/>
      <c r="Q583"/>
      <c r="R583"/>
      <c r="S583" s="36"/>
      <c r="AF583"/>
      <c r="AG583"/>
    </row>
    <row r="584" spans="1:33" ht="15" x14ac:dyDescent="0.25">
      <c r="A584"/>
      <c r="B584"/>
      <c r="C584"/>
      <c r="D584" s="45"/>
      <c r="E584" s="46"/>
      <c r="F584" s="47"/>
      <c r="G584" s="48"/>
      <c r="H584" s="17"/>
      <c r="I584" s="21"/>
      <c r="J584" s="22"/>
      <c r="K584" s="17"/>
      <c r="L584" s="21"/>
      <c r="M584" s="22"/>
      <c r="N584" s="49"/>
      <c r="O584" s="50"/>
      <c r="P584" s="50"/>
      <c r="Q584"/>
      <c r="R584"/>
      <c r="S584" s="36"/>
      <c r="AF584"/>
      <c r="AG584"/>
    </row>
    <row r="585" spans="1:33" ht="15" x14ac:dyDescent="0.25">
      <c r="A585"/>
      <c r="B585"/>
      <c r="C585"/>
      <c r="D585" s="45"/>
      <c r="E585" s="46"/>
      <c r="F585" s="47"/>
      <c r="G585" s="48"/>
      <c r="H585" s="17"/>
      <c r="I585" s="21"/>
      <c r="J585" s="22"/>
      <c r="K585" s="17"/>
      <c r="L585" s="21"/>
      <c r="M585" s="22"/>
      <c r="N585" s="49"/>
      <c r="O585" s="50"/>
      <c r="P585" s="50"/>
      <c r="Q585"/>
      <c r="R585"/>
      <c r="S585" s="36"/>
      <c r="AF585"/>
      <c r="AG585"/>
    </row>
    <row r="586" spans="1:33" ht="15" x14ac:dyDescent="0.25">
      <c r="A586"/>
      <c r="B586"/>
      <c r="C586"/>
      <c r="D586" s="45"/>
      <c r="E586" s="46"/>
      <c r="F586" s="47"/>
      <c r="G586" s="48"/>
      <c r="H586" s="17"/>
      <c r="I586" s="21"/>
      <c r="J586" s="22"/>
      <c r="K586" s="17"/>
      <c r="L586" s="21"/>
      <c r="M586" s="22"/>
      <c r="N586" s="49"/>
      <c r="O586" s="50"/>
      <c r="P586" s="50"/>
      <c r="Q586"/>
      <c r="R586"/>
      <c r="S586" s="36"/>
      <c r="AF586"/>
      <c r="AG586"/>
    </row>
    <row r="587" spans="1:33" ht="15" x14ac:dyDescent="0.25">
      <c r="A587"/>
      <c r="B587"/>
      <c r="C587"/>
      <c r="D587" s="45"/>
      <c r="E587" s="46"/>
      <c r="F587" s="47"/>
      <c r="G587" s="48"/>
      <c r="H587" s="17"/>
      <c r="I587" s="21"/>
      <c r="J587" s="22"/>
      <c r="K587" s="17"/>
      <c r="L587" s="21"/>
      <c r="M587" s="22"/>
      <c r="N587" s="49"/>
      <c r="O587" s="50"/>
      <c r="P587" s="50"/>
      <c r="Q587"/>
      <c r="R587"/>
      <c r="S587" s="36"/>
      <c r="AF587"/>
      <c r="AG587"/>
    </row>
    <row r="588" spans="1:33" ht="15" x14ac:dyDescent="0.25">
      <c r="A588"/>
      <c r="B588"/>
      <c r="C588"/>
      <c r="D588" s="45"/>
      <c r="E588" s="46"/>
      <c r="F588" s="47"/>
      <c r="G588" s="48"/>
      <c r="H588" s="17"/>
      <c r="I588" s="21"/>
      <c r="J588" s="22"/>
      <c r="K588" s="17"/>
      <c r="L588" s="21"/>
      <c r="M588" s="22"/>
      <c r="N588" s="49"/>
      <c r="O588" s="50"/>
      <c r="P588" s="50"/>
      <c r="Q588"/>
      <c r="R588"/>
      <c r="S588" s="36"/>
      <c r="AF588"/>
      <c r="AG588"/>
    </row>
    <row r="589" spans="1:33" ht="15" x14ac:dyDescent="0.25">
      <c r="A589"/>
      <c r="B589"/>
      <c r="C589"/>
      <c r="D589" s="45"/>
      <c r="E589" s="46"/>
      <c r="F589" s="47"/>
      <c r="G589" s="48"/>
      <c r="H589" s="17"/>
      <c r="I589" s="21"/>
      <c r="J589" s="22"/>
      <c r="K589" s="17"/>
      <c r="L589" s="21"/>
      <c r="M589" s="22"/>
      <c r="N589" s="49"/>
      <c r="O589" s="50"/>
      <c r="P589" s="50"/>
      <c r="Q589"/>
      <c r="R589"/>
      <c r="S589" s="36"/>
      <c r="AF589"/>
      <c r="AG589"/>
    </row>
    <row r="590" spans="1:33" ht="15" x14ac:dyDescent="0.25">
      <c r="A590"/>
      <c r="B590"/>
      <c r="C590"/>
      <c r="D590" s="45"/>
      <c r="E590" s="46"/>
      <c r="F590" s="47"/>
      <c r="G590" s="48"/>
      <c r="H590" s="17"/>
      <c r="I590" s="21"/>
      <c r="J590" s="22"/>
      <c r="K590" s="17"/>
      <c r="L590" s="21"/>
      <c r="M590" s="22"/>
      <c r="N590" s="49"/>
      <c r="O590" s="50"/>
      <c r="P590" s="50"/>
      <c r="Q590"/>
      <c r="R590"/>
      <c r="S590" s="36"/>
      <c r="AF590"/>
      <c r="AG590"/>
    </row>
    <row r="591" spans="1:33" ht="15" x14ac:dyDescent="0.25">
      <c r="A591"/>
      <c r="B591"/>
      <c r="C591"/>
      <c r="D591" s="45"/>
      <c r="E591" s="46"/>
      <c r="F591" s="47"/>
      <c r="G591" s="48"/>
      <c r="H591" s="17"/>
      <c r="I591" s="21"/>
      <c r="J591" s="22"/>
      <c r="K591" s="17"/>
      <c r="L591" s="21"/>
      <c r="M591" s="22"/>
      <c r="N591" s="49"/>
      <c r="O591" s="50"/>
      <c r="P591" s="50"/>
      <c r="Q591"/>
      <c r="R591"/>
      <c r="S591" s="36"/>
      <c r="AF591"/>
      <c r="AG591"/>
    </row>
    <row r="592" spans="1:33" ht="15" x14ac:dyDescent="0.25">
      <c r="A592"/>
      <c r="B592"/>
      <c r="C592"/>
      <c r="D592" s="45"/>
      <c r="E592" s="46"/>
      <c r="F592" s="47"/>
      <c r="G592" s="48"/>
      <c r="H592" s="17"/>
      <c r="I592" s="21"/>
      <c r="J592" s="22"/>
      <c r="K592" s="17"/>
      <c r="L592" s="21"/>
      <c r="M592" s="22"/>
      <c r="N592" s="49"/>
      <c r="O592" s="50"/>
      <c r="P592" s="50"/>
      <c r="Q592"/>
      <c r="R592"/>
      <c r="S592" s="36"/>
      <c r="AF592"/>
      <c r="AG592"/>
    </row>
    <row r="593" spans="1:33" ht="15" x14ac:dyDescent="0.25">
      <c r="A593"/>
      <c r="B593"/>
      <c r="C593"/>
      <c r="D593" s="45"/>
      <c r="E593" s="46"/>
      <c r="F593" s="47"/>
      <c r="G593" s="48"/>
      <c r="H593" s="17"/>
      <c r="I593" s="21"/>
      <c r="J593" s="22"/>
      <c r="K593" s="17"/>
      <c r="L593" s="21"/>
      <c r="M593" s="22"/>
      <c r="N593" s="49"/>
      <c r="O593" s="50"/>
      <c r="P593" s="50"/>
      <c r="Q593"/>
      <c r="R593"/>
      <c r="S593" s="36"/>
      <c r="AF593"/>
      <c r="AG593"/>
    </row>
    <row r="594" spans="1:33" ht="15" x14ac:dyDescent="0.25">
      <c r="A594"/>
      <c r="B594"/>
      <c r="C594"/>
      <c r="D594" s="45"/>
      <c r="E594" s="46"/>
      <c r="F594" s="47"/>
      <c r="G594" s="48"/>
      <c r="H594" s="17"/>
      <c r="I594" s="21"/>
      <c r="J594" s="22"/>
      <c r="K594" s="17"/>
      <c r="L594" s="21"/>
      <c r="M594" s="22"/>
      <c r="N594" s="49"/>
      <c r="O594" s="50"/>
      <c r="P594" s="50"/>
      <c r="Q594"/>
      <c r="R594"/>
      <c r="S594" s="36"/>
      <c r="AF594"/>
      <c r="AG594"/>
    </row>
    <row r="595" spans="1:33" ht="15" x14ac:dyDescent="0.25">
      <c r="A595"/>
      <c r="B595"/>
      <c r="C595"/>
      <c r="D595" s="45"/>
      <c r="E595" s="46"/>
      <c r="F595" s="47"/>
      <c r="G595" s="48"/>
      <c r="H595" s="17"/>
      <c r="I595" s="21"/>
      <c r="J595" s="22"/>
      <c r="K595" s="17"/>
      <c r="L595" s="21"/>
      <c r="M595" s="22"/>
      <c r="N595" s="49"/>
      <c r="O595" s="50"/>
      <c r="P595" s="50"/>
      <c r="Q595"/>
      <c r="R595"/>
      <c r="S595" s="36"/>
      <c r="AF595"/>
      <c r="AG595"/>
    </row>
    <row r="596" spans="1:33" ht="15" x14ac:dyDescent="0.25">
      <c r="A596"/>
      <c r="B596"/>
      <c r="C596"/>
      <c r="D596" s="45"/>
      <c r="E596" s="46"/>
      <c r="F596" s="47"/>
      <c r="G596" s="48"/>
      <c r="H596" s="17"/>
      <c r="I596" s="21"/>
      <c r="J596" s="22"/>
      <c r="K596" s="17"/>
      <c r="L596" s="21"/>
      <c r="M596" s="22"/>
      <c r="N596" s="49"/>
      <c r="O596" s="50"/>
      <c r="P596" s="50"/>
      <c r="Q596"/>
      <c r="R596"/>
      <c r="S596" s="36"/>
      <c r="AF596"/>
      <c r="AG596"/>
    </row>
    <row r="597" spans="1:33" ht="15" x14ac:dyDescent="0.25">
      <c r="A597"/>
      <c r="B597"/>
      <c r="C597"/>
      <c r="D597" s="45"/>
      <c r="E597" s="46"/>
      <c r="F597" s="47"/>
      <c r="G597" s="48"/>
      <c r="H597" s="17"/>
      <c r="I597" s="21"/>
      <c r="J597" s="22"/>
      <c r="K597" s="17"/>
      <c r="L597" s="21"/>
      <c r="M597" s="22"/>
      <c r="N597" s="49"/>
      <c r="O597" s="50"/>
      <c r="P597" s="50"/>
      <c r="Q597"/>
      <c r="R597"/>
      <c r="S597" s="36"/>
      <c r="AF597"/>
      <c r="AG597"/>
    </row>
    <row r="598" spans="1:33" ht="15" x14ac:dyDescent="0.25">
      <c r="A598"/>
      <c r="B598"/>
      <c r="C598"/>
      <c r="D598" s="45"/>
      <c r="E598" s="46"/>
      <c r="F598" s="47"/>
      <c r="G598" s="48"/>
      <c r="H598" s="17"/>
      <c r="I598" s="21"/>
      <c r="J598" s="22"/>
      <c r="K598" s="17"/>
      <c r="L598" s="21"/>
      <c r="M598" s="22"/>
      <c r="N598" s="49"/>
      <c r="O598" s="50"/>
      <c r="P598" s="50"/>
      <c r="Q598"/>
      <c r="R598"/>
      <c r="S598" s="36"/>
      <c r="AF598"/>
      <c r="AG598"/>
    </row>
    <row r="599" spans="1:33" ht="15" x14ac:dyDescent="0.25">
      <c r="A599"/>
      <c r="B599"/>
      <c r="C599"/>
      <c r="D599" s="45"/>
      <c r="E599" s="46"/>
      <c r="F599" s="47"/>
      <c r="G599" s="48"/>
      <c r="H599" s="17"/>
      <c r="I599" s="21"/>
      <c r="J599" s="22"/>
      <c r="K599" s="17"/>
      <c r="L599" s="21"/>
      <c r="M599" s="22"/>
      <c r="N599" s="49"/>
      <c r="O599" s="50"/>
      <c r="P599" s="50"/>
      <c r="Q599"/>
      <c r="R599"/>
      <c r="S599" s="36"/>
      <c r="AF599"/>
      <c r="AG599"/>
    </row>
    <row r="600" spans="1:33" ht="15" x14ac:dyDescent="0.25">
      <c r="A600"/>
      <c r="B600"/>
      <c r="C600"/>
      <c r="D600" s="45"/>
      <c r="E600" s="46"/>
      <c r="F600" s="47"/>
      <c r="G600" s="48"/>
      <c r="H600" s="17"/>
      <c r="I600" s="21"/>
      <c r="J600" s="22"/>
      <c r="K600" s="17"/>
      <c r="L600" s="21"/>
      <c r="M600" s="22"/>
      <c r="N600" s="49"/>
      <c r="O600" s="50"/>
      <c r="P600" s="50"/>
      <c r="Q600"/>
      <c r="R600"/>
      <c r="S600" s="36"/>
      <c r="AF600"/>
      <c r="AG600"/>
    </row>
    <row r="601" spans="1:33" ht="15" x14ac:dyDescent="0.25">
      <c r="A601"/>
      <c r="B601"/>
      <c r="C601"/>
      <c r="D601" s="45"/>
      <c r="E601" s="46"/>
      <c r="F601" s="47"/>
      <c r="G601" s="48"/>
      <c r="H601" s="17"/>
      <c r="I601" s="21"/>
      <c r="J601" s="22"/>
      <c r="K601" s="17"/>
      <c r="L601" s="21"/>
      <c r="M601" s="22"/>
      <c r="N601" s="49"/>
      <c r="O601" s="50"/>
      <c r="P601" s="50"/>
      <c r="Q601"/>
      <c r="R601"/>
      <c r="S601" s="36"/>
      <c r="AF601"/>
      <c r="AG601"/>
    </row>
    <row r="602" spans="1:33" ht="15" x14ac:dyDescent="0.25">
      <c r="A602"/>
      <c r="B602"/>
      <c r="C602"/>
      <c r="D602" s="45"/>
      <c r="E602" s="46"/>
      <c r="F602" s="47"/>
      <c r="G602" s="48"/>
      <c r="H602" s="17"/>
      <c r="I602" s="21"/>
      <c r="J602" s="22"/>
      <c r="K602" s="17"/>
      <c r="L602" s="21"/>
      <c r="M602" s="22"/>
      <c r="N602" s="49"/>
      <c r="O602" s="50"/>
      <c r="P602" s="50"/>
      <c r="Q602"/>
      <c r="R602"/>
      <c r="S602" s="36"/>
      <c r="AF602"/>
      <c r="AG602"/>
    </row>
    <row r="603" spans="1:33" ht="15" x14ac:dyDescent="0.25">
      <c r="A603"/>
      <c r="B603"/>
      <c r="C603"/>
      <c r="D603" s="45"/>
      <c r="E603" s="46"/>
      <c r="F603" s="47"/>
      <c r="G603" s="48"/>
      <c r="H603" s="17"/>
      <c r="I603" s="21"/>
      <c r="J603" s="22"/>
      <c r="K603" s="17"/>
      <c r="L603" s="21"/>
      <c r="M603" s="22"/>
      <c r="N603" s="49"/>
      <c r="O603" s="50"/>
      <c r="P603" s="50"/>
      <c r="Q603"/>
      <c r="R603"/>
      <c r="S603" s="36"/>
      <c r="AF603"/>
      <c r="AG603"/>
    </row>
    <row r="604" spans="1:33" ht="15" x14ac:dyDescent="0.25">
      <c r="A604"/>
      <c r="B604"/>
      <c r="C604"/>
      <c r="D604" s="45"/>
      <c r="E604" s="46"/>
      <c r="F604" s="47"/>
      <c r="G604" s="48"/>
      <c r="H604" s="17"/>
      <c r="I604" s="21"/>
      <c r="J604" s="22"/>
      <c r="K604" s="17"/>
      <c r="L604" s="21"/>
      <c r="M604" s="22"/>
      <c r="N604" s="49"/>
      <c r="O604" s="50"/>
      <c r="P604" s="50"/>
      <c r="Q604"/>
      <c r="R604"/>
      <c r="S604" s="36"/>
      <c r="AF604"/>
      <c r="AG604"/>
    </row>
    <row r="605" spans="1:33" ht="15" x14ac:dyDescent="0.25">
      <c r="A605"/>
      <c r="B605"/>
      <c r="C605"/>
      <c r="D605" s="45"/>
      <c r="E605" s="46"/>
      <c r="F605" s="47"/>
      <c r="G605" s="48"/>
      <c r="H605" s="17"/>
      <c r="I605" s="21"/>
      <c r="J605" s="22"/>
      <c r="K605" s="17"/>
      <c r="L605" s="21"/>
      <c r="M605" s="22"/>
      <c r="N605" s="49"/>
      <c r="O605" s="50"/>
      <c r="P605" s="50"/>
      <c r="Q605"/>
      <c r="R605"/>
      <c r="S605" s="36"/>
      <c r="AF605"/>
      <c r="AG605"/>
    </row>
    <row r="606" spans="1:33" ht="15" x14ac:dyDescent="0.25">
      <c r="A606"/>
      <c r="B606"/>
      <c r="C606"/>
      <c r="D606" s="45"/>
      <c r="E606" s="46"/>
      <c r="F606" s="47"/>
      <c r="G606" s="48"/>
      <c r="H606" s="17"/>
      <c r="I606" s="21"/>
      <c r="J606" s="22"/>
      <c r="K606" s="17"/>
      <c r="L606" s="21"/>
      <c r="M606" s="22"/>
      <c r="N606" s="49"/>
      <c r="O606" s="50"/>
      <c r="P606" s="50"/>
      <c r="Q606"/>
      <c r="R606"/>
      <c r="S606" s="36"/>
      <c r="AF606"/>
      <c r="AG606"/>
    </row>
    <row r="607" spans="1:33" ht="15" x14ac:dyDescent="0.25">
      <c r="A607"/>
      <c r="B607"/>
      <c r="C607"/>
      <c r="D607" s="45"/>
      <c r="E607" s="46"/>
      <c r="F607" s="47"/>
      <c r="G607" s="48"/>
      <c r="H607" s="17"/>
      <c r="I607" s="21"/>
      <c r="J607" s="22"/>
      <c r="K607" s="17"/>
      <c r="L607" s="21"/>
      <c r="M607" s="22"/>
      <c r="N607" s="49"/>
      <c r="O607" s="50"/>
      <c r="P607" s="50"/>
      <c r="Q607"/>
      <c r="R607"/>
      <c r="S607" s="36"/>
      <c r="AF607"/>
      <c r="AG607"/>
    </row>
    <row r="608" spans="1:33" ht="15" x14ac:dyDescent="0.25">
      <c r="A608"/>
      <c r="B608"/>
      <c r="C608"/>
      <c r="D608" s="45"/>
      <c r="E608" s="46"/>
      <c r="F608" s="47"/>
      <c r="G608" s="48"/>
      <c r="H608" s="17"/>
      <c r="I608" s="21"/>
      <c r="J608" s="22"/>
      <c r="K608" s="17"/>
      <c r="L608" s="21"/>
      <c r="M608" s="22"/>
      <c r="N608" s="49"/>
      <c r="O608" s="50"/>
      <c r="P608" s="50"/>
      <c r="Q608"/>
      <c r="R608"/>
      <c r="S608" s="36"/>
      <c r="AF608"/>
      <c r="AG608"/>
    </row>
    <row r="609" spans="1:33" ht="15" x14ac:dyDescent="0.25">
      <c r="A609"/>
      <c r="B609"/>
      <c r="C609"/>
      <c r="D609" s="45"/>
      <c r="E609" s="46"/>
      <c r="F609" s="47"/>
      <c r="G609" s="48"/>
      <c r="H609" s="17"/>
      <c r="I609" s="21"/>
      <c r="J609" s="22"/>
      <c r="K609" s="17"/>
      <c r="L609" s="21"/>
      <c r="M609" s="22"/>
      <c r="N609" s="49"/>
      <c r="O609" s="50"/>
      <c r="P609" s="50"/>
      <c r="Q609"/>
      <c r="R609"/>
      <c r="S609" s="36"/>
      <c r="AF609"/>
      <c r="AG609"/>
    </row>
    <row r="610" spans="1:33" ht="15" x14ac:dyDescent="0.25">
      <c r="A610"/>
      <c r="B610"/>
      <c r="C610"/>
      <c r="D610" s="45"/>
      <c r="E610" s="46"/>
      <c r="F610" s="47"/>
      <c r="G610" s="48"/>
      <c r="H610" s="17"/>
      <c r="I610" s="21"/>
      <c r="J610" s="22"/>
      <c r="K610" s="17"/>
      <c r="L610" s="21"/>
      <c r="M610" s="22"/>
      <c r="N610" s="49"/>
      <c r="O610" s="50"/>
      <c r="P610" s="50"/>
      <c r="Q610"/>
      <c r="R610"/>
      <c r="S610" s="40"/>
      <c r="AF610"/>
      <c r="AG610"/>
    </row>
    <row r="611" spans="1:33" ht="15" x14ac:dyDescent="0.25">
      <c r="A611"/>
      <c r="B611"/>
      <c r="C611"/>
      <c r="D611" s="45"/>
      <c r="E611" s="46"/>
      <c r="F611" s="47"/>
      <c r="G611" s="48"/>
      <c r="H611" s="17"/>
      <c r="I611" s="21"/>
      <c r="J611" s="22"/>
      <c r="K611" s="17"/>
      <c r="L611" s="21"/>
      <c r="M611" s="22"/>
      <c r="N611" s="49"/>
      <c r="O611" s="50"/>
      <c r="P611" s="50"/>
      <c r="Q611"/>
      <c r="R611"/>
      <c r="S611" s="40"/>
      <c r="AF611"/>
      <c r="AG611"/>
    </row>
    <row r="612" spans="1:33" ht="15" x14ac:dyDescent="0.25">
      <c r="A612"/>
      <c r="B612"/>
      <c r="C612"/>
      <c r="D612" s="45"/>
      <c r="E612" s="46"/>
      <c r="F612" s="47"/>
      <c r="G612" s="48"/>
      <c r="H612" s="17"/>
      <c r="I612" s="21"/>
      <c r="J612" s="22"/>
      <c r="K612" s="17"/>
      <c r="L612" s="21"/>
      <c r="M612" s="22"/>
      <c r="N612" s="49"/>
      <c r="O612" s="50"/>
      <c r="P612" s="50"/>
      <c r="Q612"/>
      <c r="R612"/>
      <c r="S612" s="40"/>
      <c r="AF612"/>
      <c r="AG612"/>
    </row>
    <row r="613" spans="1:33" ht="15" x14ac:dyDescent="0.25">
      <c r="A613"/>
      <c r="B613"/>
      <c r="C613"/>
      <c r="D613" s="45"/>
      <c r="E613" s="46"/>
      <c r="F613" s="47"/>
      <c r="G613" s="48"/>
      <c r="H613" s="17"/>
      <c r="I613" s="21"/>
      <c r="J613" s="22"/>
      <c r="K613" s="17"/>
      <c r="L613" s="21"/>
      <c r="M613" s="22"/>
      <c r="N613" s="49"/>
      <c r="O613" s="50"/>
      <c r="P613" s="50"/>
      <c r="Q613"/>
      <c r="R613"/>
      <c r="S613" s="40"/>
      <c r="AF613"/>
      <c r="AG613"/>
    </row>
    <row r="614" spans="1:33" ht="15" x14ac:dyDescent="0.25">
      <c r="A614"/>
      <c r="B614"/>
      <c r="C614"/>
      <c r="D614" s="45"/>
      <c r="E614" s="46"/>
      <c r="F614" s="47"/>
      <c r="G614" s="48"/>
      <c r="H614" s="17"/>
      <c r="I614" s="21"/>
      <c r="J614" s="22"/>
      <c r="K614" s="17"/>
      <c r="L614" s="21"/>
      <c r="M614" s="22"/>
      <c r="N614" s="49"/>
      <c r="O614" s="50"/>
      <c r="P614" s="50"/>
      <c r="Q614"/>
      <c r="R614"/>
      <c r="S614" s="40"/>
      <c r="AF614"/>
      <c r="AG614"/>
    </row>
    <row r="615" spans="1:33" ht="15" x14ac:dyDescent="0.25">
      <c r="A615"/>
      <c r="B615"/>
      <c r="C615"/>
      <c r="D615" s="45"/>
      <c r="E615" s="46"/>
      <c r="F615" s="47"/>
      <c r="G615" s="48"/>
      <c r="H615" s="17"/>
      <c r="I615" s="21"/>
      <c r="J615" s="22"/>
      <c r="K615" s="17"/>
      <c r="L615" s="21"/>
      <c r="M615" s="22"/>
      <c r="N615" s="49"/>
      <c r="O615" s="50"/>
      <c r="P615" s="50"/>
      <c r="Q615"/>
      <c r="R615"/>
      <c r="S615" s="40"/>
      <c r="AF615"/>
      <c r="AG615"/>
    </row>
    <row r="616" spans="1:33" ht="15" x14ac:dyDescent="0.25">
      <c r="A616"/>
      <c r="B616"/>
      <c r="C616"/>
      <c r="D616" s="45"/>
      <c r="E616" s="46"/>
      <c r="F616" s="47"/>
      <c r="G616" s="48"/>
      <c r="H616" s="17"/>
      <c r="I616" s="21"/>
      <c r="J616" s="22"/>
      <c r="K616" s="17"/>
      <c r="L616" s="21"/>
      <c r="M616" s="22"/>
      <c r="N616" s="49"/>
      <c r="O616" s="50"/>
      <c r="P616" s="50"/>
      <c r="Q616"/>
      <c r="R616"/>
      <c r="S616" s="40"/>
      <c r="AF616"/>
      <c r="AG616"/>
    </row>
    <row r="617" spans="1:33" ht="15" x14ac:dyDescent="0.25">
      <c r="A617"/>
      <c r="B617"/>
      <c r="C617"/>
      <c r="D617" s="45"/>
      <c r="E617" s="46"/>
      <c r="F617" s="47"/>
      <c r="G617" s="48"/>
      <c r="H617" s="17"/>
      <c r="I617" s="21"/>
      <c r="J617" s="22"/>
      <c r="K617" s="17"/>
      <c r="L617" s="21"/>
      <c r="M617" s="22"/>
      <c r="N617" s="49"/>
      <c r="O617" s="50"/>
      <c r="P617" s="50"/>
      <c r="Q617"/>
      <c r="R617"/>
      <c r="S617" s="40"/>
      <c r="AF617"/>
      <c r="AG617"/>
    </row>
    <row r="618" spans="1:33" ht="15" x14ac:dyDescent="0.25">
      <c r="A618"/>
      <c r="B618"/>
      <c r="C618"/>
      <c r="D618" s="45"/>
      <c r="E618" s="46"/>
      <c r="F618" s="47"/>
      <c r="G618" s="48"/>
      <c r="H618" s="17"/>
      <c r="I618" s="21"/>
      <c r="J618" s="22"/>
      <c r="K618" s="17"/>
      <c r="L618" s="21"/>
      <c r="M618" s="22"/>
      <c r="N618" s="49"/>
      <c r="O618" s="50"/>
      <c r="P618" s="50"/>
      <c r="Q618"/>
      <c r="R618"/>
      <c r="S618" s="40"/>
      <c r="AF618"/>
      <c r="AG618"/>
    </row>
    <row r="619" spans="1:33" ht="15" x14ac:dyDescent="0.25">
      <c r="A619"/>
      <c r="B619"/>
      <c r="C619"/>
      <c r="D619" s="45"/>
      <c r="E619" s="46"/>
      <c r="F619" s="47"/>
      <c r="G619" s="48"/>
      <c r="H619" s="17"/>
      <c r="I619" s="21"/>
      <c r="J619" s="22"/>
      <c r="K619" s="17"/>
      <c r="L619" s="21"/>
      <c r="M619" s="22"/>
      <c r="N619" s="49"/>
      <c r="O619" s="50"/>
      <c r="P619" s="50"/>
      <c r="Q619"/>
      <c r="R619"/>
      <c r="S619" s="40"/>
      <c r="AF619"/>
      <c r="AG619"/>
    </row>
    <row r="620" spans="1:33" ht="15" x14ac:dyDescent="0.25">
      <c r="A620"/>
      <c r="B620"/>
      <c r="C620"/>
      <c r="D620" s="45"/>
      <c r="E620" s="46"/>
      <c r="F620" s="47"/>
      <c r="G620" s="48"/>
      <c r="H620" s="17"/>
      <c r="I620" s="21"/>
      <c r="J620" s="22"/>
      <c r="K620" s="17"/>
      <c r="L620" s="21"/>
      <c r="M620" s="22"/>
      <c r="N620" s="49"/>
      <c r="O620" s="50"/>
      <c r="P620" s="50"/>
      <c r="Q620"/>
      <c r="R620"/>
      <c r="S620" s="40"/>
      <c r="AF620"/>
      <c r="AG620"/>
    </row>
    <row r="621" spans="1:33" ht="15" x14ac:dyDescent="0.25">
      <c r="A621"/>
      <c r="B621"/>
      <c r="C621"/>
      <c r="D621" s="45"/>
      <c r="E621" s="46"/>
      <c r="F621" s="47"/>
      <c r="G621" s="48"/>
      <c r="H621" s="17"/>
      <c r="I621" s="21"/>
      <c r="J621" s="22"/>
      <c r="K621" s="17"/>
      <c r="L621" s="21"/>
      <c r="M621" s="22"/>
      <c r="N621" s="49"/>
      <c r="O621" s="50"/>
      <c r="P621" s="50"/>
      <c r="Q621"/>
      <c r="R621"/>
      <c r="S621" s="40"/>
      <c r="AF621"/>
      <c r="AG621"/>
    </row>
    <row r="622" spans="1:33" ht="15" x14ac:dyDescent="0.25">
      <c r="A622"/>
      <c r="B622"/>
      <c r="C622"/>
      <c r="D622" s="45"/>
      <c r="E622" s="46"/>
      <c r="F622" s="47"/>
      <c r="G622" s="48"/>
      <c r="H622" s="17"/>
      <c r="I622" s="21"/>
      <c r="J622" s="22"/>
      <c r="K622" s="17"/>
      <c r="L622" s="21"/>
      <c r="M622" s="22"/>
      <c r="N622" s="49"/>
      <c r="O622" s="50"/>
      <c r="P622" s="50"/>
      <c r="Q622"/>
      <c r="R622"/>
      <c r="S622" s="40"/>
      <c r="AF622"/>
      <c r="AG622"/>
    </row>
    <row r="623" spans="1:33" ht="15" x14ac:dyDescent="0.25">
      <c r="A623"/>
      <c r="B623"/>
      <c r="C623"/>
      <c r="D623" s="45"/>
      <c r="E623" s="46"/>
      <c r="F623" s="47"/>
      <c r="G623" s="48"/>
      <c r="H623" s="17"/>
      <c r="I623" s="21"/>
      <c r="J623" s="22"/>
      <c r="K623" s="17"/>
      <c r="L623" s="21"/>
      <c r="M623" s="22"/>
      <c r="N623" s="49"/>
      <c r="O623" s="50"/>
      <c r="P623" s="50"/>
      <c r="Q623"/>
      <c r="R623"/>
      <c r="S623" s="40"/>
      <c r="AF623"/>
      <c r="AG623"/>
    </row>
    <row r="624" spans="1:33" ht="15" x14ac:dyDescent="0.25">
      <c r="A624"/>
      <c r="B624"/>
      <c r="C624"/>
      <c r="D624" s="45"/>
      <c r="E624" s="46"/>
      <c r="F624" s="47"/>
      <c r="G624" s="48"/>
      <c r="H624" s="17"/>
      <c r="I624" s="21"/>
      <c r="J624" s="22"/>
      <c r="K624" s="17"/>
      <c r="L624" s="21"/>
      <c r="M624" s="22"/>
      <c r="N624" s="49"/>
      <c r="O624" s="50"/>
      <c r="P624" s="50"/>
      <c r="Q624"/>
      <c r="R624"/>
      <c r="S624" s="40"/>
      <c r="AF624"/>
      <c r="AG624"/>
    </row>
    <row r="625" spans="1:35" ht="15" x14ac:dyDescent="0.25">
      <c r="A625"/>
      <c r="B625"/>
      <c r="C625"/>
      <c r="D625" s="45"/>
      <c r="E625" s="46"/>
      <c r="F625" s="47"/>
      <c r="G625" s="48"/>
      <c r="H625" s="17"/>
      <c r="I625" s="21"/>
      <c r="J625" s="22"/>
      <c r="K625" s="17"/>
      <c r="L625" s="21"/>
      <c r="M625" s="22"/>
      <c r="N625" s="49"/>
      <c r="O625" s="50"/>
      <c r="P625" s="50"/>
      <c r="Q625"/>
      <c r="R625"/>
      <c r="S625" s="40"/>
      <c r="AF625"/>
      <c r="AG625"/>
    </row>
    <row r="626" spans="1:35" ht="15" x14ac:dyDescent="0.25">
      <c r="A626"/>
      <c r="B626"/>
      <c r="C626"/>
      <c r="D626" s="45"/>
      <c r="E626" s="46"/>
      <c r="F626" s="47"/>
      <c r="G626" s="48"/>
      <c r="H626" s="17"/>
      <c r="I626" s="21"/>
      <c r="J626" s="22"/>
      <c r="K626" s="17"/>
      <c r="L626" s="21"/>
      <c r="M626" s="22"/>
      <c r="N626" s="49"/>
      <c r="O626" s="50"/>
      <c r="P626" s="50"/>
      <c r="Q626"/>
      <c r="R626"/>
      <c r="S626" s="40"/>
      <c r="AF626"/>
      <c r="AG626"/>
    </row>
    <row r="627" spans="1:35" ht="15" x14ac:dyDescent="0.25">
      <c r="A627"/>
      <c r="B627"/>
      <c r="C627"/>
      <c r="D627" s="45"/>
      <c r="E627" s="46"/>
      <c r="F627" s="47"/>
      <c r="G627" s="48"/>
      <c r="H627" s="17"/>
      <c r="I627" s="21"/>
      <c r="J627" s="22"/>
      <c r="K627" s="17"/>
      <c r="L627" s="21"/>
      <c r="M627" s="22"/>
      <c r="N627" s="49"/>
      <c r="O627" s="50"/>
      <c r="P627" s="50"/>
      <c r="Q627"/>
      <c r="R627"/>
      <c r="S627" s="40"/>
      <c r="AF627"/>
      <c r="AG627"/>
    </row>
    <row r="628" spans="1:35" ht="15" x14ac:dyDescent="0.25">
      <c r="A628"/>
      <c r="B628"/>
      <c r="C628"/>
      <c r="D628" s="45"/>
      <c r="E628" s="46"/>
      <c r="F628" s="47"/>
      <c r="G628" s="48"/>
      <c r="H628" s="17"/>
      <c r="I628" s="21"/>
      <c r="J628" s="22"/>
      <c r="K628" s="17"/>
      <c r="L628" s="21"/>
      <c r="M628" s="22"/>
      <c r="N628" s="49"/>
      <c r="O628" s="50"/>
      <c r="P628" s="50"/>
      <c r="Q628"/>
      <c r="R628"/>
      <c r="S628" s="40"/>
      <c r="AF628"/>
      <c r="AG628"/>
    </row>
    <row r="629" spans="1:35" ht="15" x14ac:dyDescent="0.25">
      <c r="A629"/>
      <c r="B629"/>
      <c r="C629"/>
      <c r="D629" s="45"/>
      <c r="E629" s="46"/>
      <c r="F629" s="47"/>
      <c r="G629" s="48"/>
      <c r="H629" s="17"/>
      <c r="I629" s="21"/>
      <c r="J629" s="22"/>
      <c r="K629" s="17"/>
      <c r="L629" s="21"/>
      <c r="M629" s="22"/>
      <c r="N629" s="49"/>
      <c r="O629" s="50"/>
      <c r="P629" s="50"/>
      <c r="Q629"/>
      <c r="R629"/>
      <c r="S629" s="40"/>
      <c r="AF629"/>
      <c r="AG629"/>
    </row>
    <row r="630" spans="1:35" ht="15" x14ac:dyDescent="0.25">
      <c r="A630"/>
      <c r="B630"/>
      <c r="C630"/>
      <c r="D630" s="45"/>
      <c r="E630" s="46"/>
      <c r="F630" s="47"/>
      <c r="G630" s="48"/>
      <c r="H630" s="17"/>
      <c r="I630" s="21"/>
      <c r="J630" s="22"/>
      <c r="K630" s="17"/>
      <c r="L630" s="21"/>
      <c r="M630" s="22"/>
      <c r="N630" s="49"/>
      <c r="O630" s="50"/>
      <c r="P630" s="50"/>
      <c r="Q630"/>
      <c r="R630"/>
      <c r="S630" s="40"/>
      <c r="AF630"/>
      <c r="AG630"/>
    </row>
    <row r="631" spans="1:35" s="52" customFormat="1" ht="15" x14ac:dyDescent="0.25">
      <c r="A631"/>
      <c r="B631"/>
      <c r="C631"/>
      <c r="D631" s="45"/>
      <c r="E631" s="46"/>
      <c r="F631" s="47"/>
      <c r="G631" s="48"/>
      <c r="H631" s="46"/>
      <c r="I631" s="47"/>
      <c r="J631" s="48"/>
      <c r="K631" s="46"/>
      <c r="L631" s="47"/>
      <c r="M631" s="48"/>
      <c r="N631" s="49"/>
      <c r="O631" s="50"/>
      <c r="P631" s="50"/>
      <c r="Q631"/>
      <c r="R631"/>
      <c r="S631" s="40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53"/>
      <c r="AE631" s="53"/>
      <c r="AF631"/>
      <c r="AG631"/>
      <c r="AH631" s="53"/>
      <c r="AI631" s="53"/>
    </row>
    <row r="632" spans="1:35" ht="15" x14ac:dyDescent="0.25">
      <c r="A632"/>
      <c r="B632"/>
      <c r="C632"/>
      <c r="D632" s="45"/>
      <c r="E632" s="46"/>
      <c r="F632" s="47"/>
      <c r="G632" s="48"/>
      <c r="H632" s="17"/>
      <c r="I632" s="21"/>
      <c r="J632" s="22"/>
      <c r="K632" s="17"/>
      <c r="L632" s="21"/>
      <c r="M632" s="22"/>
      <c r="N632" s="49"/>
      <c r="O632" s="50"/>
      <c r="P632" s="50"/>
      <c r="Q632"/>
      <c r="R632"/>
      <c r="S632" s="40"/>
      <c r="AF632"/>
      <c r="AG632"/>
    </row>
    <row r="633" spans="1:35" ht="15" x14ac:dyDescent="0.25">
      <c r="A633"/>
      <c r="B633"/>
      <c r="C633"/>
      <c r="D633" s="45"/>
      <c r="E633" s="46"/>
      <c r="F633" s="47"/>
      <c r="G633" s="48"/>
      <c r="H633" s="17"/>
      <c r="I633" s="21"/>
      <c r="J633" s="22"/>
      <c r="K633" s="17"/>
      <c r="L633" s="21"/>
      <c r="M633" s="22"/>
      <c r="N633" s="49"/>
      <c r="O633" s="50"/>
      <c r="P633" s="50"/>
      <c r="Q633"/>
      <c r="R633"/>
      <c r="S633" s="40"/>
      <c r="AF633"/>
      <c r="AG633"/>
    </row>
    <row r="634" spans="1:35" ht="15" x14ac:dyDescent="0.25">
      <c r="A634"/>
      <c r="B634"/>
      <c r="C634"/>
      <c r="D634" s="45"/>
      <c r="E634" s="46"/>
      <c r="F634" s="47"/>
      <c r="G634" s="48"/>
      <c r="H634" s="17"/>
      <c r="I634" s="21"/>
      <c r="J634" s="22"/>
      <c r="K634" s="17"/>
      <c r="L634" s="21"/>
      <c r="M634" s="22"/>
      <c r="N634" s="49"/>
      <c r="O634" s="50"/>
      <c r="P634" s="50"/>
      <c r="Q634"/>
      <c r="R634"/>
      <c r="S634" s="40"/>
      <c r="AF634"/>
      <c r="AG634"/>
    </row>
    <row r="635" spans="1:35" ht="15" x14ac:dyDescent="0.25">
      <c r="A635"/>
      <c r="B635"/>
      <c r="C635"/>
      <c r="D635" s="45"/>
      <c r="E635" s="46"/>
      <c r="F635" s="47"/>
      <c r="G635" s="48"/>
      <c r="H635" s="17"/>
      <c r="I635" s="21"/>
      <c r="J635" s="22"/>
      <c r="K635" s="17"/>
      <c r="L635" s="21"/>
      <c r="M635" s="22"/>
      <c r="N635" s="49"/>
      <c r="O635" s="50"/>
      <c r="P635" s="50"/>
      <c r="Q635"/>
      <c r="R635"/>
      <c r="S635" s="40"/>
      <c r="AF635"/>
      <c r="AG635"/>
    </row>
    <row r="636" spans="1:35" ht="15" x14ac:dyDescent="0.25">
      <c r="A636"/>
      <c r="B636"/>
      <c r="C636"/>
      <c r="D636" s="45"/>
      <c r="E636" s="46"/>
      <c r="F636" s="47"/>
      <c r="G636" s="48"/>
      <c r="H636" s="17"/>
      <c r="I636" s="21"/>
      <c r="J636" s="22"/>
      <c r="K636" s="17"/>
      <c r="L636" s="21"/>
      <c r="M636" s="22"/>
      <c r="N636" s="49"/>
      <c r="O636" s="50"/>
      <c r="P636" s="50"/>
      <c r="Q636"/>
      <c r="R636"/>
      <c r="S636" s="40"/>
      <c r="AF636"/>
      <c r="AG636"/>
    </row>
    <row r="637" spans="1:35" ht="15" x14ac:dyDescent="0.25">
      <c r="A637"/>
      <c r="B637"/>
      <c r="C637"/>
      <c r="D637" s="45"/>
      <c r="E637" s="46"/>
      <c r="F637" s="47"/>
      <c r="G637" s="48"/>
      <c r="H637" s="17"/>
      <c r="I637" s="21"/>
      <c r="J637" s="22"/>
      <c r="K637" s="17"/>
      <c r="L637" s="21"/>
      <c r="M637" s="22"/>
      <c r="N637" s="49"/>
      <c r="O637" s="50"/>
      <c r="P637" s="50"/>
      <c r="Q637"/>
      <c r="R637"/>
      <c r="S637" s="40"/>
      <c r="AF637"/>
      <c r="AG637"/>
    </row>
    <row r="638" spans="1:35" ht="15" x14ac:dyDescent="0.25">
      <c r="A638"/>
      <c r="B638"/>
      <c r="C638"/>
      <c r="D638" s="45"/>
      <c r="E638" s="46"/>
      <c r="F638" s="47"/>
      <c r="G638" s="48"/>
      <c r="H638" s="17"/>
      <c r="I638" s="21"/>
      <c r="J638" s="22"/>
      <c r="K638" s="17"/>
      <c r="L638" s="21"/>
      <c r="M638" s="22"/>
      <c r="N638" s="49"/>
      <c r="O638" s="50"/>
      <c r="P638" s="50"/>
      <c r="Q638"/>
      <c r="R638"/>
      <c r="S638" s="40"/>
      <c r="AF638"/>
      <c r="AG638"/>
    </row>
    <row r="639" spans="1:35" ht="15" x14ac:dyDescent="0.25">
      <c r="A639"/>
      <c r="B639"/>
      <c r="C639"/>
      <c r="D639" s="45"/>
      <c r="E639" s="46"/>
      <c r="F639" s="47"/>
      <c r="G639" s="48"/>
      <c r="H639" s="17"/>
      <c r="I639" s="21"/>
      <c r="J639" s="22"/>
      <c r="K639" s="17"/>
      <c r="L639" s="21"/>
      <c r="M639" s="22"/>
      <c r="N639" s="49"/>
      <c r="O639" s="50"/>
      <c r="P639" s="50"/>
      <c r="Q639"/>
      <c r="R639"/>
      <c r="S639" s="40"/>
      <c r="AF639"/>
      <c r="AG639"/>
    </row>
    <row r="640" spans="1:35" ht="15" x14ac:dyDescent="0.25">
      <c r="A640"/>
      <c r="B640"/>
      <c r="C640"/>
      <c r="D640" s="45"/>
      <c r="E640" s="46"/>
      <c r="F640" s="47"/>
      <c r="G640" s="48"/>
      <c r="H640" s="17"/>
      <c r="I640" s="21"/>
      <c r="J640" s="22"/>
      <c r="K640" s="17"/>
      <c r="L640" s="21"/>
      <c r="M640" s="22"/>
      <c r="N640" s="49"/>
      <c r="O640" s="50"/>
      <c r="P640" s="50"/>
      <c r="Q640"/>
      <c r="R640"/>
      <c r="S640" s="40"/>
      <c r="AF640"/>
      <c r="AG640"/>
    </row>
    <row r="641" spans="1:35" ht="15" x14ac:dyDescent="0.25">
      <c r="A641"/>
      <c r="B641"/>
      <c r="C641"/>
      <c r="D641" s="45"/>
      <c r="E641" s="46"/>
      <c r="F641" s="47"/>
      <c r="G641" s="48"/>
      <c r="H641" s="17"/>
      <c r="I641" s="21"/>
      <c r="J641" s="22"/>
      <c r="K641" s="17"/>
      <c r="L641" s="21"/>
      <c r="M641" s="22"/>
      <c r="N641" s="49"/>
      <c r="O641" s="50"/>
      <c r="P641" s="50"/>
      <c r="Q641"/>
      <c r="R641"/>
      <c r="S641" s="40"/>
      <c r="AF641"/>
      <c r="AG641"/>
    </row>
    <row r="642" spans="1:35" ht="15" x14ac:dyDescent="0.25">
      <c r="A642"/>
      <c r="B642"/>
      <c r="C642"/>
      <c r="D642" s="45"/>
      <c r="E642" s="46"/>
      <c r="F642" s="47"/>
      <c r="G642" s="48"/>
      <c r="H642" s="17"/>
      <c r="I642" s="21"/>
      <c r="J642" s="22"/>
      <c r="K642" s="17"/>
      <c r="L642" s="21"/>
      <c r="M642" s="22"/>
      <c r="N642" s="49"/>
      <c r="O642" s="50"/>
      <c r="P642" s="50"/>
      <c r="Q642"/>
      <c r="R642"/>
      <c r="S642" s="40"/>
      <c r="AF642"/>
      <c r="AG642"/>
    </row>
    <row r="643" spans="1:35" ht="15" x14ac:dyDescent="0.25">
      <c r="A643"/>
      <c r="B643"/>
      <c r="C643"/>
      <c r="D643" s="45"/>
      <c r="E643" s="46"/>
      <c r="F643" s="47"/>
      <c r="G643" s="48"/>
      <c r="H643" s="17"/>
      <c r="I643" s="21"/>
      <c r="J643" s="22"/>
      <c r="K643" s="17"/>
      <c r="L643" s="21"/>
      <c r="M643" s="22"/>
      <c r="N643" s="49"/>
      <c r="O643" s="50"/>
      <c r="P643" s="50"/>
      <c r="Q643"/>
      <c r="R643"/>
      <c r="S643" s="40"/>
      <c r="AF643"/>
      <c r="AG643"/>
    </row>
    <row r="644" spans="1:35" ht="15" x14ac:dyDescent="0.25">
      <c r="A644"/>
      <c r="B644"/>
      <c r="C644"/>
      <c r="D644" s="45"/>
      <c r="E644" s="46"/>
      <c r="F644" s="47"/>
      <c r="G644" s="48"/>
      <c r="H644" s="17"/>
      <c r="I644" s="21"/>
      <c r="J644" s="22"/>
      <c r="K644" s="17"/>
      <c r="L644" s="21"/>
      <c r="M644" s="22"/>
      <c r="N644" s="49"/>
      <c r="O644" s="50"/>
      <c r="P644" s="50"/>
      <c r="Q644"/>
      <c r="R644"/>
      <c r="S644" s="40"/>
      <c r="AF644"/>
      <c r="AG644"/>
    </row>
    <row r="645" spans="1:35" ht="15" x14ac:dyDescent="0.25">
      <c r="A645"/>
      <c r="B645"/>
      <c r="C645"/>
      <c r="D645" s="45"/>
      <c r="E645" s="46"/>
      <c r="F645" s="47"/>
      <c r="G645" s="48"/>
      <c r="H645" s="17"/>
      <c r="I645" s="21"/>
      <c r="J645" s="22"/>
      <c r="K645" s="17"/>
      <c r="L645" s="21"/>
      <c r="M645" s="22"/>
      <c r="N645" s="49"/>
      <c r="O645" s="50"/>
      <c r="P645" s="50"/>
      <c r="Q645"/>
      <c r="R645"/>
      <c r="S645" s="40"/>
      <c r="AF645"/>
      <c r="AG645"/>
    </row>
    <row r="646" spans="1:35" ht="15" x14ac:dyDescent="0.25">
      <c r="A646"/>
      <c r="B646"/>
      <c r="C646"/>
      <c r="D646" s="45"/>
      <c r="E646" s="46"/>
      <c r="F646" s="47"/>
      <c r="G646" s="48"/>
      <c r="H646" s="17"/>
      <c r="I646" s="21"/>
      <c r="J646" s="22"/>
      <c r="K646" s="17"/>
      <c r="L646" s="21"/>
      <c r="M646" s="22"/>
      <c r="N646" s="49"/>
      <c r="O646" s="50"/>
      <c r="P646" s="50"/>
      <c r="Q646"/>
      <c r="R646"/>
      <c r="S646" s="40"/>
      <c r="AF646"/>
      <c r="AG646"/>
    </row>
    <row r="647" spans="1:35" ht="15" x14ac:dyDescent="0.25">
      <c r="A647"/>
      <c r="B647"/>
      <c r="C647"/>
      <c r="D647" s="45"/>
      <c r="E647" s="46"/>
      <c r="F647" s="47"/>
      <c r="G647" s="48"/>
      <c r="H647" s="17"/>
      <c r="I647" s="21"/>
      <c r="J647" s="22"/>
      <c r="K647" s="17"/>
      <c r="L647" s="21"/>
      <c r="M647" s="22"/>
      <c r="N647" s="49"/>
      <c r="O647" s="50"/>
      <c r="P647" s="50"/>
      <c r="Q647"/>
      <c r="R647"/>
      <c r="S647" s="40"/>
      <c r="AF647"/>
      <c r="AG647"/>
    </row>
    <row r="648" spans="1:35" ht="15" x14ac:dyDescent="0.25">
      <c r="A648"/>
      <c r="B648"/>
      <c r="C648"/>
      <c r="D648" s="45"/>
      <c r="E648" s="46"/>
      <c r="F648" s="47"/>
      <c r="G648" s="48"/>
      <c r="H648" s="17"/>
      <c r="I648" s="21"/>
      <c r="J648" s="22"/>
      <c r="K648" s="17"/>
      <c r="L648" s="21"/>
      <c r="M648" s="22"/>
      <c r="N648" s="49"/>
      <c r="O648" s="50"/>
      <c r="P648" s="50"/>
      <c r="Q648"/>
      <c r="R648"/>
      <c r="S648" s="40"/>
      <c r="AF648"/>
      <c r="AG648"/>
    </row>
    <row r="649" spans="1:35" ht="15" x14ac:dyDescent="0.25">
      <c r="A649"/>
      <c r="B649"/>
      <c r="C649"/>
      <c r="D649" s="45"/>
      <c r="E649" s="46"/>
      <c r="F649" s="47"/>
      <c r="G649" s="48"/>
      <c r="H649" s="17"/>
      <c r="I649" s="21"/>
      <c r="J649" s="22"/>
      <c r="K649" s="17"/>
      <c r="L649" s="21"/>
      <c r="M649" s="22"/>
      <c r="N649" s="49"/>
      <c r="O649" s="50"/>
      <c r="P649" s="50"/>
      <c r="Q649"/>
      <c r="R649"/>
      <c r="S649" s="40"/>
      <c r="AF649"/>
      <c r="AG649"/>
    </row>
    <row r="650" spans="1:35" ht="15" x14ac:dyDescent="0.25">
      <c r="A650"/>
      <c r="B650"/>
      <c r="C650"/>
      <c r="D650" s="45"/>
      <c r="E650" s="46"/>
      <c r="F650" s="47"/>
      <c r="G650" s="48"/>
      <c r="H650" s="17"/>
      <c r="I650" s="21"/>
      <c r="J650" s="22"/>
      <c r="K650" s="17"/>
      <c r="L650" s="21"/>
      <c r="M650" s="22"/>
      <c r="N650" s="49"/>
      <c r="O650" s="50"/>
      <c r="P650" s="50"/>
      <c r="Q650"/>
      <c r="R650"/>
      <c r="S650" s="40"/>
      <c r="AF650"/>
      <c r="AG650"/>
    </row>
    <row r="651" spans="1:35" s="52" customFormat="1" ht="15" x14ac:dyDescent="0.25">
      <c r="A651" s="44"/>
      <c r="B651" s="44"/>
      <c r="C651" s="44"/>
      <c r="D651" s="45"/>
      <c r="E651" s="46"/>
      <c r="F651" s="47"/>
      <c r="G651" s="48"/>
      <c r="H651" s="46"/>
      <c r="I651" s="47"/>
      <c r="J651" s="48"/>
      <c r="K651" s="46"/>
      <c r="L651" s="47"/>
      <c r="M651" s="48"/>
      <c r="N651" s="49"/>
      <c r="O651" s="50"/>
      <c r="P651" s="50"/>
      <c r="Q651" s="44"/>
      <c r="R651" s="44"/>
      <c r="S651" s="54"/>
      <c r="AD651" s="53"/>
      <c r="AE651" s="53"/>
      <c r="AF651" s="44"/>
      <c r="AG651" s="44"/>
      <c r="AH651" s="53"/>
      <c r="AI651" s="53"/>
    </row>
    <row r="652" spans="1:35" ht="15" x14ac:dyDescent="0.25">
      <c r="A652"/>
      <c r="B652"/>
      <c r="C652"/>
      <c r="D652" s="45"/>
      <c r="E652" s="46"/>
      <c r="F652" s="47"/>
      <c r="G652" s="48"/>
      <c r="H652" s="17"/>
      <c r="I652" s="21"/>
      <c r="J652" s="22"/>
      <c r="K652" s="17"/>
      <c r="L652" s="21"/>
      <c r="M652" s="22"/>
      <c r="N652" s="49"/>
      <c r="O652" s="50"/>
      <c r="P652" s="50"/>
      <c r="Q652"/>
      <c r="R652"/>
      <c r="S652" s="40"/>
      <c r="AF652"/>
      <c r="AG652"/>
    </row>
    <row r="653" spans="1:35" ht="15" x14ac:dyDescent="0.25">
      <c r="A653"/>
      <c r="B653"/>
      <c r="C653"/>
      <c r="D653" s="45"/>
      <c r="E653" s="46"/>
      <c r="F653" s="47"/>
      <c r="G653" s="48"/>
      <c r="H653" s="17"/>
      <c r="I653" s="21"/>
      <c r="J653" s="22"/>
      <c r="K653" s="17"/>
      <c r="L653" s="21"/>
      <c r="M653" s="22"/>
      <c r="N653" s="49"/>
      <c r="O653" s="50"/>
      <c r="P653" s="50"/>
      <c r="Q653"/>
      <c r="R653"/>
      <c r="S653" s="40"/>
      <c r="AF653"/>
      <c r="AG653"/>
    </row>
    <row r="654" spans="1:35" ht="15" x14ac:dyDescent="0.25">
      <c r="A654"/>
      <c r="B654"/>
      <c r="C654"/>
      <c r="D654" s="45"/>
      <c r="E654" s="46"/>
      <c r="F654" s="47"/>
      <c r="G654" s="48"/>
      <c r="H654" s="17"/>
      <c r="I654" s="21"/>
      <c r="J654" s="22"/>
      <c r="K654" s="17"/>
      <c r="L654" s="21"/>
      <c r="M654" s="22"/>
      <c r="N654" s="49"/>
      <c r="O654" s="50"/>
      <c r="P654" s="50"/>
      <c r="Q654"/>
      <c r="R654"/>
      <c r="S654" s="40"/>
      <c r="AF654"/>
      <c r="AG654"/>
    </row>
    <row r="655" spans="1:35" ht="15" x14ac:dyDescent="0.25">
      <c r="A655"/>
      <c r="B655"/>
      <c r="C655"/>
      <c r="D655" s="45"/>
      <c r="E655" s="46"/>
      <c r="F655" s="47"/>
      <c r="G655" s="48"/>
      <c r="H655" s="17"/>
      <c r="I655" s="21"/>
      <c r="J655" s="22"/>
      <c r="K655" s="17"/>
      <c r="L655" s="21"/>
      <c r="M655" s="22"/>
      <c r="N655" s="49"/>
      <c r="O655" s="50"/>
      <c r="P655" s="50"/>
      <c r="Q655"/>
      <c r="R655"/>
      <c r="S655" s="40"/>
      <c r="AF655"/>
      <c r="AG655"/>
    </row>
    <row r="656" spans="1:35" ht="15" x14ac:dyDescent="0.25">
      <c r="A656"/>
      <c r="B656"/>
      <c r="C656"/>
      <c r="D656" s="45"/>
      <c r="E656" s="46"/>
      <c r="F656" s="47"/>
      <c r="G656" s="48"/>
      <c r="H656" s="17"/>
      <c r="I656" s="21"/>
      <c r="J656" s="22"/>
      <c r="K656" s="17"/>
      <c r="L656" s="21"/>
      <c r="M656" s="22"/>
      <c r="N656" s="49"/>
      <c r="O656" s="50"/>
      <c r="P656" s="50"/>
      <c r="Q656"/>
      <c r="R656"/>
      <c r="S656" s="40"/>
      <c r="AF656"/>
      <c r="AG656"/>
    </row>
    <row r="657" spans="1:35" ht="15" x14ac:dyDescent="0.25">
      <c r="A657"/>
      <c r="B657"/>
      <c r="C657"/>
      <c r="D657" s="45"/>
      <c r="E657" s="46"/>
      <c r="F657" s="47"/>
      <c r="G657" s="48"/>
      <c r="H657" s="17"/>
      <c r="I657" s="21"/>
      <c r="J657" s="22"/>
      <c r="K657" s="17"/>
      <c r="L657" s="21"/>
      <c r="M657" s="22"/>
      <c r="N657" s="49"/>
      <c r="O657" s="50"/>
      <c r="P657" s="50"/>
      <c r="Q657"/>
      <c r="R657"/>
      <c r="S657" s="40"/>
      <c r="AF657"/>
      <c r="AG657"/>
    </row>
    <row r="658" spans="1:35" ht="15" x14ac:dyDescent="0.25">
      <c r="A658"/>
      <c r="B658"/>
      <c r="C658"/>
      <c r="D658" s="45"/>
      <c r="E658" s="46"/>
      <c r="F658" s="47"/>
      <c r="G658" s="48"/>
      <c r="H658" s="17"/>
      <c r="I658" s="21"/>
      <c r="J658" s="22"/>
      <c r="K658" s="17"/>
      <c r="L658" s="21"/>
      <c r="M658" s="22"/>
      <c r="N658" s="49"/>
      <c r="O658" s="50"/>
      <c r="P658" s="50"/>
      <c r="Q658"/>
      <c r="R658"/>
      <c r="S658" s="40"/>
      <c r="AF658"/>
      <c r="AG658"/>
    </row>
    <row r="659" spans="1:35" ht="15" x14ac:dyDescent="0.25">
      <c r="A659"/>
      <c r="B659"/>
      <c r="C659"/>
      <c r="D659" s="45"/>
      <c r="E659" s="46"/>
      <c r="F659" s="47"/>
      <c r="G659" s="48"/>
      <c r="H659" s="17"/>
      <c r="I659" s="21"/>
      <c r="J659" s="22"/>
      <c r="K659" s="17"/>
      <c r="L659" s="21"/>
      <c r="M659" s="22"/>
      <c r="N659" s="49"/>
      <c r="O659" s="50"/>
      <c r="P659" s="50"/>
      <c r="Q659"/>
      <c r="R659"/>
      <c r="S659" s="40"/>
      <c r="AF659"/>
      <c r="AG659"/>
    </row>
    <row r="660" spans="1:35" ht="15" x14ac:dyDescent="0.25">
      <c r="A660"/>
      <c r="B660"/>
      <c r="C660"/>
      <c r="D660" s="45"/>
      <c r="E660" s="46"/>
      <c r="F660" s="47"/>
      <c r="G660" s="48"/>
      <c r="H660" s="17"/>
      <c r="I660" s="21"/>
      <c r="J660" s="22"/>
      <c r="K660" s="17"/>
      <c r="L660" s="21"/>
      <c r="M660" s="22"/>
      <c r="N660" s="49"/>
      <c r="O660" s="50"/>
      <c r="P660" s="50"/>
      <c r="Q660"/>
      <c r="R660"/>
      <c r="S660" s="40"/>
      <c r="AF660"/>
      <c r="AG660"/>
    </row>
    <row r="661" spans="1:35" ht="15" x14ac:dyDescent="0.25">
      <c r="A661"/>
      <c r="B661"/>
      <c r="C661"/>
      <c r="D661" s="45"/>
      <c r="E661" s="46"/>
      <c r="F661" s="47"/>
      <c r="G661" s="48"/>
      <c r="H661" s="17"/>
      <c r="I661" s="21"/>
      <c r="J661" s="22"/>
      <c r="K661" s="17"/>
      <c r="L661" s="21"/>
      <c r="M661" s="22"/>
      <c r="N661" s="49"/>
      <c r="O661" s="50"/>
      <c r="P661" s="50"/>
      <c r="Q661"/>
      <c r="R661"/>
      <c r="S661" s="40"/>
      <c r="AF661"/>
      <c r="AG661"/>
    </row>
    <row r="662" spans="1:35" ht="15" x14ac:dyDescent="0.25">
      <c r="A662"/>
      <c r="B662"/>
      <c r="C662"/>
      <c r="D662" s="45"/>
      <c r="E662" s="46"/>
      <c r="F662" s="47"/>
      <c r="G662" s="48"/>
      <c r="H662" s="17"/>
      <c r="I662" s="21"/>
      <c r="J662" s="22"/>
      <c r="K662" s="17"/>
      <c r="L662" s="21"/>
      <c r="M662" s="22"/>
      <c r="N662" s="49"/>
      <c r="O662" s="50"/>
      <c r="P662" s="50"/>
      <c r="Q662"/>
      <c r="R662"/>
      <c r="S662" s="40"/>
      <c r="AF662"/>
      <c r="AG662"/>
    </row>
    <row r="663" spans="1:35" ht="15" x14ac:dyDescent="0.25">
      <c r="A663"/>
      <c r="B663"/>
      <c r="C663"/>
      <c r="D663" s="45"/>
      <c r="E663" s="46"/>
      <c r="F663" s="47"/>
      <c r="G663" s="48"/>
      <c r="H663" s="17"/>
      <c r="I663" s="21"/>
      <c r="J663" s="22"/>
      <c r="K663" s="17"/>
      <c r="L663" s="21"/>
      <c r="M663" s="22"/>
      <c r="N663" s="49"/>
      <c r="O663" s="50"/>
      <c r="P663" s="50"/>
      <c r="Q663"/>
      <c r="R663"/>
      <c r="S663" s="40"/>
      <c r="AF663"/>
      <c r="AG663"/>
    </row>
    <row r="664" spans="1:35" ht="15" x14ac:dyDescent="0.25">
      <c r="A664"/>
      <c r="B664"/>
      <c r="C664"/>
      <c r="D664" s="45"/>
      <c r="E664" s="46"/>
      <c r="F664" s="47"/>
      <c r="G664" s="48"/>
      <c r="H664" s="17"/>
      <c r="I664" s="21"/>
      <c r="J664" s="22"/>
      <c r="K664" s="17"/>
      <c r="L664" s="21"/>
      <c r="M664" s="22"/>
      <c r="N664" s="49"/>
      <c r="O664" s="50"/>
      <c r="P664" s="50"/>
      <c r="Q664"/>
      <c r="R664"/>
      <c r="S664" s="40"/>
      <c r="AF664"/>
      <c r="AG664"/>
    </row>
    <row r="665" spans="1:35" ht="15" x14ac:dyDescent="0.25">
      <c r="A665"/>
      <c r="B665"/>
      <c r="C665"/>
      <c r="D665" s="45"/>
      <c r="E665" s="46"/>
      <c r="F665" s="47"/>
      <c r="G665" s="48"/>
      <c r="H665" s="17"/>
      <c r="I665" s="21"/>
      <c r="J665" s="22"/>
      <c r="K665" s="17"/>
      <c r="L665" s="21"/>
      <c r="M665" s="22"/>
      <c r="N665" s="49"/>
      <c r="O665" s="50"/>
      <c r="P665" s="50"/>
      <c r="Q665"/>
      <c r="R665"/>
      <c r="S665" s="40"/>
      <c r="AF665"/>
      <c r="AG665"/>
    </row>
    <row r="666" spans="1:35" ht="15" x14ac:dyDescent="0.25">
      <c r="A666"/>
      <c r="B666"/>
      <c r="C666"/>
      <c r="D666" s="45"/>
      <c r="E666" s="46"/>
      <c r="F666" s="47"/>
      <c r="G666" s="48"/>
      <c r="H666" s="17"/>
      <c r="I666" s="21"/>
      <c r="J666" s="22"/>
      <c r="K666" s="17"/>
      <c r="L666" s="21"/>
      <c r="M666" s="22"/>
      <c r="N666" s="49"/>
      <c r="O666" s="50"/>
      <c r="P666" s="50"/>
      <c r="Q666"/>
      <c r="R666"/>
      <c r="S666" s="40"/>
      <c r="AF666"/>
      <c r="AG666"/>
    </row>
    <row r="667" spans="1:35" ht="15" x14ac:dyDescent="0.25">
      <c r="A667"/>
      <c r="B667"/>
      <c r="C667"/>
      <c r="D667" s="45"/>
      <c r="E667" s="46"/>
      <c r="F667" s="47"/>
      <c r="G667" s="48"/>
      <c r="H667" s="17"/>
      <c r="I667" s="21"/>
      <c r="J667" s="22"/>
      <c r="K667" s="17"/>
      <c r="L667" s="21"/>
      <c r="M667" s="22"/>
      <c r="N667" s="49"/>
      <c r="O667" s="50"/>
      <c r="P667" s="50"/>
      <c r="Q667"/>
      <c r="R667"/>
      <c r="S667" s="40"/>
      <c r="AF667"/>
      <c r="AG667"/>
    </row>
    <row r="668" spans="1:35" ht="15" x14ac:dyDescent="0.25">
      <c r="A668"/>
      <c r="B668"/>
      <c r="C668"/>
      <c r="D668" s="45"/>
      <c r="E668" s="46"/>
      <c r="F668" s="47"/>
      <c r="G668" s="48"/>
      <c r="H668" s="17"/>
      <c r="I668" s="21"/>
      <c r="J668" s="22"/>
      <c r="K668" s="17"/>
      <c r="L668" s="21"/>
      <c r="M668" s="22"/>
      <c r="N668" s="49"/>
      <c r="O668" s="50"/>
      <c r="P668" s="50"/>
      <c r="Q668"/>
      <c r="R668"/>
      <c r="S668" s="40"/>
      <c r="AF668"/>
      <c r="AG668"/>
    </row>
    <row r="669" spans="1:35" ht="15" x14ac:dyDescent="0.25">
      <c r="A669"/>
      <c r="B669"/>
      <c r="C669"/>
      <c r="D669" s="45"/>
      <c r="E669" s="46"/>
      <c r="F669" s="47"/>
      <c r="G669" s="48"/>
      <c r="H669" s="17"/>
      <c r="I669" s="21"/>
      <c r="J669" s="22"/>
      <c r="K669" s="17"/>
      <c r="L669" s="21"/>
      <c r="M669" s="22"/>
      <c r="N669" s="49"/>
      <c r="O669" s="50"/>
      <c r="P669" s="50"/>
      <c r="Q669"/>
      <c r="R669"/>
      <c r="S669" s="40"/>
      <c r="AF669"/>
      <c r="AG669"/>
    </row>
    <row r="670" spans="1:35" ht="15" x14ac:dyDescent="0.25">
      <c r="A670"/>
      <c r="B670"/>
      <c r="C670"/>
      <c r="D670" s="45"/>
      <c r="E670" s="46"/>
      <c r="F670" s="47"/>
      <c r="G670" s="48"/>
      <c r="H670" s="17"/>
      <c r="I670" s="21"/>
      <c r="J670" s="22"/>
      <c r="K670" s="17"/>
      <c r="L670" s="21"/>
      <c r="M670" s="22"/>
      <c r="N670" s="49"/>
      <c r="O670" s="50"/>
      <c r="P670" s="50"/>
      <c r="Q670"/>
      <c r="R670"/>
      <c r="S670" s="40"/>
      <c r="AF670"/>
      <c r="AG670"/>
    </row>
    <row r="671" spans="1:35" s="52" customFormat="1" ht="15" x14ac:dyDescent="0.25">
      <c r="A671" s="44"/>
      <c r="B671" s="44"/>
      <c r="C671" s="44"/>
      <c r="D671" s="45"/>
      <c r="E671" s="46"/>
      <c r="F671" s="47"/>
      <c r="G671" s="48"/>
      <c r="H671" s="46"/>
      <c r="I671" s="47"/>
      <c r="J671" s="48"/>
      <c r="K671" s="46"/>
      <c r="L671" s="47"/>
      <c r="M671" s="48"/>
      <c r="N671" s="49"/>
      <c r="O671" s="50"/>
      <c r="P671" s="50"/>
      <c r="Q671" s="44"/>
      <c r="R671" s="44"/>
      <c r="S671" s="54"/>
      <c r="AD671" s="53"/>
      <c r="AE671" s="53"/>
      <c r="AF671" s="44"/>
      <c r="AG671" s="44"/>
      <c r="AH671" s="53"/>
      <c r="AI671" s="53"/>
    </row>
    <row r="672" spans="1:35" ht="15" x14ac:dyDescent="0.25">
      <c r="A672"/>
      <c r="B672"/>
      <c r="C672"/>
      <c r="D672" s="45"/>
      <c r="E672" s="46"/>
      <c r="F672" s="47"/>
      <c r="G672" s="48"/>
      <c r="H672" s="17"/>
      <c r="I672" s="21"/>
      <c r="J672" s="22"/>
      <c r="K672" s="17"/>
      <c r="L672" s="21"/>
      <c r="M672" s="22"/>
      <c r="N672" s="49"/>
      <c r="O672" s="50"/>
      <c r="P672" s="50"/>
      <c r="Q672"/>
      <c r="R672"/>
      <c r="S672" s="40"/>
      <c r="AF672"/>
      <c r="AG672"/>
    </row>
    <row r="673" spans="1:33" ht="15" x14ac:dyDescent="0.25">
      <c r="A673"/>
      <c r="B673"/>
      <c r="C673"/>
      <c r="D673" s="45"/>
      <c r="E673" s="46"/>
      <c r="F673" s="47"/>
      <c r="G673" s="48"/>
      <c r="H673" s="17"/>
      <c r="I673" s="21"/>
      <c r="J673" s="22"/>
      <c r="K673" s="17"/>
      <c r="L673" s="21"/>
      <c r="M673" s="22"/>
      <c r="N673" s="49"/>
      <c r="O673" s="50"/>
      <c r="P673" s="50"/>
      <c r="Q673"/>
      <c r="R673"/>
      <c r="S673" s="40"/>
      <c r="AF673"/>
      <c r="AG673"/>
    </row>
    <row r="674" spans="1:33" ht="15" x14ac:dyDescent="0.25">
      <c r="A674"/>
      <c r="B674"/>
      <c r="C674"/>
      <c r="D674" s="45"/>
      <c r="E674" s="46"/>
      <c r="F674" s="47"/>
      <c r="G674" s="48"/>
      <c r="H674" s="17"/>
      <c r="I674" s="21"/>
      <c r="J674" s="22"/>
      <c r="K674" s="17"/>
      <c r="L674" s="21"/>
      <c r="M674" s="22"/>
      <c r="N674" s="49"/>
      <c r="O674" s="50"/>
      <c r="P674" s="50"/>
      <c r="Q674"/>
      <c r="R674"/>
      <c r="S674" s="40"/>
      <c r="AF674"/>
      <c r="AG674"/>
    </row>
    <row r="675" spans="1:33" ht="15" x14ac:dyDescent="0.25">
      <c r="A675"/>
      <c r="B675"/>
      <c r="C675"/>
      <c r="D675" s="45"/>
      <c r="E675" s="46"/>
      <c r="F675" s="47"/>
      <c r="G675" s="48"/>
      <c r="H675" s="17"/>
      <c r="I675" s="21"/>
      <c r="J675" s="22"/>
      <c r="K675" s="17"/>
      <c r="L675" s="21"/>
      <c r="M675" s="22"/>
      <c r="N675" s="49"/>
      <c r="O675" s="50"/>
      <c r="P675" s="50"/>
      <c r="Q675"/>
      <c r="R675"/>
      <c r="S675" s="40"/>
      <c r="AF675"/>
      <c r="AG675"/>
    </row>
    <row r="676" spans="1:33" ht="15" x14ac:dyDescent="0.25">
      <c r="A676"/>
      <c r="B676"/>
      <c r="C676"/>
      <c r="D676" s="45"/>
      <c r="E676" s="46"/>
      <c r="F676" s="47"/>
      <c r="G676" s="48"/>
      <c r="H676" s="17"/>
      <c r="I676" s="21"/>
      <c r="J676" s="22"/>
      <c r="K676" s="17"/>
      <c r="L676" s="21"/>
      <c r="M676" s="22"/>
      <c r="N676" s="49"/>
      <c r="O676" s="50"/>
      <c r="P676" s="50"/>
      <c r="Q676"/>
      <c r="R676"/>
      <c r="S676" s="40"/>
      <c r="AF676"/>
      <c r="AG676"/>
    </row>
    <row r="677" spans="1:33" ht="15" x14ac:dyDescent="0.25">
      <c r="A677"/>
      <c r="B677"/>
      <c r="C677"/>
      <c r="D677" s="45"/>
      <c r="E677" s="46"/>
      <c r="F677" s="47"/>
      <c r="G677" s="48"/>
      <c r="H677" s="17"/>
      <c r="I677" s="21"/>
      <c r="J677" s="22"/>
      <c r="K677" s="17"/>
      <c r="L677" s="21"/>
      <c r="M677" s="22"/>
      <c r="N677" s="49"/>
      <c r="O677" s="50"/>
      <c r="P677" s="50"/>
      <c r="Q677"/>
      <c r="R677"/>
      <c r="S677" s="40"/>
      <c r="AF677"/>
      <c r="AG677"/>
    </row>
    <row r="678" spans="1:33" ht="15" x14ac:dyDescent="0.25">
      <c r="A678"/>
      <c r="B678"/>
      <c r="C678"/>
      <c r="D678" s="45"/>
      <c r="E678" s="46"/>
      <c r="F678" s="47"/>
      <c r="G678" s="48"/>
      <c r="H678" s="17"/>
      <c r="I678" s="21"/>
      <c r="J678" s="22"/>
      <c r="K678" s="17"/>
      <c r="L678" s="21"/>
      <c r="M678" s="22"/>
      <c r="N678" s="49"/>
      <c r="O678" s="50"/>
      <c r="P678" s="50"/>
      <c r="Q678"/>
      <c r="R678"/>
      <c r="S678" s="40"/>
      <c r="AF678"/>
      <c r="AG678"/>
    </row>
    <row r="679" spans="1:33" ht="15" x14ac:dyDescent="0.25">
      <c r="A679"/>
      <c r="B679"/>
      <c r="C679"/>
      <c r="D679" s="45"/>
      <c r="E679" s="46"/>
      <c r="F679" s="47"/>
      <c r="G679" s="48"/>
      <c r="H679" s="17"/>
      <c r="I679" s="21"/>
      <c r="J679" s="22"/>
      <c r="K679" s="17"/>
      <c r="L679" s="21"/>
      <c r="M679" s="22"/>
      <c r="N679" s="49"/>
      <c r="O679" s="50"/>
      <c r="P679" s="50"/>
      <c r="Q679"/>
      <c r="R679"/>
      <c r="S679" s="40"/>
      <c r="AF679"/>
      <c r="AG679"/>
    </row>
    <row r="680" spans="1:33" ht="15" x14ac:dyDescent="0.25">
      <c r="A680"/>
      <c r="B680"/>
      <c r="C680"/>
      <c r="D680" s="45"/>
      <c r="E680" s="46"/>
      <c r="F680" s="47"/>
      <c r="G680" s="48"/>
      <c r="H680" s="17"/>
      <c r="I680" s="21"/>
      <c r="J680" s="22"/>
      <c r="K680" s="17"/>
      <c r="L680" s="21"/>
      <c r="M680" s="22"/>
      <c r="N680" s="49"/>
      <c r="O680" s="50"/>
      <c r="P680" s="50"/>
      <c r="Q680"/>
      <c r="R680"/>
      <c r="S680" s="40"/>
      <c r="AF680"/>
      <c r="AG680"/>
    </row>
    <row r="681" spans="1:33" ht="15" x14ac:dyDescent="0.25">
      <c r="A681"/>
      <c r="B681"/>
      <c r="C681"/>
      <c r="D681" s="45"/>
      <c r="E681" s="46"/>
      <c r="F681" s="47"/>
      <c r="G681" s="48"/>
      <c r="H681" s="17"/>
      <c r="I681" s="21"/>
      <c r="J681" s="22"/>
      <c r="K681" s="17"/>
      <c r="L681" s="21"/>
      <c r="M681" s="22"/>
      <c r="N681" s="49"/>
      <c r="O681" s="50"/>
      <c r="P681" s="50"/>
      <c r="Q681"/>
      <c r="R681"/>
      <c r="S681" s="40"/>
      <c r="AF681"/>
      <c r="AG681"/>
    </row>
    <row r="682" spans="1:33" ht="15" x14ac:dyDescent="0.25">
      <c r="A682"/>
      <c r="B682"/>
      <c r="C682"/>
      <c r="D682" s="45"/>
      <c r="E682" s="46"/>
      <c r="F682" s="47"/>
      <c r="G682" s="48"/>
      <c r="H682" s="17"/>
      <c r="I682" s="21"/>
      <c r="J682" s="22"/>
      <c r="K682" s="17"/>
      <c r="L682" s="21"/>
      <c r="M682" s="22"/>
      <c r="N682" s="49"/>
      <c r="O682" s="50"/>
      <c r="P682" s="50"/>
      <c r="Q682"/>
      <c r="R682"/>
      <c r="S682" s="40"/>
      <c r="AF682"/>
      <c r="AG682"/>
    </row>
    <row r="683" spans="1:33" ht="15" x14ac:dyDescent="0.25">
      <c r="A683"/>
      <c r="B683"/>
      <c r="C683"/>
      <c r="D683" s="45"/>
      <c r="E683" s="46"/>
      <c r="F683" s="47"/>
      <c r="G683" s="48"/>
      <c r="H683" s="17"/>
      <c r="I683" s="21"/>
      <c r="J683" s="22"/>
      <c r="K683" s="17"/>
      <c r="L683" s="21"/>
      <c r="M683" s="22"/>
      <c r="N683" s="49"/>
      <c r="O683" s="50"/>
      <c r="P683" s="50"/>
      <c r="Q683"/>
      <c r="R683"/>
      <c r="S683" s="40"/>
      <c r="AF683"/>
      <c r="AG683"/>
    </row>
    <row r="684" spans="1:33" ht="15" x14ac:dyDescent="0.25">
      <c r="A684"/>
      <c r="B684"/>
      <c r="C684"/>
      <c r="D684" s="45"/>
      <c r="E684" s="46"/>
      <c r="F684" s="47"/>
      <c r="G684" s="48"/>
      <c r="H684" s="17"/>
      <c r="I684" s="21"/>
      <c r="J684" s="22"/>
      <c r="K684" s="17"/>
      <c r="L684" s="21"/>
      <c r="M684" s="22"/>
      <c r="N684" s="49"/>
      <c r="O684" s="50"/>
      <c r="P684" s="50"/>
      <c r="Q684"/>
      <c r="R684"/>
      <c r="S684" s="40"/>
      <c r="AF684"/>
      <c r="AG684"/>
    </row>
    <row r="685" spans="1:33" ht="15" x14ac:dyDescent="0.25">
      <c r="A685"/>
      <c r="B685"/>
      <c r="C685"/>
      <c r="D685" s="45"/>
      <c r="E685" s="46"/>
      <c r="F685" s="47"/>
      <c r="G685" s="48"/>
      <c r="H685" s="17"/>
      <c r="I685" s="21"/>
      <c r="J685" s="22"/>
      <c r="K685" s="17"/>
      <c r="L685" s="21"/>
      <c r="M685" s="22"/>
      <c r="N685" s="49"/>
      <c r="O685" s="50"/>
      <c r="P685" s="50"/>
      <c r="Q685"/>
      <c r="R685"/>
      <c r="S685" s="40"/>
      <c r="AF685"/>
      <c r="AG685"/>
    </row>
    <row r="686" spans="1:33" ht="15" x14ac:dyDescent="0.25">
      <c r="A686"/>
      <c r="B686"/>
      <c r="C686"/>
      <c r="D686" s="45"/>
      <c r="E686" s="46"/>
      <c r="F686" s="47"/>
      <c r="G686" s="48"/>
      <c r="H686" s="17"/>
      <c r="I686" s="21"/>
      <c r="J686" s="22"/>
      <c r="K686" s="17"/>
      <c r="L686" s="21"/>
      <c r="M686" s="22"/>
      <c r="N686" s="49"/>
      <c r="O686" s="50"/>
      <c r="P686" s="50"/>
      <c r="Q686"/>
      <c r="R686"/>
      <c r="S686" s="40"/>
      <c r="AF686"/>
      <c r="AG686"/>
    </row>
    <row r="687" spans="1:33" ht="15" x14ac:dyDescent="0.25">
      <c r="A687"/>
      <c r="B687"/>
      <c r="C687"/>
      <c r="D687" s="45"/>
      <c r="E687" s="46"/>
      <c r="F687" s="47"/>
      <c r="G687" s="48"/>
      <c r="H687" s="17"/>
      <c r="I687" s="21"/>
      <c r="J687" s="22"/>
      <c r="K687" s="17"/>
      <c r="L687" s="21"/>
      <c r="M687" s="22"/>
      <c r="N687" s="49"/>
      <c r="O687" s="50"/>
      <c r="P687" s="50"/>
      <c r="Q687"/>
      <c r="R687"/>
      <c r="S687" s="40"/>
      <c r="AF687"/>
      <c r="AG687"/>
    </row>
    <row r="688" spans="1:33" ht="15" x14ac:dyDescent="0.25">
      <c r="A688"/>
      <c r="B688"/>
      <c r="C688"/>
      <c r="D688" s="45"/>
      <c r="E688" s="46"/>
      <c r="F688" s="47"/>
      <c r="G688" s="48"/>
      <c r="H688" s="17"/>
      <c r="I688" s="21"/>
      <c r="J688" s="22"/>
      <c r="K688" s="17"/>
      <c r="L688" s="21"/>
      <c r="M688" s="22"/>
      <c r="N688" s="49"/>
      <c r="O688" s="50"/>
      <c r="P688" s="50"/>
      <c r="Q688"/>
      <c r="R688"/>
      <c r="S688" s="40"/>
      <c r="AF688"/>
      <c r="AG688"/>
    </row>
    <row r="689" spans="1:33" ht="15" x14ac:dyDescent="0.25">
      <c r="A689"/>
      <c r="B689"/>
      <c r="C689"/>
      <c r="D689" s="45"/>
      <c r="E689" s="46"/>
      <c r="F689" s="47"/>
      <c r="G689" s="48"/>
      <c r="H689" s="17"/>
      <c r="I689" s="21"/>
      <c r="J689" s="22"/>
      <c r="K689" s="17"/>
      <c r="L689" s="21"/>
      <c r="M689" s="22"/>
      <c r="N689" s="49"/>
      <c r="O689" s="50"/>
      <c r="P689" s="50"/>
      <c r="Q689"/>
      <c r="R689"/>
      <c r="S689" s="40"/>
      <c r="AF689"/>
      <c r="AG689"/>
    </row>
    <row r="690" spans="1:33" ht="15" x14ac:dyDescent="0.25">
      <c r="A690"/>
      <c r="B690"/>
      <c r="C690"/>
      <c r="D690" s="45"/>
      <c r="E690" s="46"/>
      <c r="F690" s="47"/>
      <c r="G690" s="48"/>
      <c r="H690" s="17"/>
      <c r="I690" s="21"/>
      <c r="J690" s="22"/>
      <c r="K690" s="17"/>
      <c r="L690" s="21"/>
      <c r="M690" s="22"/>
      <c r="N690" s="49"/>
      <c r="O690" s="50"/>
      <c r="P690" s="50"/>
      <c r="Q690"/>
      <c r="R690"/>
      <c r="S690" s="40"/>
      <c r="AF690"/>
      <c r="AG690"/>
    </row>
    <row r="691" spans="1:33" ht="15" x14ac:dyDescent="0.25">
      <c r="A691"/>
      <c r="B691"/>
      <c r="C691"/>
      <c r="D691" s="45"/>
      <c r="E691" s="46"/>
      <c r="F691" s="47"/>
      <c r="G691" s="48"/>
      <c r="H691" s="17"/>
      <c r="I691" s="21"/>
      <c r="J691" s="22"/>
      <c r="K691" s="17"/>
      <c r="L691" s="21"/>
      <c r="M691" s="22"/>
      <c r="N691" s="49"/>
      <c r="O691" s="50"/>
      <c r="P691" s="50"/>
      <c r="Q691"/>
      <c r="R691"/>
      <c r="S691" s="40"/>
      <c r="AF691"/>
      <c r="AG691"/>
    </row>
    <row r="692" spans="1:33" ht="15" x14ac:dyDescent="0.25">
      <c r="A692"/>
      <c r="B692"/>
      <c r="C692"/>
      <c r="D692" s="45"/>
      <c r="E692" s="46"/>
      <c r="F692" s="47"/>
      <c r="G692" s="48"/>
      <c r="H692" s="17"/>
      <c r="I692" s="21"/>
      <c r="J692" s="22"/>
      <c r="K692" s="17"/>
      <c r="L692" s="21"/>
      <c r="M692" s="22"/>
      <c r="N692" s="49"/>
      <c r="O692" s="50"/>
      <c r="P692" s="50"/>
      <c r="Q692"/>
      <c r="R692"/>
      <c r="S692" s="40"/>
      <c r="AF692"/>
      <c r="AG692"/>
    </row>
    <row r="693" spans="1:33" ht="15" x14ac:dyDescent="0.25">
      <c r="A693"/>
      <c r="B693"/>
      <c r="C693"/>
      <c r="D693" s="45"/>
      <c r="E693" s="46"/>
      <c r="F693" s="47"/>
      <c r="G693" s="48"/>
      <c r="H693" s="17"/>
      <c r="I693" s="21"/>
      <c r="J693" s="22"/>
      <c r="K693" s="17"/>
      <c r="L693" s="21"/>
      <c r="M693" s="22"/>
      <c r="N693" s="49"/>
      <c r="O693" s="50"/>
      <c r="P693" s="50"/>
      <c r="Q693"/>
      <c r="R693"/>
      <c r="S693" s="40"/>
      <c r="AF693"/>
      <c r="AG693"/>
    </row>
    <row r="694" spans="1:33" ht="15" x14ac:dyDescent="0.25">
      <c r="A694"/>
      <c r="B694"/>
      <c r="C694"/>
      <c r="D694" s="45"/>
      <c r="E694" s="46"/>
      <c r="F694" s="47"/>
      <c r="G694" s="48"/>
      <c r="H694" s="17"/>
      <c r="I694" s="21"/>
      <c r="J694" s="22"/>
      <c r="K694" s="17"/>
      <c r="L694" s="21"/>
      <c r="M694" s="22"/>
      <c r="N694" s="49"/>
      <c r="O694" s="50"/>
      <c r="P694" s="50"/>
      <c r="Q694"/>
      <c r="R694"/>
      <c r="S694" s="40"/>
      <c r="AF694"/>
      <c r="AG694"/>
    </row>
    <row r="695" spans="1:33" ht="15" x14ac:dyDescent="0.25">
      <c r="A695"/>
      <c r="B695"/>
      <c r="C695"/>
      <c r="D695" s="45"/>
      <c r="E695" s="46"/>
      <c r="F695" s="47"/>
      <c r="G695" s="48"/>
      <c r="H695" s="17"/>
      <c r="I695" s="21"/>
      <c r="J695" s="22"/>
      <c r="K695" s="17"/>
      <c r="L695" s="21"/>
      <c r="M695" s="22"/>
      <c r="N695" s="49"/>
      <c r="O695" s="50"/>
      <c r="P695" s="50"/>
      <c r="Q695"/>
      <c r="R695"/>
      <c r="S695" s="40"/>
      <c r="AF695"/>
      <c r="AG695"/>
    </row>
    <row r="696" spans="1:33" ht="15" x14ac:dyDescent="0.25">
      <c r="A696"/>
      <c r="B696"/>
      <c r="C696"/>
      <c r="D696" s="45"/>
      <c r="E696" s="46"/>
      <c r="F696" s="47"/>
      <c r="G696" s="48"/>
      <c r="H696" s="17"/>
      <c r="I696" s="21"/>
      <c r="J696" s="22"/>
      <c r="K696" s="17"/>
      <c r="L696" s="21"/>
      <c r="M696" s="22"/>
      <c r="N696" s="49"/>
      <c r="O696" s="50"/>
      <c r="P696" s="50"/>
      <c r="Q696"/>
      <c r="R696"/>
      <c r="S696" s="40"/>
      <c r="AF696"/>
      <c r="AG696"/>
    </row>
    <row r="697" spans="1:33" ht="15" x14ac:dyDescent="0.25">
      <c r="A697"/>
      <c r="B697"/>
      <c r="C697"/>
      <c r="D697" s="45"/>
      <c r="E697" s="46"/>
      <c r="F697" s="47"/>
      <c r="G697" s="48"/>
      <c r="H697" s="17"/>
      <c r="I697" s="21"/>
      <c r="J697" s="22"/>
      <c r="K697" s="17"/>
      <c r="L697" s="21"/>
      <c r="M697" s="22"/>
      <c r="N697" s="49"/>
      <c r="O697" s="50"/>
      <c r="P697" s="50"/>
      <c r="Q697"/>
      <c r="R697"/>
      <c r="S697" s="40"/>
      <c r="AF697"/>
      <c r="AG697"/>
    </row>
    <row r="698" spans="1:33" ht="15" x14ac:dyDescent="0.25">
      <c r="A698"/>
      <c r="B698"/>
      <c r="C698"/>
      <c r="D698" s="45"/>
      <c r="E698" s="46"/>
      <c r="F698" s="47"/>
      <c r="G698" s="48"/>
      <c r="H698" s="17"/>
      <c r="I698" s="21"/>
      <c r="J698" s="22"/>
      <c r="K698" s="17"/>
      <c r="L698" s="21"/>
      <c r="M698" s="22"/>
      <c r="N698" s="49"/>
      <c r="O698" s="50"/>
      <c r="P698" s="50"/>
      <c r="Q698"/>
      <c r="R698"/>
      <c r="S698" s="40"/>
      <c r="AF698"/>
      <c r="AG698"/>
    </row>
    <row r="699" spans="1:33" ht="15" x14ac:dyDescent="0.25">
      <c r="A699"/>
      <c r="B699"/>
      <c r="C699"/>
      <c r="D699" s="45"/>
      <c r="E699" s="46"/>
      <c r="F699" s="47"/>
      <c r="G699" s="48"/>
      <c r="H699" s="17"/>
      <c r="I699" s="21"/>
      <c r="J699" s="22"/>
      <c r="K699" s="17"/>
      <c r="L699" s="21"/>
      <c r="M699" s="22"/>
      <c r="N699" s="49"/>
      <c r="O699" s="50"/>
      <c r="P699" s="50"/>
      <c r="Q699"/>
      <c r="R699"/>
      <c r="S699" s="40"/>
      <c r="AF699"/>
      <c r="AG699"/>
    </row>
    <row r="700" spans="1:33" ht="15" x14ac:dyDescent="0.25">
      <c r="A700"/>
      <c r="B700"/>
      <c r="C700"/>
      <c r="D700" s="45"/>
      <c r="E700" s="46"/>
      <c r="F700" s="47"/>
      <c r="G700" s="48"/>
      <c r="H700" s="17"/>
      <c r="I700" s="21"/>
      <c r="J700" s="22"/>
      <c r="K700" s="17"/>
      <c r="L700" s="21"/>
      <c r="M700" s="22"/>
      <c r="N700" s="49"/>
      <c r="O700" s="50"/>
      <c r="P700" s="50"/>
      <c r="Q700"/>
      <c r="R700"/>
      <c r="S700" s="40"/>
      <c r="AF700"/>
      <c r="AG700"/>
    </row>
    <row r="701" spans="1:33" ht="15" x14ac:dyDescent="0.25">
      <c r="A701"/>
      <c r="B701"/>
      <c r="C701"/>
      <c r="D701" s="45"/>
      <c r="E701" s="46"/>
      <c r="F701" s="47"/>
      <c r="G701" s="48"/>
      <c r="H701" s="17"/>
      <c r="I701" s="21"/>
      <c r="J701" s="22"/>
      <c r="K701" s="17"/>
      <c r="L701" s="21"/>
      <c r="M701" s="22"/>
      <c r="N701" s="49"/>
      <c r="O701" s="50"/>
      <c r="P701" s="50"/>
      <c r="Q701"/>
      <c r="R701"/>
      <c r="S701" s="40"/>
      <c r="AF701"/>
      <c r="AG701"/>
    </row>
    <row r="702" spans="1:33" ht="15" x14ac:dyDescent="0.25">
      <c r="A702"/>
      <c r="B702"/>
      <c r="C702"/>
      <c r="D702" s="45"/>
      <c r="E702" s="46"/>
      <c r="F702" s="47"/>
      <c r="G702" s="48"/>
      <c r="H702" s="17"/>
      <c r="I702" s="21"/>
      <c r="J702" s="22"/>
      <c r="K702" s="17"/>
      <c r="L702" s="21"/>
      <c r="M702" s="22"/>
      <c r="N702" s="49"/>
      <c r="O702" s="50"/>
      <c r="P702" s="50"/>
      <c r="Q702"/>
      <c r="R702"/>
      <c r="S702" s="40"/>
      <c r="AF702"/>
      <c r="AG702"/>
    </row>
    <row r="703" spans="1:33" ht="15" x14ac:dyDescent="0.25">
      <c r="A703"/>
      <c r="B703"/>
      <c r="C703"/>
      <c r="D703" s="45"/>
      <c r="E703" s="46"/>
      <c r="F703" s="47"/>
      <c r="G703" s="48"/>
      <c r="H703" s="17"/>
      <c r="I703" s="21"/>
      <c r="J703" s="22"/>
      <c r="K703" s="17"/>
      <c r="L703" s="21"/>
      <c r="M703" s="22"/>
      <c r="N703" s="49"/>
      <c r="O703" s="50"/>
      <c r="P703" s="50"/>
      <c r="Q703"/>
      <c r="R703"/>
      <c r="S703" s="40"/>
      <c r="AF703"/>
      <c r="AG703"/>
    </row>
    <row r="704" spans="1:33" ht="15" x14ac:dyDescent="0.25">
      <c r="A704"/>
      <c r="B704"/>
      <c r="C704"/>
      <c r="D704" s="45"/>
      <c r="E704" s="46"/>
      <c r="F704" s="47"/>
      <c r="G704" s="48"/>
      <c r="H704" s="17"/>
      <c r="I704" s="21"/>
      <c r="J704" s="22"/>
      <c r="K704" s="17"/>
      <c r="L704" s="21"/>
      <c r="M704" s="22"/>
      <c r="N704" s="49"/>
      <c r="O704" s="50"/>
      <c r="P704" s="50"/>
      <c r="Q704"/>
      <c r="R704"/>
      <c r="S704" s="40"/>
      <c r="AF704"/>
      <c r="AG704"/>
    </row>
    <row r="705" spans="1:33" ht="15" x14ac:dyDescent="0.25">
      <c r="A705"/>
      <c r="B705"/>
      <c r="C705"/>
      <c r="D705" s="45"/>
      <c r="E705" s="46"/>
      <c r="F705" s="47"/>
      <c r="G705" s="48"/>
      <c r="H705" s="17"/>
      <c r="I705" s="21"/>
      <c r="J705" s="22"/>
      <c r="K705" s="17"/>
      <c r="L705" s="21"/>
      <c r="M705" s="22"/>
      <c r="N705" s="49"/>
      <c r="O705" s="50"/>
      <c r="P705" s="50"/>
      <c r="Q705"/>
      <c r="R705"/>
      <c r="S705" s="40"/>
      <c r="AF705"/>
      <c r="AG705"/>
    </row>
    <row r="706" spans="1:33" ht="15" x14ac:dyDescent="0.25">
      <c r="A706"/>
      <c r="B706"/>
      <c r="C706"/>
      <c r="D706" s="45"/>
      <c r="E706" s="46"/>
      <c r="F706" s="47"/>
      <c r="G706" s="48"/>
      <c r="H706" s="17"/>
      <c r="I706" s="21"/>
      <c r="J706" s="22"/>
      <c r="K706" s="17"/>
      <c r="L706" s="21"/>
      <c r="M706" s="22"/>
      <c r="N706" s="49"/>
      <c r="O706" s="50"/>
      <c r="P706" s="50"/>
      <c r="Q706"/>
      <c r="R706"/>
      <c r="S706" s="40"/>
      <c r="AF706"/>
      <c r="AG706"/>
    </row>
    <row r="707" spans="1:33" ht="15" x14ac:dyDescent="0.25">
      <c r="A707"/>
      <c r="B707"/>
      <c r="C707"/>
      <c r="D707" s="45"/>
      <c r="E707" s="46"/>
      <c r="F707" s="47"/>
      <c r="G707" s="48"/>
      <c r="H707" s="17"/>
      <c r="I707" s="21"/>
      <c r="J707" s="22"/>
      <c r="K707" s="17"/>
      <c r="L707" s="21"/>
      <c r="M707" s="22"/>
      <c r="N707" s="49"/>
      <c r="O707" s="50"/>
      <c r="P707" s="50"/>
      <c r="Q707"/>
      <c r="R707"/>
      <c r="S707" s="40"/>
      <c r="AF707"/>
      <c r="AG707"/>
    </row>
    <row r="708" spans="1:33" ht="15" x14ac:dyDescent="0.25">
      <c r="A708"/>
      <c r="B708"/>
      <c r="C708"/>
      <c r="D708" s="45"/>
      <c r="E708" s="46"/>
      <c r="F708" s="47"/>
      <c r="G708" s="48"/>
      <c r="H708" s="17"/>
      <c r="I708" s="21"/>
      <c r="J708" s="22"/>
      <c r="K708" s="17"/>
      <c r="L708" s="21"/>
      <c r="M708" s="22"/>
      <c r="N708" s="49"/>
      <c r="O708" s="50"/>
      <c r="P708" s="50"/>
      <c r="Q708"/>
      <c r="R708"/>
      <c r="S708" s="40"/>
      <c r="AF708"/>
      <c r="AG708"/>
    </row>
    <row r="709" spans="1:33" ht="15" x14ac:dyDescent="0.25">
      <c r="A709"/>
      <c r="B709"/>
      <c r="C709"/>
      <c r="D709" s="45"/>
      <c r="E709" s="46"/>
      <c r="F709" s="47"/>
      <c r="G709" s="48"/>
      <c r="H709" s="17"/>
      <c r="I709" s="21"/>
      <c r="J709" s="22"/>
      <c r="K709" s="17"/>
      <c r="L709" s="21"/>
      <c r="M709" s="22"/>
      <c r="N709" s="49"/>
      <c r="O709" s="50"/>
      <c r="P709" s="50"/>
      <c r="Q709"/>
      <c r="R709"/>
      <c r="S709" s="40"/>
      <c r="AF709"/>
      <c r="AG709"/>
    </row>
    <row r="710" spans="1:33" ht="15" x14ac:dyDescent="0.25">
      <c r="A710"/>
      <c r="B710"/>
      <c r="C710"/>
      <c r="D710" s="45"/>
      <c r="E710" s="46"/>
      <c r="F710" s="47"/>
      <c r="G710" s="48"/>
      <c r="H710" s="17"/>
      <c r="I710" s="21"/>
      <c r="J710" s="22"/>
      <c r="K710" s="17"/>
      <c r="L710" s="21"/>
      <c r="M710" s="22"/>
      <c r="N710" s="49"/>
      <c r="O710" s="50"/>
      <c r="P710" s="50"/>
      <c r="Q710"/>
      <c r="R710"/>
      <c r="S710" s="40"/>
      <c r="AF710"/>
      <c r="AG710"/>
    </row>
    <row r="711" spans="1:33" ht="15" x14ac:dyDescent="0.25">
      <c r="A711"/>
      <c r="B711"/>
      <c r="C711"/>
      <c r="D711" s="45"/>
      <c r="E711" s="46"/>
      <c r="F711" s="47"/>
      <c r="G711" s="48"/>
      <c r="H711" s="17"/>
      <c r="I711" s="21"/>
      <c r="J711" s="22"/>
      <c r="K711" s="17"/>
      <c r="L711" s="21"/>
      <c r="M711" s="22"/>
      <c r="N711" s="49"/>
      <c r="O711" s="50"/>
      <c r="P711" s="50"/>
      <c r="Q711"/>
      <c r="R711"/>
      <c r="S711" s="40"/>
      <c r="AF711"/>
      <c r="AG711"/>
    </row>
    <row r="712" spans="1:33" ht="15" x14ac:dyDescent="0.25">
      <c r="A712"/>
      <c r="B712"/>
      <c r="C712"/>
      <c r="D712" s="45"/>
      <c r="E712" s="46"/>
      <c r="F712" s="47"/>
      <c r="G712" s="48"/>
      <c r="H712" s="17"/>
      <c r="I712" s="21"/>
      <c r="J712" s="22"/>
      <c r="K712" s="17"/>
      <c r="L712" s="21"/>
      <c r="M712" s="22"/>
      <c r="N712" s="49"/>
      <c r="O712" s="50"/>
      <c r="P712" s="50"/>
      <c r="Q712"/>
      <c r="R712"/>
      <c r="S712" s="40"/>
      <c r="AF712"/>
      <c r="AG712"/>
    </row>
    <row r="713" spans="1:33" ht="15" x14ac:dyDescent="0.25">
      <c r="A713"/>
      <c r="B713"/>
      <c r="C713"/>
      <c r="D713" s="45"/>
      <c r="E713" s="46"/>
      <c r="F713" s="47"/>
      <c r="G713" s="48"/>
      <c r="H713" s="17"/>
      <c r="I713" s="21"/>
      <c r="J713" s="22"/>
      <c r="K713" s="17"/>
      <c r="L713" s="21"/>
      <c r="M713" s="22"/>
      <c r="N713" s="49"/>
      <c r="O713" s="50"/>
      <c r="P713" s="50"/>
      <c r="Q713"/>
      <c r="R713"/>
      <c r="S713" s="40"/>
      <c r="AF713"/>
      <c r="AG713"/>
    </row>
    <row r="714" spans="1:33" ht="15" x14ac:dyDescent="0.25">
      <c r="A714"/>
      <c r="B714"/>
      <c r="C714"/>
      <c r="D714" s="45"/>
      <c r="E714" s="46"/>
      <c r="F714" s="47"/>
      <c r="G714" s="48"/>
      <c r="H714" s="17"/>
      <c r="I714" s="21"/>
      <c r="J714" s="22"/>
      <c r="K714" s="17"/>
      <c r="L714" s="21"/>
      <c r="M714" s="22"/>
      <c r="N714" s="49"/>
      <c r="O714" s="50"/>
      <c r="P714" s="50"/>
      <c r="Q714"/>
      <c r="R714"/>
      <c r="S714" s="40"/>
      <c r="AF714"/>
      <c r="AG714"/>
    </row>
    <row r="715" spans="1:33" ht="15" x14ac:dyDescent="0.25">
      <c r="A715"/>
      <c r="B715"/>
      <c r="C715"/>
      <c r="D715" s="45"/>
      <c r="E715" s="46"/>
      <c r="F715" s="47"/>
      <c r="G715" s="48"/>
      <c r="H715" s="17"/>
      <c r="I715" s="21"/>
      <c r="J715" s="22"/>
      <c r="K715" s="17"/>
      <c r="L715" s="21"/>
      <c r="M715" s="22"/>
      <c r="N715" s="49"/>
      <c r="O715" s="50"/>
      <c r="P715" s="50"/>
      <c r="Q715"/>
      <c r="R715"/>
      <c r="S715" s="40"/>
      <c r="AF715"/>
      <c r="AG715"/>
    </row>
    <row r="716" spans="1:33" ht="15" x14ac:dyDescent="0.25">
      <c r="A716"/>
      <c r="B716"/>
      <c r="C716"/>
      <c r="D716" s="45"/>
      <c r="E716" s="46"/>
      <c r="F716" s="47"/>
      <c r="G716" s="48"/>
      <c r="H716" s="17"/>
      <c r="I716" s="21"/>
      <c r="J716" s="22"/>
      <c r="K716" s="17"/>
      <c r="L716" s="21"/>
      <c r="M716" s="22"/>
      <c r="N716" s="49"/>
      <c r="O716" s="50"/>
      <c r="P716" s="50"/>
      <c r="Q716"/>
      <c r="R716"/>
      <c r="S716" s="40"/>
      <c r="AF716"/>
      <c r="AG716"/>
    </row>
    <row r="717" spans="1:33" ht="15" x14ac:dyDescent="0.25">
      <c r="A717"/>
      <c r="B717"/>
      <c r="C717"/>
      <c r="D717" s="45"/>
      <c r="E717" s="46"/>
      <c r="F717" s="47"/>
      <c r="G717" s="48"/>
      <c r="H717" s="17"/>
      <c r="I717" s="21"/>
      <c r="J717" s="22"/>
      <c r="K717" s="17"/>
      <c r="L717" s="21"/>
      <c r="M717" s="22"/>
      <c r="N717" s="49"/>
      <c r="O717" s="50"/>
      <c r="P717" s="50"/>
      <c r="Q717"/>
      <c r="R717"/>
      <c r="S717" s="40"/>
      <c r="AF717"/>
      <c r="AG717"/>
    </row>
    <row r="718" spans="1:33" ht="15" x14ac:dyDescent="0.25">
      <c r="A718"/>
      <c r="B718"/>
      <c r="C718"/>
      <c r="D718" s="45"/>
      <c r="E718" s="46"/>
      <c r="F718" s="47"/>
      <c r="G718" s="48"/>
      <c r="H718" s="17"/>
      <c r="I718" s="21"/>
      <c r="J718" s="22"/>
      <c r="K718" s="17"/>
      <c r="L718" s="21"/>
      <c r="M718" s="22"/>
      <c r="N718" s="49"/>
      <c r="O718" s="50"/>
      <c r="P718" s="50"/>
      <c r="Q718"/>
      <c r="R718"/>
      <c r="S718" s="40"/>
      <c r="AF718"/>
      <c r="AG718"/>
    </row>
    <row r="719" spans="1:33" ht="15" x14ac:dyDescent="0.25">
      <c r="A719"/>
      <c r="B719"/>
      <c r="C719"/>
      <c r="D719" s="45"/>
      <c r="E719" s="46"/>
      <c r="F719" s="47"/>
      <c r="G719" s="48"/>
      <c r="H719" s="17"/>
      <c r="I719" s="21"/>
      <c r="J719" s="22"/>
      <c r="K719" s="17"/>
      <c r="L719" s="21"/>
      <c r="M719" s="22"/>
      <c r="N719" s="49"/>
      <c r="O719" s="50"/>
      <c r="P719" s="50"/>
      <c r="Q719"/>
      <c r="R719"/>
      <c r="S719" s="40"/>
      <c r="AF719"/>
      <c r="AG719"/>
    </row>
    <row r="720" spans="1:33" ht="15" x14ac:dyDescent="0.25">
      <c r="A720"/>
      <c r="B720"/>
      <c r="C720"/>
      <c r="D720" s="45"/>
      <c r="E720" s="46"/>
      <c r="F720" s="47"/>
      <c r="G720" s="48"/>
      <c r="H720" s="17"/>
      <c r="I720" s="21"/>
      <c r="J720" s="22"/>
      <c r="K720" s="17"/>
      <c r="L720" s="21"/>
      <c r="M720" s="22"/>
      <c r="N720" s="49"/>
      <c r="O720" s="50"/>
      <c r="P720" s="50"/>
      <c r="Q720"/>
      <c r="R720"/>
      <c r="S720" s="40"/>
      <c r="AF720"/>
      <c r="AG720"/>
    </row>
    <row r="721" spans="1:33" ht="15" x14ac:dyDescent="0.25">
      <c r="A721"/>
      <c r="B721"/>
      <c r="C721"/>
      <c r="D721" s="45"/>
      <c r="E721" s="46"/>
      <c r="F721" s="47"/>
      <c r="G721" s="48"/>
      <c r="H721" s="17"/>
      <c r="I721" s="21"/>
      <c r="J721" s="22"/>
      <c r="K721" s="17"/>
      <c r="L721" s="21"/>
      <c r="M721" s="22"/>
      <c r="N721" s="49"/>
      <c r="O721" s="50"/>
      <c r="P721" s="50"/>
      <c r="Q721"/>
      <c r="R721"/>
      <c r="S721" s="40"/>
      <c r="AF721"/>
      <c r="AG721"/>
    </row>
    <row r="722" spans="1:33" ht="15" x14ac:dyDescent="0.25">
      <c r="A722"/>
      <c r="B722"/>
      <c r="C722"/>
      <c r="D722" s="45"/>
      <c r="E722" s="46"/>
      <c r="F722" s="47"/>
      <c r="G722" s="48"/>
      <c r="H722" s="17"/>
      <c r="I722" s="21"/>
      <c r="J722" s="22"/>
      <c r="K722" s="17"/>
      <c r="L722" s="21"/>
      <c r="M722" s="22"/>
      <c r="N722" s="49"/>
      <c r="O722" s="50"/>
      <c r="P722" s="50"/>
      <c r="Q722"/>
      <c r="R722"/>
      <c r="S722" s="40"/>
      <c r="AF722"/>
      <c r="AG722"/>
    </row>
    <row r="723" spans="1:33" ht="15" x14ac:dyDescent="0.25">
      <c r="A723"/>
      <c r="B723"/>
      <c r="C723"/>
      <c r="D723" s="45"/>
      <c r="E723" s="46"/>
      <c r="F723" s="47"/>
      <c r="G723" s="48"/>
      <c r="H723" s="17"/>
      <c r="I723" s="21"/>
      <c r="J723" s="22"/>
      <c r="K723" s="17"/>
      <c r="L723" s="21"/>
      <c r="M723" s="22"/>
      <c r="N723" s="49"/>
      <c r="O723" s="50"/>
      <c r="P723" s="50"/>
      <c r="Q723"/>
      <c r="R723"/>
      <c r="S723" s="40"/>
      <c r="AF723"/>
      <c r="AG723"/>
    </row>
    <row r="724" spans="1:33" ht="15" x14ac:dyDescent="0.25">
      <c r="A724"/>
      <c r="B724"/>
      <c r="C724"/>
      <c r="D724" s="45"/>
      <c r="E724" s="46"/>
      <c r="F724" s="47"/>
      <c r="G724" s="48"/>
      <c r="H724" s="17"/>
      <c r="I724" s="21"/>
      <c r="J724" s="22"/>
      <c r="K724" s="17"/>
      <c r="L724" s="21"/>
      <c r="M724" s="22"/>
      <c r="N724" s="49"/>
      <c r="O724" s="50"/>
      <c r="P724" s="50"/>
      <c r="Q724"/>
      <c r="R724"/>
      <c r="S724" s="40"/>
      <c r="AF724"/>
      <c r="AG724"/>
    </row>
    <row r="725" spans="1:33" ht="15" x14ac:dyDescent="0.25">
      <c r="A725"/>
      <c r="B725"/>
      <c r="C725"/>
      <c r="D725" s="45"/>
      <c r="E725" s="46"/>
      <c r="F725" s="47"/>
      <c r="G725" s="48"/>
      <c r="H725" s="17"/>
      <c r="I725" s="21"/>
      <c r="J725" s="22"/>
      <c r="K725" s="17"/>
      <c r="L725" s="21"/>
      <c r="M725" s="22"/>
      <c r="N725" s="49"/>
      <c r="O725" s="50"/>
      <c r="P725" s="50"/>
      <c r="Q725"/>
      <c r="R725"/>
      <c r="S725" s="40"/>
      <c r="AF725"/>
      <c r="AG725"/>
    </row>
    <row r="726" spans="1:33" ht="15" x14ac:dyDescent="0.25">
      <c r="A726"/>
      <c r="B726"/>
      <c r="C726"/>
      <c r="D726" s="45"/>
      <c r="E726" s="46"/>
      <c r="F726" s="47"/>
      <c r="G726" s="48"/>
      <c r="H726" s="17"/>
      <c r="I726" s="21"/>
      <c r="J726" s="22"/>
      <c r="K726" s="17"/>
      <c r="L726" s="21"/>
      <c r="M726" s="22"/>
      <c r="N726" s="49"/>
      <c r="O726" s="50"/>
      <c r="P726" s="50"/>
      <c r="Q726"/>
      <c r="R726"/>
      <c r="S726" s="40"/>
      <c r="AF726"/>
      <c r="AG726"/>
    </row>
    <row r="727" spans="1:33" ht="15" x14ac:dyDescent="0.25">
      <c r="A727"/>
      <c r="B727"/>
      <c r="C727"/>
      <c r="D727" s="45"/>
      <c r="E727" s="46"/>
      <c r="F727" s="47"/>
      <c r="G727" s="48"/>
      <c r="H727" s="17"/>
      <c r="I727" s="21"/>
      <c r="J727" s="22"/>
      <c r="K727" s="17"/>
      <c r="L727" s="21"/>
      <c r="M727" s="22"/>
      <c r="N727" s="49"/>
      <c r="O727" s="50"/>
      <c r="P727" s="50"/>
      <c r="Q727"/>
      <c r="R727"/>
      <c r="S727" s="40"/>
      <c r="AF727"/>
      <c r="AG727"/>
    </row>
    <row r="728" spans="1:33" ht="15" x14ac:dyDescent="0.25">
      <c r="A728"/>
      <c r="B728"/>
      <c r="C728"/>
      <c r="D728" s="45"/>
      <c r="E728" s="46"/>
      <c r="F728" s="47"/>
      <c r="G728" s="48"/>
      <c r="H728" s="17"/>
      <c r="I728" s="21"/>
      <c r="J728" s="22"/>
      <c r="K728" s="17"/>
      <c r="L728" s="21"/>
      <c r="M728" s="22"/>
      <c r="N728" s="49"/>
      <c r="O728" s="50"/>
      <c r="P728" s="50"/>
      <c r="Q728"/>
      <c r="R728"/>
      <c r="S728" s="40"/>
      <c r="AF728"/>
      <c r="AG728"/>
    </row>
    <row r="729" spans="1:33" ht="15" x14ac:dyDescent="0.25">
      <c r="A729"/>
      <c r="B729"/>
      <c r="C729"/>
      <c r="D729" s="45"/>
      <c r="E729" s="46"/>
      <c r="F729" s="47"/>
      <c r="G729" s="48"/>
      <c r="H729" s="17"/>
      <c r="I729" s="21"/>
      <c r="J729" s="22"/>
      <c r="K729" s="17"/>
      <c r="L729" s="21"/>
      <c r="M729" s="22"/>
      <c r="N729" s="49"/>
      <c r="O729" s="50"/>
      <c r="P729" s="50"/>
      <c r="Q729"/>
      <c r="R729"/>
      <c r="S729" s="40"/>
      <c r="AF729"/>
      <c r="AG729"/>
    </row>
    <row r="730" spans="1:33" ht="15" x14ac:dyDescent="0.25">
      <c r="A730"/>
      <c r="B730"/>
      <c r="C730"/>
      <c r="D730" s="45"/>
      <c r="E730" s="46"/>
      <c r="F730" s="47"/>
      <c r="G730" s="48"/>
      <c r="H730" s="17"/>
      <c r="I730" s="21"/>
      <c r="J730" s="22"/>
      <c r="K730" s="17"/>
      <c r="L730" s="21"/>
      <c r="M730" s="22"/>
      <c r="N730" s="49"/>
      <c r="O730" s="50"/>
      <c r="P730" s="50"/>
      <c r="Q730"/>
      <c r="R730"/>
      <c r="S730" s="40"/>
      <c r="AF730"/>
      <c r="AG730"/>
    </row>
    <row r="731" spans="1:33" ht="15" x14ac:dyDescent="0.25">
      <c r="A731"/>
      <c r="B731"/>
      <c r="C731"/>
      <c r="D731" s="45"/>
      <c r="E731" s="46"/>
      <c r="F731" s="47"/>
      <c r="G731" s="48"/>
      <c r="H731" s="17"/>
      <c r="I731" s="21"/>
      <c r="J731" s="22"/>
      <c r="K731" s="17"/>
      <c r="L731" s="21"/>
      <c r="M731" s="22"/>
      <c r="N731" s="49"/>
      <c r="O731" s="50"/>
      <c r="P731" s="50"/>
      <c r="Q731"/>
      <c r="R731"/>
      <c r="S731" s="40"/>
      <c r="AF731"/>
      <c r="AG731"/>
    </row>
    <row r="732" spans="1:33" ht="15" x14ac:dyDescent="0.25">
      <c r="A732"/>
      <c r="B732"/>
      <c r="C732"/>
      <c r="D732" s="45"/>
      <c r="E732" s="46"/>
      <c r="F732" s="47"/>
      <c r="G732" s="48"/>
      <c r="H732" s="17"/>
      <c r="I732" s="21"/>
      <c r="J732" s="22"/>
      <c r="K732" s="17"/>
      <c r="L732" s="21"/>
      <c r="M732" s="22"/>
      <c r="N732" s="49"/>
      <c r="O732" s="50"/>
      <c r="P732" s="50"/>
      <c r="Q732"/>
      <c r="R732"/>
      <c r="S732" s="40"/>
      <c r="AF732"/>
      <c r="AG732"/>
    </row>
    <row r="733" spans="1:33" ht="15" x14ac:dyDescent="0.25">
      <c r="A733"/>
      <c r="B733"/>
      <c r="C733"/>
      <c r="D733" s="45"/>
      <c r="E733" s="46"/>
      <c r="F733" s="47"/>
      <c r="G733" s="48"/>
      <c r="H733" s="17"/>
      <c r="I733" s="21"/>
      <c r="J733" s="22"/>
      <c r="K733" s="17"/>
      <c r="L733" s="21"/>
      <c r="M733" s="22"/>
      <c r="N733" s="49"/>
      <c r="O733" s="50"/>
      <c r="P733" s="50"/>
      <c r="Q733"/>
      <c r="R733"/>
      <c r="S733" s="40"/>
      <c r="AF733"/>
      <c r="AG733"/>
    </row>
    <row r="734" spans="1:33" ht="15" x14ac:dyDescent="0.25">
      <c r="A734"/>
      <c r="B734"/>
      <c r="C734"/>
      <c r="D734" s="45"/>
      <c r="E734" s="46"/>
      <c r="F734" s="47"/>
      <c r="G734" s="48"/>
      <c r="H734" s="17"/>
      <c r="I734" s="21"/>
      <c r="J734" s="22"/>
      <c r="K734" s="17"/>
      <c r="L734" s="21"/>
      <c r="M734" s="22"/>
      <c r="N734" s="49"/>
      <c r="O734" s="50"/>
      <c r="P734" s="50"/>
      <c r="Q734"/>
      <c r="R734"/>
      <c r="S734" s="40"/>
      <c r="AF734"/>
      <c r="AG734"/>
    </row>
    <row r="735" spans="1:33" ht="15" x14ac:dyDescent="0.25">
      <c r="A735"/>
      <c r="B735"/>
      <c r="C735"/>
      <c r="D735" s="45"/>
      <c r="E735" s="46"/>
      <c r="F735" s="47"/>
      <c r="G735" s="48"/>
      <c r="H735" s="17"/>
      <c r="I735" s="21"/>
      <c r="J735" s="22"/>
      <c r="K735" s="17"/>
      <c r="L735" s="21"/>
      <c r="M735" s="22"/>
      <c r="N735" s="49"/>
      <c r="O735" s="50"/>
      <c r="P735" s="50"/>
      <c r="Q735"/>
      <c r="R735"/>
      <c r="S735" s="40"/>
      <c r="AF735"/>
      <c r="AG735"/>
    </row>
    <row r="736" spans="1:33" ht="15" x14ac:dyDescent="0.25">
      <c r="A736"/>
      <c r="B736"/>
      <c r="C736"/>
      <c r="D736" s="45"/>
      <c r="E736" s="46"/>
      <c r="F736" s="47"/>
      <c r="G736" s="48"/>
      <c r="H736" s="17"/>
      <c r="I736" s="21"/>
      <c r="J736" s="22"/>
      <c r="K736" s="17"/>
      <c r="L736" s="21"/>
      <c r="M736" s="22"/>
      <c r="N736" s="49"/>
      <c r="O736" s="50"/>
      <c r="P736" s="50"/>
      <c r="Q736"/>
      <c r="R736"/>
      <c r="S736" s="40"/>
      <c r="AF736"/>
      <c r="AG736"/>
    </row>
    <row r="737" spans="1:33" ht="15" x14ac:dyDescent="0.25">
      <c r="A737"/>
      <c r="B737"/>
      <c r="C737"/>
      <c r="D737" s="45"/>
      <c r="E737" s="46"/>
      <c r="F737" s="47"/>
      <c r="G737" s="48"/>
      <c r="H737" s="17"/>
      <c r="I737" s="21"/>
      <c r="J737" s="22"/>
      <c r="K737" s="17"/>
      <c r="L737" s="21"/>
      <c r="M737" s="22"/>
      <c r="N737" s="49"/>
      <c r="O737" s="50"/>
      <c r="P737" s="50"/>
      <c r="Q737"/>
      <c r="R737"/>
      <c r="S737" s="40"/>
      <c r="AF737"/>
      <c r="AG737"/>
    </row>
    <row r="738" spans="1:33" ht="15" x14ac:dyDescent="0.25">
      <c r="A738"/>
      <c r="B738"/>
      <c r="C738"/>
      <c r="D738" s="45"/>
      <c r="E738" s="46"/>
      <c r="F738" s="47"/>
      <c r="G738" s="48"/>
      <c r="H738" s="17"/>
      <c r="I738" s="21"/>
      <c r="J738" s="22"/>
      <c r="K738" s="17"/>
      <c r="L738" s="21"/>
      <c r="M738" s="22"/>
      <c r="N738" s="49"/>
      <c r="O738" s="50"/>
      <c r="P738" s="50"/>
      <c r="Q738"/>
      <c r="R738"/>
      <c r="S738" s="40"/>
      <c r="AF738"/>
      <c r="AG738"/>
    </row>
    <row r="739" spans="1:33" ht="15" x14ac:dyDescent="0.25">
      <c r="A739"/>
      <c r="B739"/>
      <c r="C739"/>
      <c r="D739" s="45"/>
      <c r="E739" s="46"/>
      <c r="F739" s="47"/>
      <c r="G739" s="48"/>
      <c r="H739" s="17"/>
      <c r="I739" s="21"/>
      <c r="J739" s="22"/>
      <c r="K739" s="17"/>
      <c r="L739" s="21"/>
      <c r="M739" s="22"/>
      <c r="N739" s="49"/>
      <c r="O739" s="50"/>
      <c r="P739" s="50"/>
      <c r="Q739"/>
      <c r="R739"/>
      <c r="S739" s="40"/>
      <c r="AF739"/>
      <c r="AG739"/>
    </row>
    <row r="740" spans="1:33" ht="15" x14ac:dyDescent="0.25">
      <c r="A740"/>
      <c r="B740"/>
      <c r="C740"/>
      <c r="D740" s="45"/>
      <c r="E740" s="46"/>
      <c r="F740" s="47"/>
      <c r="G740" s="48"/>
      <c r="H740" s="17"/>
      <c r="I740" s="21"/>
      <c r="J740" s="22"/>
      <c r="K740" s="17"/>
      <c r="L740" s="21"/>
      <c r="M740" s="22"/>
      <c r="N740" s="49"/>
      <c r="O740" s="50"/>
      <c r="P740" s="50"/>
      <c r="Q740"/>
      <c r="R740"/>
      <c r="S740" s="40"/>
      <c r="AF740"/>
      <c r="AG740"/>
    </row>
    <row r="741" spans="1:33" ht="15" x14ac:dyDescent="0.25">
      <c r="A741"/>
      <c r="B741"/>
      <c r="C741"/>
      <c r="D741" s="45"/>
      <c r="E741" s="46"/>
      <c r="F741" s="47"/>
      <c r="G741" s="48"/>
      <c r="H741" s="17"/>
      <c r="I741" s="21"/>
      <c r="J741" s="22"/>
      <c r="K741" s="17"/>
      <c r="L741" s="21"/>
      <c r="M741" s="22"/>
      <c r="N741" s="49"/>
      <c r="O741" s="50"/>
      <c r="P741" s="50"/>
      <c r="Q741"/>
      <c r="R741"/>
      <c r="S741" s="40"/>
      <c r="AF741"/>
      <c r="AG741"/>
    </row>
    <row r="742" spans="1:33" ht="15" x14ac:dyDescent="0.25">
      <c r="A742"/>
      <c r="B742"/>
      <c r="C742"/>
      <c r="D742" s="45"/>
      <c r="E742" s="46"/>
      <c r="F742" s="47"/>
      <c r="G742" s="48"/>
      <c r="H742" s="17"/>
      <c r="I742" s="21"/>
      <c r="J742" s="22"/>
      <c r="K742" s="17"/>
      <c r="L742" s="21"/>
      <c r="M742" s="22"/>
      <c r="N742" s="49"/>
      <c r="O742" s="50"/>
      <c r="P742" s="50"/>
      <c r="Q742"/>
      <c r="R742"/>
      <c r="S742" s="40"/>
      <c r="AF742"/>
      <c r="AG742"/>
    </row>
    <row r="743" spans="1:33" ht="15" x14ac:dyDescent="0.25">
      <c r="A743"/>
      <c r="B743"/>
      <c r="C743"/>
      <c r="D743" s="45"/>
      <c r="E743" s="46"/>
      <c r="F743" s="47"/>
      <c r="G743" s="48"/>
      <c r="H743" s="17"/>
      <c r="I743" s="21"/>
      <c r="J743" s="22"/>
      <c r="K743" s="17"/>
      <c r="L743" s="21"/>
      <c r="M743" s="22"/>
      <c r="N743" s="49"/>
      <c r="O743" s="50"/>
      <c r="P743" s="50"/>
      <c r="Q743"/>
      <c r="R743"/>
      <c r="S743" s="40"/>
      <c r="AF743"/>
      <c r="AG743"/>
    </row>
    <row r="744" spans="1:33" ht="15" x14ac:dyDescent="0.25">
      <c r="A744"/>
      <c r="B744"/>
      <c r="C744"/>
      <c r="D744" s="45"/>
      <c r="E744" s="46"/>
      <c r="F744" s="47"/>
      <c r="G744" s="48"/>
      <c r="H744" s="17"/>
      <c r="I744" s="21"/>
      <c r="J744" s="22"/>
      <c r="K744" s="17"/>
      <c r="L744" s="21"/>
      <c r="M744" s="22"/>
      <c r="N744" s="49"/>
      <c r="O744" s="50"/>
      <c r="P744" s="50"/>
      <c r="Q744"/>
      <c r="R744"/>
      <c r="S744" s="40"/>
      <c r="AF744"/>
      <c r="AG744"/>
    </row>
    <row r="745" spans="1:33" ht="15" x14ac:dyDescent="0.25">
      <c r="A745"/>
      <c r="B745"/>
      <c r="C745"/>
      <c r="D745" s="45"/>
      <c r="E745" s="46"/>
      <c r="F745" s="47"/>
      <c r="G745" s="48"/>
      <c r="H745" s="17"/>
      <c r="I745" s="21"/>
      <c r="J745" s="22"/>
      <c r="K745" s="17"/>
      <c r="L745" s="21"/>
      <c r="M745" s="22"/>
      <c r="N745" s="49"/>
      <c r="O745" s="50"/>
      <c r="P745" s="50"/>
      <c r="Q745"/>
      <c r="R745"/>
      <c r="S745" s="40"/>
      <c r="AF745"/>
      <c r="AG745"/>
    </row>
    <row r="746" spans="1:33" ht="15" x14ac:dyDescent="0.25">
      <c r="A746"/>
      <c r="B746"/>
      <c r="C746"/>
      <c r="D746" s="45"/>
      <c r="E746" s="46"/>
      <c r="F746" s="47"/>
      <c r="G746" s="48"/>
      <c r="H746" s="17"/>
      <c r="I746" s="21"/>
      <c r="J746" s="22"/>
      <c r="K746" s="17"/>
      <c r="L746" s="21"/>
      <c r="M746" s="22"/>
      <c r="N746" s="49"/>
      <c r="O746" s="50"/>
      <c r="P746" s="50"/>
      <c r="Q746"/>
      <c r="R746"/>
      <c r="S746" s="40"/>
      <c r="AF746"/>
      <c r="AG746"/>
    </row>
    <row r="747" spans="1:33" ht="15" x14ac:dyDescent="0.25">
      <c r="A747"/>
      <c r="B747"/>
      <c r="C747"/>
      <c r="D747" s="45"/>
      <c r="E747" s="46"/>
      <c r="F747" s="47"/>
      <c r="G747" s="48"/>
      <c r="H747" s="17"/>
      <c r="I747" s="21"/>
      <c r="J747" s="22"/>
      <c r="K747" s="17"/>
      <c r="L747" s="21"/>
      <c r="M747" s="22"/>
      <c r="N747" s="49"/>
      <c r="O747" s="50"/>
      <c r="P747" s="50"/>
      <c r="Q747"/>
      <c r="R747"/>
      <c r="S747" s="40"/>
      <c r="AF747"/>
      <c r="AG747"/>
    </row>
    <row r="748" spans="1:33" ht="15" x14ac:dyDescent="0.25">
      <c r="A748"/>
      <c r="B748"/>
      <c r="C748"/>
      <c r="D748" s="45"/>
      <c r="E748" s="46"/>
      <c r="F748" s="47"/>
      <c r="G748" s="48"/>
      <c r="H748" s="17"/>
      <c r="I748" s="21"/>
      <c r="J748" s="22"/>
      <c r="K748" s="17"/>
      <c r="L748" s="21"/>
      <c r="M748" s="22"/>
      <c r="N748" s="49"/>
      <c r="O748" s="50"/>
      <c r="P748" s="50"/>
      <c r="Q748"/>
      <c r="R748"/>
      <c r="S748" s="40"/>
      <c r="AF748"/>
      <c r="AG748"/>
    </row>
    <row r="749" spans="1:33" ht="15" x14ac:dyDescent="0.25">
      <c r="A749"/>
      <c r="B749"/>
      <c r="C749"/>
      <c r="D749" s="45"/>
      <c r="E749" s="46"/>
      <c r="F749" s="47"/>
      <c r="G749" s="48"/>
      <c r="H749" s="17"/>
      <c r="I749" s="21"/>
      <c r="J749" s="22"/>
      <c r="K749" s="17"/>
      <c r="L749" s="21"/>
      <c r="M749" s="22"/>
      <c r="N749" s="49"/>
      <c r="O749" s="50"/>
      <c r="P749" s="50"/>
      <c r="Q749"/>
      <c r="R749"/>
      <c r="S749" s="40"/>
      <c r="AF749"/>
      <c r="AG749"/>
    </row>
    <row r="750" spans="1:33" ht="15" x14ac:dyDescent="0.25">
      <c r="A750"/>
      <c r="B750"/>
      <c r="C750"/>
      <c r="D750" s="45"/>
      <c r="E750" s="46"/>
      <c r="F750" s="47"/>
      <c r="G750" s="48"/>
      <c r="H750" s="17"/>
      <c r="I750" s="21"/>
      <c r="J750" s="22"/>
      <c r="K750" s="17"/>
      <c r="L750" s="21"/>
      <c r="M750" s="22"/>
      <c r="N750" s="49"/>
      <c r="O750" s="50"/>
      <c r="P750" s="50"/>
      <c r="Q750"/>
      <c r="R750"/>
      <c r="S750" s="40"/>
      <c r="AF750"/>
      <c r="AG750"/>
    </row>
    <row r="751" spans="1:33" ht="15" x14ac:dyDescent="0.25">
      <c r="A751"/>
      <c r="B751"/>
      <c r="C751"/>
      <c r="D751" s="45"/>
      <c r="E751" s="46"/>
      <c r="F751" s="47"/>
      <c r="G751" s="48"/>
      <c r="H751" s="17"/>
      <c r="I751" s="21"/>
      <c r="J751" s="22"/>
      <c r="K751" s="17"/>
      <c r="L751" s="21"/>
      <c r="M751" s="22"/>
      <c r="N751" s="49"/>
      <c r="O751" s="50"/>
      <c r="P751" s="50"/>
      <c r="Q751"/>
      <c r="R751"/>
      <c r="S751" s="40"/>
      <c r="AF751"/>
      <c r="AG751"/>
    </row>
    <row r="752" spans="1:33" ht="15" x14ac:dyDescent="0.25">
      <c r="A752"/>
      <c r="B752"/>
      <c r="C752"/>
      <c r="D752" s="45"/>
      <c r="E752" s="46"/>
      <c r="F752" s="47"/>
      <c r="G752" s="48"/>
      <c r="H752" s="17"/>
      <c r="I752" s="21"/>
      <c r="J752" s="22"/>
      <c r="K752" s="17"/>
      <c r="L752" s="21"/>
      <c r="M752" s="22"/>
      <c r="N752" s="49"/>
      <c r="O752" s="50"/>
      <c r="P752" s="50"/>
      <c r="Q752"/>
      <c r="R752"/>
      <c r="S752" s="40"/>
      <c r="AF752"/>
      <c r="AG752"/>
    </row>
    <row r="753" spans="1:35" ht="15" x14ac:dyDescent="0.25">
      <c r="A753"/>
      <c r="B753"/>
      <c r="C753"/>
      <c r="D753" s="45"/>
      <c r="E753" s="46"/>
      <c r="F753" s="47"/>
      <c r="G753" s="48"/>
      <c r="H753" s="17"/>
      <c r="I753" s="21"/>
      <c r="J753" s="22"/>
      <c r="K753" s="17"/>
      <c r="L753" s="21"/>
      <c r="M753" s="22"/>
      <c r="N753" s="49"/>
      <c r="O753" s="50"/>
      <c r="P753" s="50"/>
      <c r="Q753"/>
      <c r="R753"/>
      <c r="S753" s="40"/>
      <c r="AF753"/>
      <c r="AG753"/>
    </row>
    <row r="754" spans="1:35" s="52" customFormat="1" ht="15" x14ac:dyDescent="0.25">
      <c r="A754" s="44"/>
      <c r="B754" s="44"/>
      <c r="C754" s="44"/>
      <c r="D754" s="45"/>
      <c r="E754" s="46"/>
      <c r="F754" s="47"/>
      <c r="G754" s="48"/>
      <c r="H754" s="46"/>
      <c r="I754" s="47"/>
      <c r="J754" s="48"/>
      <c r="K754" s="46"/>
      <c r="L754" s="47"/>
      <c r="M754" s="48"/>
      <c r="N754" s="49"/>
      <c r="O754" s="50"/>
      <c r="P754" s="50"/>
      <c r="Q754" s="44"/>
      <c r="R754" s="44"/>
      <c r="S754" s="54"/>
      <c r="AD754" s="53"/>
      <c r="AE754" s="53"/>
      <c r="AF754" s="44"/>
      <c r="AG754" s="44"/>
      <c r="AH754" s="53"/>
      <c r="AI754" s="53"/>
    </row>
    <row r="755" spans="1:35" ht="15" x14ac:dyDescent="0.25">
      <c r="A755"/>
      <c r="B755"/>
      <c r="C755"/>
      <c r="D755" s="45"/>
      <c r="E755" s="46"/>
      <c r="F755" s="47"/>
      <c r="G755" s="48"/>
      <c r="H755" s="17"/>
      <c r="I755" s="21"/>
      <c r="J755" s="22"/>
      <c r="K755" s="17"/>
      <c r="L755" s="21"/>
      <c r="M755" s="22"/>
      <c r="N755" s="49"/>
      <c r="O755" s="50"/>
      <c r="P755" s="50"/>
      <c r="Q755"/>
      <c r="R755"/>
      <c r="S755" s="40"/>
      <c r="AF755"/>
      <c r="AG755"/>
    </row>
    <row r="756" spans="1:35" ht="15" x14ac:dyDescent="0.25">
      <c r="A756"/>
      <c r="B756"/>
      <c r="C756"/>
      <c r="D756" s="45"/>
      <c r="E756" s="46"/>
      <c r="F756" s="47"/>
      <c r="G756" s="48"/>
      <c r="H756" s="17"/>
      <c r="I756" s="21"/>
      <c r="J756" s="22"/>
      <c r="K756" s="17"/>
      <c r="L756" s="21"/>
      <c r="M756" s="22"/>
      <c r="N756" s="49"/>
      <c r="O756" s="50"/>
      <c r="P756" s="50"/>
      <c r="Q756"/>
      <c r="R756"/>
      <c r="S756" s="40"/>
      <c r="AF756"/>
      <c r="AG756"/>
    </row>
    <row r="757" spans="1:35" ht="15" x14ac:dyDescent="0.25">
      <c r="A757"/>
      <c r="B757"/>
      <c r="C757"/>
      <c r="D757" s="45"/>
      <c r="E757" s="46"/>
      <c r="F757" s="47"/>
      <c r="G757" s="48"/>
      <c r="H757" s="17"/>
      <c r="I757" s="21"/>
      <c r="J757" s="22"/>
      <c r="K757" s="17"/>
      <c r="L757" s="21"/>
      <c r="M757" s="22"/>
      <c r="N757" s="49"/>
      <c r="O757" s="50"/>
      <c r="P757" s="50"/>
      <c r="Q757"/>
      <c r="R757"/>
      <c r="S757" s="40"/>
      <c r="AF757"/>
      <c r="AG757"/>
    </row>
    <row r="758" spans="1:35" ht="15" x14ac:dyDescent="0.25">
      <c r="A758"/>
      <c r="B758"/>
      <c r="C758"/>
      <c r="D758" s="45"/>
      <c r="E758" s="46"/>
      <c r="F758" s="47"/>
      <c r="G758" s="48"/>
      <c r="H758" s="17"/>
      <c r="I758" s="21"/>
      <c r="J758" s="22"/>
      <c r="K758" s="17"/>
      <c r="L758" s="21"/>
      <c r="M758" s="22"/>
      <c r="N758" s="49"/>
      <c r="O758" s="50"/>
      <c r="P758" s="50"/>
      <c r="Q758"/>
      <c r="R758"/>
      <c r="S758" s="40"/>
      <c r="AF758"/>
      <c r="AG758"/>
    </row>
    <row r="759" spans="1:35" ht="15" x14ac:dyDescent="0.25">
      <c r="A759"/>
      <c r="B759"/>
      <c r="C759"/>
      <c r="D759" s="45"/>
      <c r="E759" s="46"/>
      <c r="F759" s="47"/>
      <c r="G759" s="48"/>
      <c r="H759" s="17"/>
      <c r="I759" s="21"/>
      <c r="J759" s="22"/>
      <c r="K759" s="17"/>
      <c r="L759" s="21"/>
      <c r="M759" s="22"/>
      <c r="N759" s="49"/>
      <c r="O759" s="50"/>
      <c r="P759" s="50"/>
      <c r="Q759"/>
      <c r="R759"/>
      <c r="S759" s="40"/>
      <c r="AF759"/>
      <c r="AG759"/>
    </row>
    <row r="760" spans="1:35" ht="15" x14ac:dyDescent="0.25">
      <c r="A760"/>
      <c r="B760"/>
      <c r="C760"/>
      <c r="D760" s="45"/>
      <c r="E760" s="46"/>
      <c r="F760" s="47"/>
      <c r="G760" s="48"/>
      <c r="H760" s="17"/>
      <c r="I760" s="21"/>
      <c r="J760" s="22"/>
      <c r="K760" s="17"/>
      <c r="L760" s="21"/>
      <c r="M760" s="22"/>
      <c r="N760" s="49"/>
      <c r="O760" s="50"/>
      <c r="P760" s="50"/>
      <c r="Q760"/>
      <c r="R760"/>
      <c r="S760" s="40"/>
      <c r="AF760"/>
      <c r="AG760"/>
    </row>
    <row r="761" spans="1:35" ht="15" x14ac:dyDescent="0.25">
      <c r="A761"/>
      <c r="B761"/>
      <c r="C761"/>
      <c r="D761" s="45"/>
      <c r="E761" s="46"/>
      <c r="F761" s="47"/>
      <c r="G761" s="48"/>
      <c r="H761" s="17"/>
      <c r="I761" s="21"/>
      <c r="J761" s="22"/>
      <c r="K761" s="17"/>
      <c r="L761" s="21"/>
      <c r="M761" s="22"/>
      <c r="N761" s="49"/>
      <c r="O761" s="50"/>
      <c r="P761" s="50"/>
      <c r="Q761"/>
      <c r="R761"/>
      <c r="S761" s="40"/>
      <c r="AF761"/>
      <c r="AG761"/>
    </row>
    <row r="762" spans="1:35" ht="15" x14ac:dyDescent="0.25">
      <c r="A762"/>
      <c r="B762"/>
      <c r="C762"/>
      <c r="D762" s="45"/>
      <c r="E762" s="46"/>
      <c r="F762" s="47"/>
      <c r="G762" s="48"/>
      <c r="H762" s="17"/>
      <c r="I762" s="21"/>
      <c r="J762" s="22"/>
      <c r="K762" s="17"/>
      <c r="L762" s="21"/>
      <c r="M762" s="22"/>
      <c r="N762" s="49"/>
      <c r="O762" s="50"/>
      <c r="P762" s="50"/>
      <c r="Q762"/>
      <c r="R762"/>
      <c r="S762" s="40"/>
      <c r="AF762"/>
      <c r="AG762"/>
    </row>
    <row r="763" spans="1:35" ht="15" x14ac:dyDescent="0.25">
      <c r="A763"/>
      <c r="B763"/>
      <c r="C763"/>
      <c r="D763" s="45"/>
      <c r="E763" s="46"/>
      <c r="F763" s="47"/>
      <c r="G763" s="48"/>
      <c r="H763" s="17"/>
      <c r="I763" s="21"/>
      <c r="J763" s="22"/>
      <c r="K763" s="17"/>
      <c r="L763" s="21"/>
      <c r="M763" s="22"/>
      <c r="N763" s="49"/>
      <c r="O763" s="50"/>
      <c r="P763" s="50"/>
      <c r="Q763"/>
      <c r="R763"/>
      <c r="S763" s="40"/>
      <c r="AF763"/>
      <c r="AG763"/>
    </row>
    <row r="764" spans="1:35" ht="15" x14ac:dyDescent="0.25">
      <c r="A764"/>
      <c r="B764"/>
      <c r="C764"/>
      <c r="D764" s="45"/>
      <c r="E764" s="46"/>
      <c r="F764" s="47"/>
      <c r="G764" s="48"/>
      <c r="H764" s="17"/>
      <c r="I764" s="21"/>
      <c r="J764" s="22"/>
      <c r="K764" s="17"/>
      <c r="L764" s="21"/>
      <c r="M764" s="22"/>
      <c r="N764" s="49"/>
      <c r="O764" s="50"/>
      <c r="P764" s="50"/>
      <c r="Q764"/>
      <c r="R764"/>
      <c r="S764" s="40"/>
      <c r="AF764"/>
      <c r="AG764"/>
    </row>
    <row r="765" spans="1:35" ht="15" x14ac:dyDescent="0.25">
      <c r="A765"/>
      <c r="B765"/>
      <c r="C765"/>
      <c r="D765" s="45"/>
      <c r="E765" s="46"/>
      <c r="F765" s="47"/>
      <c r="G765" s="48"/>
      <c r="H765" s="17"/>
      <c r="I765" s="21"/>
      <c r="J765" s="22"/>
      <c r="K765" s="17"/>
      <c r="L765" s="21"/>
      <c r="M765" s="22"/>
      <c r="N765" s="49"/>
      <c r="O765" s="50"/>
      <c r="P765" s="50"/>
      <c r="Q765"/>
      <c r="R765"/>
      <c r="S765" s="40"/>
      <c r="AF765"/>
      <c r="AG765"/>
    </row>
    <row r="766" spans="1:35" ht="15" x14ac:dyDescent="0.25">
      <c r="A766"/>
      <c r="B766"/>
      <c r="C766"/>
      <c r="D766" s="45"/>
      <c r="E766" s="46"/>
      <c r="F766" s="47"/>
      <c r="G766" s="48"/>
      <c r="H766" s="17"/>
      <c r="I766" s="21"/>
      <c r="J766" s="22"/>
      <c r="K766" s="17"/>
      <c r="L766" s="21"/>
      <c r="M766" s="22"/>
      <c r="N766" s="49"/>
      <c r="O766" s="50"/>
      <c r="P766" s="50"/>
      <c r="Q766"/>
      <c r="R766"/>
      <c r="S766" s="40"/>
      <c r="AF766"/>
      <c r="AG766"/>
    </row>
    <row r="767" spans="1:35" ht="15" x14ac:dyDescent="0.25">
      <c r="A767"/>
      <c r="B767"/>
      <c r="C767"/>
      <c r="D767" s="45"/>
      <c r="E767" s="46"/>
      <c r="F767" s="47"/>
      <c r="G767" s="48"/>
      <c r="H767" s="17"/>
      <c r="I767" s="21"/>
      <c r="J767" s="22"/>
      <c r="K767" s="17"/>
      <c r="L767" s="21"/>
      <c r="M767" s="22"/>
      <c r="N767" s="49"/>
      <c r="O767" s="50"/>
      <c r="P767" s="50"/>
      <c r="Q767"/>
      <c r="R767"/>
      <c r="S767" s="40"/>
      <c r="AF767"/>
      <c r="AG767"/>
    </row>
    <row r="768" spans="1:35" ht="15" x14ac:dyDescent="0.25">
      <c r="A768"/>
      <c r="B768"/>
      <c r="C768"/>
      <c r="D768" s="45"/>
      <c r="E768" s="46"/>
      <c r="F768" s="47"/>
      <c r="G768" s="48"/>
      <c r="H768" s="17"/>
      <c r="I768" s="21"/>
      <c r="J768" s="22"/>
      <c r="K768" s="17"/>
      <c r="L768" s="21"/>
      <c r="M768" s="22"/>
      <c r="N768" s="49"/>
      <c r="O768" s="50"/>
      <c r="P768" s="50"/>
      <c r="Q768"/>
      <c r="R768"/>
      <c r="S768" s="40"/>
      <c r="AF768"/>
      <c r="AG768"/>
    </row>
    <row r="769" spans="1:33" ht="15" x14ac:dyDescent="0.25">
      <c r="A769"/>
      <c r="B769"/>
      <c r="C769"/>
      <c r="D769" s="45"/>
      <c r="E769" s="46"/>
      <c r="F769" s="47"/>
      <c r="G769" s="48"/>
      <c r="H769" s="17"/>
      <c r="I769" s="21"/>
      <c r="J769" s="22"/>
      <c r="K769" s="17"/>
      <c r="L769" s="21"/>
      <c r="M769" s="22"/>
      <c r="N769" s="49"/>
      <c r="O769" s="50"/>
      <c r="P769" s="50"/>
      <c r="Q769"/>
      <c r="R769"/>
      <c r="S769" s="40"/>
      <c r="AF769"/>
      <c r="AG769"/>
    </row>
    <row r="770" spans="1:33" ht="15" x14ac:dyDescent="0.25">
      <c r="A770"/>
      <c r="B770"/>
      <c r="C770"/>
      <c r="D770" s="45"/>
      <c r="E770" s="46"/>
      <c r="F770" s="47"/>
      <c r="G770" s="48"/>
      <c r="H770" s="17"/>
      <c r="I770" s="21"/>
      <c r="J770" s="22"/>
      <c r="K770" s="17"/>
      <c r="L770" s="21"/>
      <c r="M770" s="22"/>
      <c r="N770" s="49"/>
      <c r="O770" s="50"/>
      <c r="P770" s="50"/>
      <c r="Q770"/>
      <c r="R770"/>
      <c r="S770" s="40"/>
      <c r="AF770"/>
      <c r="AG770"/>
    </row>
    <row r="771" spans="1:33" ht="15" x14ac:dyDescent="0.25">
      <c r="A771"/>
      <c r="B771"/>
      <c r="C771"/>
      <c r="D771" s="45"/>
      <c r="E771" s="46"/>
      <c r="F771" s="47"/>
      <c r="G771" s="48"/>
      <c r="H771" s="17"/>
      <c r="I771" s="21"/>
      <c r="J771" s="22"/>
      <c r="K771" s="17"/>
      <c r="L771" s="21"/>
      <c r="M771" s="22"/>
      <c r="N771" s="49"/>
      <c r="O771" s="50"/>
      <c r="P771" s="50"/>
      <c r="Q771"/>
      <c r="R771"/>
      <c r="S771" s="40"/>
      <c r="AF771"/>
      <c r="AG771"/>
    </row>
    <row r="772" spans="1:33" ht="15" x14ac:dyDescent="0.25">
      <c r="A772"/>
      <c r="B772"/>
      <c r="C772"/>
      <c r="D772" s="45"/>
      <c r="E772" s="46"/>
      <c r="F772" s="47"/>
      <c r="G772" s="48"/>
      <c r="H772" s="17"/>
      <c r="I772" s="21"/>
      <c r="J772" s="22"/>
      <c r="K772" s="17"/>
      <c r="L772" s="21"/>
      <c r="M772" s="22"/>
      <c r="N772" s="49"/>
      <c r="O772" s="50"/>
      <c r="P772" s="50"/>
      <c r="Q772"/>
      <c r="R772"/>
      <c r="S772" s="40"/>
      <c r="AF772"/>
      <c r="AG772"/>
    </row>
    <row r="773" spans="1:33" ht="15" x14ac:dyDescent="0.25">
      <c r="A773"/>
      <c r="B773"/>
      <c r="C773"/>
      <c r="D773" s="45"/>
      <c r="E773" s="46"/>
      <c r="F773" s="47"/>
      <c r="G773" s="48"/>
      <c r="H773" s="17"/>
      <c r="I773" s="21"/>
      <c r="J773" s="22"/>
      <c r="K773" s="17"/>
      <c r="L773" s="21"/>
      <c r="M773" s="22"/>
      <c r="N773" s="49"/>
      <c r="O773" s="50"/>
      <c r="P773" s="50"/>
      <c r="Q773"/>
      <c r="R773"/>
      <c r="S773" s="40"/>
      <c r="AF773"/>
      <c r="AG773"/>
    </row>
    <row r="774" spans="1:33" ht="15" x14ac:dyDescent="0.25">
      <c r="A774"/>
      <c r="B774"/>
      <c r="C774"/>
      <c r="D774" s="45"/>
      <c r="E774" s="46"/>
      <c r="F774" s="47"/>
      <c r="G774" s="48"/>
      <c r="H774" s="17"/>
      <c r="I774" s="21"/>
      <c r="J774" s="22"/>
      <c r="K774" s="17"/>
      <c r="L774" s="21"/>
      <c r="M774" s="22"/>
      <c r="N774" s="49"/>
      <c r="O774" s="50"/>
      <c r="P774" s="50"/>
      <c r="Q774"/>
      <c r="R774"/>
      <c r="S774" s="40"/>
      <c r="AF774"/>
      <c r="AG774"/>
    </row>
    <row r="775" spans="1:33" ht="15" x14ac:dyDescent="0.25">
      <c r="A775"/>
      <c r="B775"/>
      <c r="C775"/>
      <c r="D775" s="45"/>
      <c r="E775" s="46"/>
      <c r="F775" s="47"/>
      <c r="G775" s="48"/>
      <c r="H775" s="17"/>
      <c r="I775" s="21"/>
      <c r="J775" s="22"/>
      <c r="K775" s="17"/>
      <c r="L775" s="21"/>
      <c r="M775" s="22"/>
      <c r="N775" s="49"/>
      <c r="O775" s="50"/>
      <c r="P775" s="50"/>
      <c r="Q775"/>
      <c r="R775"/>
      <c r="S775" s="40"/>
      <c r="AF775"/>
      <c r="AG775"/>
    </row>
    <row r="776" spans="1:33" ht="15" x14ac:dyDescent="0.25">
      <c r="A776"/>
      <c r="B776"/>
      <c r="C776"/>
      <c r="D776" s="45"/>
      <c r="E776" s="46"/>
      <c r="F776" s="47"/>
      <c r="G776" s="48"/>
      <c r="H776" s="17"/>
      <c r="I776" s="21"/>
      <c r="J776" s="22"/>
      <c r="K776" s="17"/>
      <c r="L776" s="21"/>
      <c r="M776" s="22"/>
      <c r="N776" s="49"/>
      <c r="O776" s="50"/>
      <c r="P776" s="50"/>
      <c r="Q776"/>
      <c r="R776"/>
      <c r="S776" s="40"/>
      <c r="AF776"/>
      <c r="AG776"/>
    </row>
    <row r="777" spans="1:33" ht="15" x14ac:dyDescent="0.25">
      <c r="A777"/>
      <c r="B777"/>
      <c r="C777"/>
      <c r="D777" s="45"/>
      <c r="E777" s="46"/>
      <c r="F777" s="47"/>
      <c r="G777" s="48"/>
      <c r="H777" s="17"/>
      <c r="I777" s="21"/>
      <c r="J777" s="22"/>
      <c r="K777" s="17"/>
      <c r="L777" s="21"/>
      <c r="M777" s="22"/>
      <c r="N777" s="49"/>
      <c r="O777" s="50"/>
      <c r="P777" s="50"/>
      <c r="Q777"/>
      <c r="R777"/>
      <c r="S777" s="40"/>
      <c r="AF777"/>
      <c r="AG777"/>
    </row>
    <row r="778" spans="1:33" ht="15" x14ac:dyDescent="0.25">
      <c r="A778"/>
      <c r="B778"/>
      <c r="C778"/>
      <c r="D778" s="45"/>
      <c r="E778" s="46"/>
      <c r="F778" s="47"/>
      <c r="G778" s="48"/>
      <c r="H778" s="17"/>
      <c r="I778" s="21"/>
      <c r="J778" s="22"/>
      <c r="K778" s="17"/>
      <c r="L778" s="21"/>
      <c r="M778" s="22"/>
      <c r="N778" s="49"/>
      <c r="O778" s="50"/>
      <c r="P778" s="50"/>
      <c r="Q778"/>
      <c r="R778"/>
      <c r="S778" s="40"/>
      <c r="AF778"/>
      <c r="AG778"/>
    </row>
    <row r="779" spans="1:33" ht="15" x14ac:dyDescent="0.25">
      <c r="A779"/>
      <c r="B779"/>
      <c r="C779"/>
      <c r="D779" s="45"/>
      <c r="E779" s="46"/>
      <c r="F779" s="47"/>
      <c r="G779" s="48"/>
      <c r="H779" s="17"/>
      <c r="I779" s="21"/>
      <c r="J779" s="22"/>
      <c r="K779" s="17"/>
      <c r="L779" s="21"/>
      <c r="M779" s="22"/>
      <c r="N779" s="49"/>
      <c r="O779" s="50"/>
      <c r="P779" s="50"/>
      <c r="Q779"/>
      <c r="R779"/>
      <c r="S779" s="40"/>
      <c r="AF779"/>
      <c r="AG779"/>
    </row>
    <row r="780" spans="1:33" ht="15" x14ac:dyDescent="0.25">
      <c r="A780"/>
      <c r="B780"/>
      <c r="C780"/>
      <c r="D780" s="45"/>
      <c r="E780" s="46"/>
      <c r="F780" s="47"/>
      <c r="G780" s="48"/>
      <c r="H780" s="17"/>
      <c r="I780" s="21"/>
      <c r="J780" s="22"/>
      <c r="K780" s="17"/>
      <c r="L780" s="21"/>
      <c r="M780" s="22"/>
      <c r="N780" s="49"/>
      <c r="O780" s="50"/>
      <c r="P780" s="50"/>
      <c r="Q780"/>
      <c r="R780"/>
      <c r="S780" s="40"/>
      <c r="AF780"/>
      <c r="AG780"/>
    </row>
    <row r="781" spans="1:33" ht="15" x14ac:dyDescent="0.25">
      <c r="A781"/>
      <c r="B781"/>
      <c r="C781"/>
      <c r="D781" s="45"/>
      <c r="E781" s="46"/>
      <c r="F781" s="47"/>
      <c r="G781" s="48"/>
      <c r="H781" s="17"/>
      <c r="I781" s="21"/>
      <c r="J781" s="22"/>
      <c r="K781" s="17"/>
      <c r="L781" s="21"/>
      <c r="M781" s="22"/>
      <c r="N781" s="49"/>
      <c r="O781" s="50"/>
      <c r="P781" s="50"/>
      <c r="Q781"/>
      <c r="R781"/>
      <c r="S781" s="40"/>
      <c r="AF781"/>
      <c r="AG781"/>
    </row>
    <row r="782" spans="1:33" ht="15" x14ac:dyDescent="0.25">
      <c r="A782"/>
      <c r="B782"/>
      <c r="C782"/>
      <c r="D782" s="45"/>
      <c r="E782" s="46"/>
      <c r="F782" s="47"/>
      <c r="G782" s="48"/>
      <c r="H782" s="17"/>
      <c r="I782" s="21"/>
      <c r="J782" s="22"/>
      <c r="K782" s="17"/>
      <c r="L782" s="21"/>
      <c r="M782" s="22"/>
      <c r="N782" s="49"/>
      <c r="O782" s="50"/>
      <c r="P782" s="50"/>
      <c r="Q782"/>
      <c r="R782"/>
      <c r="S782" s="40"/>
      <c r="AF782"/>
      <c r="AG782"/>
    </row>
    <row r="783" spans="1:33" ht="15" x14ac:dyDescent="0.25">
      <c r="A783"/>
      <c r="B783"/>
      <c r="C783"/>
      <c r="D783" s="45"/>
      <c r="E783" s="46"/>
      <c r="F783" s="47"/>
      <c r="G783" s="48"/>
      <c r="H783" s="17"/>
      <c r="I783" s="21"/>
      <c r="J783" s="22"/>
      <c r="K783" s="17"/>
      <c r="L783" s="21"/>
      <c r="M783" s="22"/>
      <c r="N783" s="49"/>
      <c r="O783" s="50"/>
      <c r="P783" s="50"/>
      <c r="Q783"/>
      <c r="R783"/>
      <c r="S783" s="40"/>
      <c r="AF783"/>
      <c r="AG783"/>
    </row>
    <row r="784" spans="1:33" ht="15" x14ac:dyDescent="0.25">
      <c r="A784"/>
      <c r="B784"/>
      <c r="C784"/>
      <c r="D784" s="45"/>
      <c r="E784" s="46"/>
      <c r="F784" s="47"/>
      <c r="G784" s="48"/>
      <c r="H784" s="17"/>
      <c r="I784" s="21"/>
      <c r="J784" s="22"/>
      <c r="K784" s="17"/>
      <c r="L784" s="21"/>
      <c r="M784" s="22"/>
      <c r="N784" s="49"/>
      <c r="O784" s="50"/>
      <c r="P784" s="50"/>
      <c r="Q784"/>
      <c r="R784"/>
      <c r="S784" s="40"/>
      <c r="AF784"/>
      <c r="AG784"/>
    </row>
    <row r="785" spans="1:33" ht="15" x14ac:dyDescent="0.25">
      <c r="A785"/>
      <c r="B785"/>
      <c r="C785"/>
      <c r="D785" s="45"/>
      <c r="E785" s="46"/>
      <c r="F785" s="47"/>
      <c r="G785" s="48"/>
      <c r="H785" s="17"/>
      <c r="I785" s="21"/>
      <c r="J785" s="22"/>
      <c r="K785" s="17"/>
      <c r="L785" s="21"/>
      <c r="M785" s="22"/>
      <c r="N785" s="49"/>
      <c r="O785" s="50"/>
      <c r="P785" s="50"/>
      <c r="Q785"/>
      <c r="R785"/>
      <c r="S785" s="40"/>
      <c r="AF785"/>
      <c r="AG785"/>
    </row>
    <row r="786" spans="1:33" ht="15" x14ac:dyDescent="0.25">
      <c r="A786"/>
      <c r="B786"/>
      <c r="C786"/>
      <c r="D786" s="45"/>
      <c r="E786" s="46"/>
      <c r="F786" s="47"/>
      <c r="G786" s="48"/>
      <c r="H786" s="17"/>
      <c r="I786" s="21"/>
      <c r="J786" s="22"/>
      <c r="K786" s="17"/>
      <c r="L786" s="21"/>
      <c r="M786" s="22"/>
      <c r="N786" s="49"/>
      <c r="O786" s="50"/>
      <c r="P786" s="50"/>
      <c r="Q786"/>
      <c r="R786"/>
      <c r="S786" s="40"/>
      <c r="AF786"/>
      <c r="AG786"/>
    </row>
    <row r="787" spans="1:33" ht="15" x14ac:dyDescent="0.25">
      <c r="A787"/>
      <c r="B787"/>
      <c r="C787"/>
      <c r="D787" s="45"/>
      <c r="E787" s="46"/>
      <c r="F787" s="47"/>
      <c r="G787" s="48"/>
      <c r="H787" s="17"/>
      <c r="I787" s="21"/>
      <c r="J787" s="22"/>
      <c r="K787" s="17"/>
      <c r="L787" s="21"/>
      <c r="M787" s="22"/>
      <c r="N787" s="49"/>
      <c r="O787" s="50"/>
      <c r="P787" s="50"/>
      <c r="Q787"/>
      <c r="R787"/>
      <c r="S787" s="40"/>
      <c r="AF787"/>
      <c r="AG787"/>
    </row>
    <row r="788" spans="1:33" ht="15" x14ac:dyDescent="0.25">
      <c r="A788"/>
      <c r="B788"/>
      <c r="C788"/>
      <c r="D788" s="45"/>
      <c r="E788" s="46"/>
      <c r="F788" s="47"/>
      <c r="G788" s="48"/>
      <c r="H788" s="17"/>
      <c r="I788" s="21"/>
      <c r="J788" s="22"/>
      <c r="K788" s="17"/>
      <c r="L788" s="21"/>
      <c r="M788" s="22"/>
      <c r="N788" s="49"/>
      <c r="O788" s="50"/>
      <c r="P788" s="50"/>
      <c r="Q788"/>
      <c r="R788"/>
      <c r="S788" s="40"/>
      <c r="AF788"/>
      <c r="AG788"/>
    </row>
    <row r="789" spans="1:33" ht="15" x14ac:dyDescent="0.25">
      <c r="A789"/>
      <c r="B789"/>
      <c r="C789"/>
      <c r="D789" s="45"/>
      <c r="E789" s="46"/>
      <c r="F789" s="47"/>
      <c r="G789" s="48"/>
      <c r="H789" s="17"/>
      <c r="I789" s="21"/>
      <c r="J789" s="22"/>
      <c r="K789" s="17"/>
      <c r="L789" s="21"/>
      <c r="M789" s="22"/>
      <c r="N789" s="49"/>
      <c r="O789" s="50"/>
      <c r="P789" s="50"/>
      <c r="Q789"/>
      <c r="R789"/>
      <c r="S789" s="40"/>
      <c r="AF789"/>
      <c r="AG789"/>
    </row>
    <row r="790" spans="1:33" ht="15" x14ac:dyDescent="0.25">
      <c r="A790"/>
      <c r="B790"/>
      <c r="C790"/>
      <c r="D790" s="45"/>
      <c r="E790" s="46"/>
      <c r="F790" s="47"/>
      <c r="G790" s="48"/>
      <c r="H790" s="17"/>
      <c r="I790" s="21"/>
      <c r="J790" s="22"/>
      <c r="K790" s="17"/>
      <c r="L790" s="21"/>
      <c r="M790" s="22"/>
      <c r="N790" s="49"/>
      <c r="O790" s="50"/>
      <c r="P790" s="50"/>
      <c r="Q790"/>
      <c r="R790"/>
      <c r="S790" s="40"/>
      <c r="AF790"/>
      <c r="AG790"/>
    </row>
    <row r="791" spans="1:33" ht="15" x14ac:dyDescent="0.25">
      <c r="A791"/>
      <c r="B791"/>
      <c r="C791"/>
      <c r="D791" s="45"/>
      <c r="E791" s="46"/>
      <c r="F791" s="47"/>
      <c r="G791" s="48"/>
      <c r="H791" s="17"/>
      <c r="I791" s="21"/>
      <c r="J791" s="22"/>
      <c r="K791" s="17"/>
      <c r="L791" s="21"/>
      <c r="M791" s="22"/>
      <c r="N791" s="49"/>
      <c r="O791" s="50"/>
      <c r="P791" s="50"/>
      <c r="Q791"/>
      <c r="R791"/>
      <c r="S791" s="40"/>
      <c r="AF791"/>
      <c r="AG791"/>
    </row>
    <row r="792" spans="1:33" ht="15" x14ac:dyDescent="0.25">
      <c r="A792"/>
      <c r="B792"/>
      <c r="C792"/>
      <c r="D792" s="45"/>
      <c r="E792" s="46"/>
      <c r="F792" s="47"/>
      <c r="G792" s="48"/>
      <c r="H792" s="17"/>
      <c r="I792" s="21"/>
      <c r="J792" s="22"/>
      <c r="K792" s="17"/>
      <c r="L792" s="21"/>
      <c r="M792" s="22"/>
      <c r="N792" s="49"/>
      <c r="O792" s="50"/>
      <c r="P792" s="50"/>
      <c r="Q792"/>
      <c r="R792"/>
      <c r="S792" s="40"/>
      <c r="AF792"/>
      <c r="AG792"/>
    </row>
    <row r="793" spans="1:33" ht="15" x14ac:dyDescent="0.25">
      <c r="A793"/>
      <c r="B793"/>
      <c r="C793"/>
      <c r="D793" s="45"/>
      <c r="E793" s="46"/>
      <c r="F793" s="47"/>
      <c r="G793" s="48"/>
      <c r="H793" s="17"/>
      <c r="I793" s="21"/>
      <c r="J793" s="22"/>
      <c r="K793" s="17"/>
      <c r="L793" s="21"/>
      <c r="M793" s="22"/>
      <c r="N793" s="49"/>
      <c r="O793" s="50"/>
      <c r="P793" s="50"/>
      <c r="Q793"/>
      <c r="R793"/>
      <c r="S793" s="40"/>
      <c r="AF793"/>
      <c r="AG793"/>
    </row>
    <row r="794" spans="1:33" ht="15" x14ac:dyDescent="0.25">
      <c r="A794"/>
      <c r="B794"/>
      <c r="C794"/>
      <c r="D794" s="45"/>
      <c r="E794" s="46"/>
      <c r="F794" s="47"/>
      <c r="G794" s="48"/>
      <c r="H794" s="17"/>
      <c r="I794" s="21"/>
      <c r="J794" s="22"/>
      <c r="K794" s="17"/>
      <c r="L794" s="21"/>
      <c r="M794" s="22"/>
      <c r="N794" s="49"/>
      <c r="O794" s="50"/>
      <c r="P794" s="50"/>
      <c r="Q794"/>
      <c r="R794"/>
      <c r="S794" s="40"/>
      <c r="AF794"/>
      <c r="AG794"/>
    </row>
    <row r="795" spans="1:33" ht="15" x14ac:dyDescent="0.25">
      <c r="A795"/>
      <c r="B795"/>
      <c r="C795"/>
      <c r="D795" s="45"/>
      <c r="E795" s="46"/>
      <c r="F795" s="47"/>
      <c r="G795" s="48"/>
      <c r="H795" s="17"/>
      <c r="I795" s="21"/>
      <c r="J795" s="22"/>
      <c r="K795" s="17"/>
      <c r="L795" s="21"/>
      <c r="M795" s="22"/>
      <c r="N795" s="49"/>
      <c r="O795" s="50"/>
      <c r="P795" s="50"/>
      <c r="Q795"/>
      <c r="R795"/>
      <c r="S795" s="40"/>
      <c r="AF795"/>
      <c r="AG795"/>
    </row>
    <row r="796" spans="1:33" ht="15" x14ac:dyDescent="0.25">
      <c r="A796"/>
      <c r="B796"/>
      <c r="C796"/>
      <c r="D796" s="45"/>
      <c r="E796" s="46"/>
      <c r="F796" s="47"/>
      <c r="G796" s="48"/>
      <c r="H796" s="17"/>
      <c r="I796" s="21"/>
      <c r="J796" s="22"/>
      <c r="K796" s="17"/>
      <c r="L796" s="21"/>
      <c r="M796" s="22"/>
      <c r="N796" s="49"/>
      <c r="O796" s="50"/>
      <c r="P796" s="50"/>
      <c r="Q796"/>
      <c r="R796"/>
      <c r="S796" s="40"/>
      <c r="AF796"/>
      <c r="AG796"/>
    </row>
    <row r="797" spans="1:33" ht="15" x14ac:dyDescent="0.25">
      <c r="A797"/>
      <c r="B797"/>
      <c r="C797"/>
      <c r="D797" s="45"/>
      <c r="E797" s="46"/>
      <c r="F797" s="47"/>
      <c r="G797" s="48"/>
      <c r="H797" s="17"/>
      <c r="I797" s="21"/>
      <c r="J797" s="22"/>
      <c r="K797" s="17"/>
      <c r="L797" s="21"/>
      <c r="M797" s="22"/>
      <c r="N797" s="49"/>
      <c r="O797" s="50"/>
      <c r="P797" s="50"/>
      <c r="Q797"/>
      <c r="R797"/>
      <c r="S797" s="40"/>
      <c r="AF797"/>
      <c r="AG797"/>
    </row>
    <row r="798" spans="1:33" ht="15" x14ac:dyDescent="0.25">
      <c r="A798"/>
      <c r="B798"/>
      <c r="C798"/>
      <c r="D798" s="45"/>
      <c r="E798" s="46"/>
      <c r="F798" s="47"/>
      <c r="G798" s="48"/>
      <c r="H798" s="17"/>
      <c r="I798" s="21"/>
      <c r="J798" s="22"/>
      <c r="K798" s="17"/>
      <c r="L798" s="21"/>
      <c r="M798" s="22"/>
      <c r="N798" s="49"/>
      <c r="O798" s="50"/>
      <c r="P798" s="50"/>
      <c r="Q798"/>
      <c r="R798"/>
      <c r="S798" s="40"/>
      <c r="AF798"/>
      <c r="AG798"/>
    </row>
    <row r="799" spans="1:33" ht="15" x14ac:dyDescent="0.25">
      <c r="A799"/>
      <c r="B799"/>
      <c r="C799"/>
      <c r="D799" s="45"/>
      <c r="E799" s="46"/>
      <c r="F799" s="47"/>
      <c r="G799" s="48"/>
      <c r="H799" s="17"/>
      <c r="I799" s="21"/>
      <c r="J799" s="22"/>
      <c r="K799" s="17"/>
      <c r="L799" s="21"/>
      <c r="M799" s="22"/>
      <c r="N799" s="49"/>
      <c r="O799" s="50"/>
      <c r="P799" s="50"/>
      <c r="Q799"/>
      <c r="R799"/>
      <c r="S799" s="40"/>
      <c r="AF799"/>
      <c r="AG799"/>
    </row>
    <row r="800" spans="1:33" ht="15" x14ac:dyDescent="0.25">
      <c r="A800"/>
      <c r="B800"/>
      <c r="C800"/>
      <c r="D800" s="45"/>
      <c r="E800" s="46"/>
      <c r="F800" s="47"/>
      <c r="G800" s="48"/>
      <c r="H800" s="17"/>
      <c r="I800" s="21"/>
      <c r="J800" s="22"/>
      <c r="K800" s="17"/>
      <c r="L800" s="21"/>
      <c r="M800" s="22"/>
      <c r="N800" s="49"/>
      <c r="O800" s="50"/>
      <c r="P800" s="50"/>
      <c r="Q800"/>
      <c r="R800"/>
      <c r="S800" s="40"/>
      <c r="AF800"/>
      <c r="AG800"/>
    </row>
    <row r="801" spans="1:35" ht="15" x14ac:dyDescent="0.25">
      <c r="A801"/>
      <c r="B801"/>
      <c r="C801"/>
      <c r="D801" s="45"/>
      <c r="E801" s="46"/>
      <c r="F801" s="47"/>
      <c r="G801" s="48"/>
      <c r="H801" s="17"/>
      <c r="I801" s="21"/>
      <c r="J801" s="22"/>
      <c r="K801" s="17"/>
      <c r="L801" s="21"/>
      <c r="M801" s="22"/>
      <c r="N801" s="49"/>
      <c r="O801" s="50"/>
      <c r="P801" s="50"/>
      <c r="Q801"/>
      <c r="R801"/>
      <c r="S801" s="40"/>
      <c r="AF801"/>
      <c r="AG801"/>
    </row>
    <row r="802" spans="1:35" ht="15" x14ac:dyDescent="0.25">
      <c r="A802"/>
      <c r="B802"/>
      <c r="C802"/>
      <c r="D802" s="45"/>
      <c r="E802" s="46"/>
      <c r="F802" s="47"/>
      <c r="G802" s="48"/>
      <c r="H802" s="17"/>
      <c r="I802" s="21"/>
      <c r="J802" s="22"/>
      <c r="K802" s="17"/>
      <c r="L802" s="21"/>
      <c r="M802" s="22"/>
      <c r="N802" s="49"/>
      <c r="O802" s="50"/>
      <c r="P802" s="50"/>
      <c r="Q802"/>
      <c r="R802"/>
      <c r="S802" s="40"/>
      <c r="AF802"/>
      <c r="AG802"/>
    </row>
    <row r="803" spans="1:35" ht="15" x14ac:dyDescent="0.25">
      <c r="A803"/>
      <c r="B803"/>
      <c r="C803"/>
      <c r="D803" s="45"/>
      <c r="E803" s="46"/>
      <c r="F803" s="47"/>
      <c r="G803" s="48"/>
      <c r="H803" s="17"/>
      <c r="I803" s="21"/>
      <c r="J803" s="22"/>
      <c r="K803" s="17"/>
      <c r="L803" s="21"/>
      <c r="M803" s="22"/>
      <c r="N803" s="49"/>
      <c r="O803" s="50"/>
      <c r="P803" s="50"/>
      <c r="Q803"/>
      <c r="R803"/>
      <c r="S803" s="40"/>
      <c r="AF803"/>
      <c r="AG803"/>
    </row>
    <row r="804" spans="1:35" s="52" customFormat="1" ht="15" x14ac:dyDescent="0.25">
      <c r="A804"/>
      <c r="B804"/>
      <c r="C804"/>
      <c r="D804" s="45"/>
      <c r="E804" s="46"/>
      <c r="F804" s="47"/>
      <c r="G804" s="48"/>
      <c r="H804" s="46"/>
      <c r="I804" s="47"/>
      <c r="J804" s="48"/>
      <c r="K804" s="46"/>
      <c r="L804" s="47"/>
      <c r="M804" s="48"/>
      <c r="N804" s="49"/>
      <c r="O804" s="50"/>
      <c r="P804" s="50"/>
      <c r="Q804"/>
      <c r="R804"/>
      <c r="S804" s="40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53"/>
      <c r="AE804" s="53"/>
      <c r="AF804"/>
      <c r="AG804"/>
      <c r="AH804" s="53"/>
      <c r="AI804" s="53"/>
    </row>
    <row r="805" spans="1:35" ht="15" x14ac:dyDescent="0.25">
      <c r="A805"/>
      <c r="B805"/>
      <c r="C805"/>
      <c r="D805" s="45"/>
      <c r="E805" s="46"/>
      <c r="F805" s="47"/>
      <c r="G805" s="48"/>
      <c r="H805" s="17"/>
      <c r="I805" s="21"/>
      <c r="J805" s="22"/>
      <c r="K805" s="17"/>
      <c r="L805" s="21"/>
      <c r="M805" s="22"/>
      <c r="N805" s="49"/>
      <c r="O805" s="50"/>
      <c r="P805" s="50"/>
      <c r="Q805"/>
      <c r="R805"/>
      <c r="S805" s="40"/>
      <c r="AF805"/>
      <c r="AG805"/>
    </row>
    <row r="806" spans="1:35" ht="15" x14ac:dyDescent="0.25">
      <c r="A806"/>
      <c r="B806"/>
      <c r="C806"/>
      <c r="D806" s="45"/>
      <c r="E806" s="46"/>
      <c r="F806" s="47"/>
      <c r="G806" s="48"/>
      <c r="H806" s="17"/>
      <c r="I806" s="21"/>
      <c r="J806" s="22"/>
      <c r="K806" s="17"/>
      <c r="L806" s="21"/>
      <c r="M806" s="22"/>
      <c r="N806" s="49"/>
      <c r="O806" s="50"/>
      <c r="P806" s="50"/>
      <c r="Q806"/>
      <c r="R806"/>
      <c r="S806" s="40"/>
      <c r="AF806"/>
      <c r="AG806"/>
    </row>
    <row r="807" spans="1:35" ht="15" x14ac:dyDescent="0.25">
      <c r="A807"/>
      <c r="B807"/>
      <c r="C807"/>
      <c r="D807" s="45"/>
      <c r="E807" s="46"/>
      <c r="F807" s="47"/>
      <c r="G807" s="48"/>
      <c r="H807" s="17"/>
      <c r="I807" s="21"/>
      <c r="J807" s="22"/>
      <c r="K807" s="17"/>
      <c r="L807" s="21"/>
      <c r="M807" s="22"/>
      <c r="N807" s="49"/>
      <c r="O807" s="50"/>
      <c r="P807" s="50"/>
      <c r="Q807"/>
      <c r="R807"/>
      <c r="S807" s="40"/>
      <c r="AF807"/>
      <c r="AG807"/>
    </row>
    <row r="808" spans="1:35" ht="15" x14ac:dyDescent="0.25">
      <c r="A808"/>
      <c r="B808"/>
      <c r="C808"/>
      <c r="D808" s="45"/>
      <c r="E808" s="46"/>
      <c r="F808" s="47"/>
      <c r="G808" s="48"/>
      <c r="H808" s="17"/>
      <c r="I808" s="21"/>
      <c r="J808" s="22"/>
      <c r="K808" s="17"/>
      <c r="L808" s="21"/>
      <c r="M808" s="22"/>
      <c r="N808" s="49"/>
      <c r="O808" s="50"/>
      <c r="P808" s="50"/>
      <c r="Q808"/>
      <c r="R808"/>
      <c r="S808" s="40"/>
      <c r="AF808"/>
      <c r="AG808"/>
    </row>
    <row r="809" spans="1:35" ht="15" x14ac:dyDescent="0.25">
      <c r="A809"/>
      <c r="B809"/>
      <c r="C809"/>
      <c r="D809" s="45"/>
      <c r="E809" s="46"/>
      <c r="F809" s="47"/>
      <c r="G809" s="48"/>
      <c r="H809" s="17"/>
      <c r="I809" s="21"/>
      <c r="J809" s="22"/>
      <c r="K809" s="17"/>
      <c r="L809" s="21"/>
      <c r="M809" s="22"/>
      <c r="N809" s="49"/>
      <c r="O809" s="50"/>
      <c r="P809" s="50"/>
      <c r="Q809"/>
      <c r="R809"/>
      <c r="S809" s="40"/>
      <c r="AF809"/>
      <c r="AG809"/>
    </row>
    <row r="810" spans="1:35" ht="15" x14ac:dyDescent="0.25">
      <c r="A810"/>
      <c r="B810"/>
      <c r="C810"/>
      <c r="D810" s="45"/>
      <c r="E810" s="46"/>
      <c r="F810" s="47"/>
      <c r="G810" s="48"/>
      <c r="H810" s="17"/>
      <c r="I810" s="21"/>
      <c r="J810" s="22"/>
      <c r="K810" s="17"/>
      <c r="L810" s="21"/>
      <c r="M810" s="22"/>
      <c r="N810" s="49"/>
      <c r="O810" s="50"/>
      <c r="P810" s="50"/>
      <c r="Q810"/>
      <c r="R810"/>
      <c r="S810" s="40"/>
      <c r="AF810"/>
      <c r="AG810"/>
    </row>
    <row r="811" spans="1:35" ht="15" x14ac:dyDescent="0.25">
      <c r="A811"/>
      <c r="B811"/>
      <c r="C811"/>
      <c r="D811" s="45"/>
      <c r="E811" s="46"/>
      <c r="F811" s="47"/>
      <c r="G811" s="48"/>
      <c r="H811" s="17"/>
      <c r="I811" s="21"/>
      <c r="J811" s="22"/>
      <c r="K811" s="17"/>
      <c r="L811" s="21"/>
      <c r="M811" s="22"/>
      <c r="N811" s="49"/>
      <c r="O811" s="50"/>
      <c r="P811" s="50"/>
      <c r="Q811"/>
      <c r="R811"/>
      <c r="S811" s="40"/>
      <c r="AF811"/>
      <c r="AG811"/>
    </row>
    <row r="812" spans="1:35" ht="15" x14ac:dyDescent="0.25">
      <c r="A812"/>
      <c r="B812"/>
      <c r="C812"/>
      <c r="D812" s="45"/>
      <c r="E812" s="46"/>
      <c r="F812" s="47"/>
      <c r="G812" s="48"/>
      <c r="H812" s="17"/>
      <c r="I812" s="21"/>
      <c r="J812" s="22"/>
      <c r="K812" s="17"/>
      <c r="L812" s="21"/>
      <c r="M812" s="22"/>
      <c r="N812" s="49"/>
      <c r="O812" s="50"/>
      <c r="P812" s="50"/>
      <c r="Q812"/>
      <c r="R812"/>
      <c r="S812" s="40"/>
      <c r="AF812"/>
      <c r="AG812"/>
    </row>
    <row r="813" spans="1:35" ht="15" x14ac:dyDescent="0.25">
      <c r="A813"/>
      <c r="B813"/>
      <c r="C813"/>
      <c r="D813" s="45"/>
      <c r="E813" s="46"/>
      <c r="F813" s="47"/>
      <c r="G813" s="48"/>
      <c r="H813" s="17"/>
      <c r="I813" s="21"/>
      <c r="J813" s="22"/>
      <c r="K813" s="17"/>
      <c r="L813" s="21"/>
      <c r="M813" s="22"/>
      <c r="N813" s="49"/>
      <c r="O813" s="50"/>
      <c r="P813" s="50"/>
      <c r="Q813"/>
      <c r="R813"/>
      <c r="S813" s="40"/>
      <c r="AF813"/>
      <c r="AG813"/>
    </row>
    <row r="814" spans="1:35" ht="15" x14ac:dyDescent="0.25">
      <c r="A814"/>
      <c r="B814"/>
      <c r="C814"/>
      <c r="D814" s="45"/>
      <c r="E814" s="46"/>
      <c r="F814" s="47"/>
      <c r="G814" s="48"/>
      <c r="H814" s="17"/>
      <c r="I814" s="21"/>
      <c r="J814" s="22"/>
      <c r="K814" s="17"/>
      <c r="L814" s="21"/>
      <c r="M814" s="22"/>
      <c r="N814" s="49"/>
      <c r="O814" s="50"/>
      <c r="P814" s="50"/>
      <c r="Q814"/>
      <c r="R814"/>
      <c r="S814" s="40"/>
      <c r="AF814"/>
      <c r="AG814"/>
    </row>
    <row r="815" spans="1:35" ht="15" x14ac:dyDescent="0.25">
      <c r="A815"/>
      <c r="B815"/>
      <c r="C815"/>
      <c r="D815" s="45"/>
      <c r="E815" s="46"/>
      <c r="F815" s="47"/>
      <c r="G815" s="48"/>
      <c r="H815" s="17"/>
      <c r="I815" s="21"/>
      <c r="J815" s="22"/>
      <c r="K815" s="17"/>
      <c r="L815" s="21"/>
      <c r="M815" s="22"/>
      <c r="N815" s="49"/>
      <c r="O815" s="50"/>
      <c r="P815" s="50"/>
      <c r="Q815"/>
      <c r="R815"/>
      <c r="S815"/>
      <c r="AF815"/>
      <c r="AG815"/>
    </row>
    <row r="816" spans="1:35" s="52" customFormat="1" ht="15" x14ac:dyDescent="0.25">
      <c r="A816"/>
      <c r="B816"/>
      <c r="C816"/>
      <c r="D816" s="45"/>
      <c r="E816" s="46"/>
      <c r="F816" s="47"/>
      <c r="G816" s="48"/>
      <c r="H816" s="46"/>
      <c r="I816" s="47"/>
      <c r="J816" s="48"/>
      <c r="K816" s="46"/>
      <c r="L816" s="47"/>
      <c r="M816" s="48"/>
      <c r="N816" s="49"/>
      <c r="O816" s="50"/>
      <c r="P816" s="50"/>
      <c r="Q816"/>
      <c r="R816"/>
      <c r="S816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53"/>
      <c r="AE816" s="53"/>
      <c r="AF816"/>
      <c r="AG816"/>
      <c r="AH816" s="53"/>
      <c r="AI816" s="53"/>
    </row>
    <row r="817" spans="1:35" s="52" customFormat="1" ht="15" x14ac:dyDescent="0.25">
      <c r="A817" s="44"/>
      <c r="B817" s="44"/>
      <c r="C817" s="44"/>
      <c r="D817" s="45"/>
      <c r="E817" s="46"/>
      <c r="F817" s="47"/>
      <c r="G817" s="48"/>
      <c r="H817" s="46"/>
      <c r="I817" s="47"/>
      <c r="J817" s="48"/>
      <c r="K817" s="46"/>
      <c r="L817" s="47"/>
      <c r="M817" s="48"/>
      <c r="N817" s="49"/>
      <c r="O817" s="50"/>
      <c r="P817" s="50"/>
      <c r="Q817" s="44"/>
      <c r="R817" s="44"/>
      <c r="S817" s="44"/>
      <c r="AD817" s="53"/>
      <c r="AE817" s="53"/>
      <c r="AF817" s="44"/>
      <c r="AG817" s="44"/>
      <c r="AH817" s="53"/>
      <c r="AI817" s="53"/>
    </row>
    <row r="818" spans="1:35" ht="15" x14ac:dyDescent="0.25">
      <c r="A818"/>
      <c r="B818"/>
      <c r="C818"/>
      <c r="D818" s="45"/>
      <c r="E818" s="46"/>
      <c r="F818" s="47"/>
      <c r="G818" s="48"/>
      <c r="H818" s="17"/>
      <c r="I818" s="21"/>
      <c r="J818" s="22"/>
      <c r="K818" s="17"/>
      <c r="L818" s="21"/>
      <c r="M818" s="22"/>
      <c r="N818" s="49"/>
      <c r="O818" s="50"/>
      <c r="P818" s="50"/>
      <c r="Q818"/>
      <c r="R818"/>
      <c r="S818"/>
      <c r="AF818"/>
      <c r="AG818"/>
    </row>
    <row r="819" spans="1:35" ht="15" x14ac:dyDescent="0.25">
      <c r="A819"/>
      <c r="B819"/>
      <c r="C819"/>
      <c r="D819" s="45"/>
      <c r="E819" s="46"/>
      <c r="F819" s="47"/>
      <c r="G819" s="48"/>
      <c r="H819" s="17"/>
      <c r="I819" s="21"/>
      <c r="J819" s="22"/>
      <c r="K819" s="17"/>
      <c r="L819" s="21"/>
      <c r="M819" s="22"/>
      <c r="N819" s="49"/>
      <c r="O819" s="50"/>
      <c r="P819" s="50"/>
      <c r="Q819"/>
      <c r="R819"/>
      <c r="S819"/>
      <c r="AF819"/>
      <c r="AG819"/>
    </row>
    <row r="820" spans="1:35" ht="15" x14ac:dyDescent="0.25">
      <c r="A820"/>
      <c r="B820"/>
      <c r="C820"/>
      <c r="D820" s="45"/>
      <c r="E820" s="46"/>
      <c r="F820" s="47"/>
      <c r="G820" s="48"/>
      <c r="H820" s="17"/>
      <c r="I820" s="21"/>
      <c r="J820" s="22"/>
      <c r="K820" s="17"/>
      <c r="L820" s="21"/>
      <c r="M820" s="22"/>
      <c r="N820" s="49"/>
      <c r="O820" s="50"/>
      <c r="P820" s="50"/>
      <c r="Q820"/>
      <c r="R820"/>
      <c r="S820"/>
      <c r="AF820"/>
      <c r="AG820"/>
    </row>
    <row r="821" spans="1:35" ht="15" x14ac:dyDescent="0.25">
      <c r="A821"/>
      <c r="B821"/>
      <c r="C821"/>
      <c r="D821" s="45"/>
      <c r="E821" s="46"/>
      <c r="F821" s="47"/>
      <c r="G821" s="48"/>
      <c r="H821" s="17"/>
      <c r="I821" s="21"/>
      <c r="J821" s="22"/>
      <c r="K821" s="17"/>
      <c r="L821" s="21"/>
      <c r="M821" s="22"/>
      <c r="N821" s="49"/>
      <c r="O821" s="50"/>
      <c r="P821" s="50"/>
      <c r="Q821"/>
      <c r="R821"/>
      <c r="S821"/>
      <c r="AF821"/>
      <c r="AG821"/>
    </row>
    <row r="822" spans="1:35" ht="15" x14ac:dyDescent="0.25">
      <c r="A822"/>
      <c r="B822"/>
      <c r="C822"/>
      <c r="D822" s="45"/>
      <c r="E822" s="46"/>
      <c r="F822" s="47"/>
      <c r="G822" s="48"/>
      <c r="H822" s="17"/>
      <c r="I822" s="21"/>
      <c r="J822" s="22"/>
      <c r="K822" s="17"/>
      <c r="L822" s="21"/>
      <c r="M822" s="22"/>
      <c r="N822" s="49"/>
      <c r="O822" s="50"/>
      <c r="P822" s="50"/>
      <c r="Q822"/>
      <c r="R822"/>
      <c r="S822"/>
      <c r="AF822"/>
      <c r="AG822"/>
    </row>
    <row r="823" spans="1:35" ht="15" x14ac:dyDescent="0.25">
      <c r="A823"/>
      <c r="B823"/>
      <c r="C823"/>
      <c r="D823" s="45"/>
      <c r="E823" s="46"/>
      <c r="F823" s="47"/>
      <c r="G823" s="48"/>
      <c r="H823" s="17"/>
      <c r="I823" s="21"/>
      <c r="J823" s="22"/>
      <c r="K823" s="17"/>
      <c r="L823" s="21"/>
      <c r="M823" s="22"/>
      <c r="N823" s="49"/>
      <c r="O823" s="50"/>
      <c r="P823" s="50"/>
      <c r="Q823"/>
      <c r="R823"/>
      <c r="S823"/>
      <c r="AF823"/>
      <c r="AG823"/>
    </row>
    <row r="824" spans="1:35" ht="15" x14ac:dyDescent="0.25">
      <c r="A824"/>
      <c r="B824"/>
      <c r="C824"/>
      <c r="D824" s="45"/>
      <c r="E824" s="46"/>
      <c r="F824" s="47"/>
      <c r="G824" s="48"/>
      <c r="H824" s="17"/>
      <c r="I824" s="21"/>
      <c r="J824" s="22"/>
      <c r="K824" s="17"/>
      <c r="L824" s="21"/>
      <c r="M824" s="22"/>
      <c r="N824" s="49"/>
      <c r="O824" s="50"/>
      <c r="P824" s="50"/>
      <c r="Q824"/>
      <c r="R824"/>
      <c r="S824"/>
      <c r="AF824"/>
      <c r="AG824"/>
    </row>
    <row r="825" spans="1:35" ht="15" x14ac:dyDescent="0.25">
      <c r="A825"/>
      <c r="B825"/>
      <c r="C825"/>
      <c r="D825" s="45"/>
      <c r="E825" s="46"/>
      <c r="F825" s="47"/>
      <c r="G825" s="48"/>
      <c r="H825" s="17"/>
      <c r="I825" s="21"/>
      <c r="J825" s="22"/>
      <c r="K825" s="17"/>
      <c r="L825" s="21"/>
      <c r="M825" s="22"/>
      <c r="N825" s="49"/>
      <c r="O825" s="50"/>
      <c r="P825" s="50"/>
      <c r="Q825"/>
      <c r="R825"/>
      <c r="S825"/>
      <c r="AF825"/>
      <c r="AG825"/>
    </row>
    <row r="826" spans="1:35" ht="15" x14ac:dyDescent="0.25">
      <c r="A826"/>
      <c r="B826"/>
      <c r="C826"/>
      <c r="D826" s="45"/>
      <c r="E826" s="46"/>
      <c r="F826" s="47"/>
      <c r="G826" s="48"/>
      <c r="H826" s="17"/>
      <c r="I826" s="21"/>
      <c r="J826" s="22"/>
      <c r="K826" s="17"/>
      <c r="L826" s="21"/>
      <c r="M826" s="22"/>
      <c r="N826" s="49"/>
      <c r="O826" s="50"/>
      <c r="P826" s="50"/>
      <c r="Q826"/>
      <c r="R826"/>
      <c r="S826"/>
      <c r="AF826"/>
      <c r="AG826"/>
    </row>
    <row r="827" spans="1:35" ht="15" x14ac:dyDescent="0.25">
      <c r="A827"/>
      <c r="B827"/>
      <c r="C827"/>
      <c r="D827" s="45"/>
      <c r="E827" s="46"/>
      <c r="F827" s="47"/>
      <c r="G827" s="48"/>
      <c r="H827" s="17"/>
      <c r="I827" s="21"/>
      <c r="J827" s="22"/>
      <c r="K827" s="17"/>
      <c r="L827" s="21"/>
      <c r="M827" s="22"/>
      <c r="N827" s="49"/>
      <c r="O827" s="50"/>
      <c r="P827" s="50"/>
      <c r="Q827"/>
      <c r="R827"/>
      <c r="S827"/>
      <c r="AF827"/>
      <c r="AG827"/>
    </row>
    <row r="828" spans="1:35" ht="15" x14ac:dyDescent="0.25">
      <c r="A828"/>
      <c r="B828"/>
      <c r="C828"/>
      <c r="D828" s="45"/>
      <c r="E828" s="46"/>
      <c r="F828" s="47"/>
      <c r="G828" s="48"/>
      <c r="H828" s="17"/>
      <c r="I828" s="21"/>
      <c r="J828" s="22"/>
      <c r="K828" s="17"/>
      <c r="L828" s="21"/>
      <c r="M828" s="22"/>
      <c r="N828" s="49"/>
      <c r="O828" s="50"/>
      <c r="P828" s="50"/>
      <c r="Q828"/>
      <c r="R828"/>
      <c r="S828"/>
      <c r="AF828"/>
      <c r="AG828"/>
    </row>
    <row r="829" spans="1:35" ht="15" x14ac:dyDescent="0.25">
      <c r="A829"/>
      <c r="B829"/>
      <c r="C829"/>
      <c r="D829" s="45"/>
      <c r="E829" s="46"/>
      <c r="F829" s="47"/>
      <c r="G829" s="48"/>
      <c r="H829" s="17"/>
      <c r="I829" s="21"/>
      <c r="J829" s="22"/>
      <c r="K829" s="17"/>
      <c r="L829" s="21"/>
      <c r="M829" s="22"/>
      <c r="N829" s="49"/>
      <c r="O829" s="50"/>
      <c r="P829" s="50"/>
      <c r="Q829"/>
      <c r="R829"/>
      <c r="S829"/>
      <c r="AF829"/>
      <c r="AG829"/>
    </row>
    <row r="830" spans="1:35" ht="15" x14ac:dyDescent="0.25">
      <c r="A830"/>
      <c r="B830"/>
      <c r="C830"/>
      <c r="D830" s="45"/>
      <c r="E830" s="46"/>
      <c r="F830" s="47"/>
      <c r="G830" s="48"/>
      <c r="H830" s="17"/>
      <c r="I830" s="21"/>
      <c r="J830" s="22"/>
      <c r="K830" s="17"/>
      <c r="L830" s="21"/>
      <c r="M830" s="22"/>
      <c r="N830" s="49"/>
      <c r="O830" s="50"/>
      <c r="P830" s="50"/>
      <c r="Q830"/>
      <c r="R830"/>
      <c r="S830"/>
      <c r="AF830"/>
      <c r="AG830"/>
    </row>
    <row r="831" spans="1:35" ht="15" x14ac:dyDescent="0.25">
      <c r="A831"/>
      <c r="B831"/>
      <c r="C831"/>
      <c r="D831" s="45"/>
      <c r="E831" s="46"/>
      <c r="F831" s="47"/>
      <c r="G831" s="48"/>
      <c r="H831" s="17"/>
      <c r="I831" s="21"/>
      <c r="J831" s="22"/>
      <c r="K831" s="17"/>
      <c r="L831" s="21"/>
      <c r="M831" s="22"/>
      <c r="N831" s="49"/>
      <c r="O831" s="50"/>
      <c r="P831" s="50"/>
      <c r="Q831"/>
      <c r="R831"/>
      <c r="S831"/>
      <c r="AF831"/>
      <c r="AG831"/>
    </row>
    <row r="832" spans="1:35" ht="15" x14ac:dyDescent="0.25">
      <c r="A832"/>
      <c r="B832"/>
      <c r="C832"/>
      <c r="D832" s="45"/>
      <c r="E832" s="46"/>
      <c r="F832" s="47"/>
      <c r="G832" s="48"/>
      <c r="H832" s="17"/>
      <c r="I832" s="21"/>
      <c r="J832" s="22"/>
      <c r="K832" s="17"/>
      <c r="L832" s="21"/>
      <c r="M832" s="22"/>
      <c r="N832" s="49"/>
      <c r="O832" s="50"/>
      <c r="P832" s="50"/>
      <c r="Q832"/>
      <c r="R832"/>
      <c r="S832"/>
      <c r="AF832"/>
      <c r="AG832"/>
    </row>
    <row r="833" spans="1:35" s="52" customFormat="1" ht="15" x14ac:dyDescent="0.25">
      <c r="A833"/>
      <c r="B833"/>
      <c r="C833"/>
      <c r="D833" s="45"/>
      <c r="E833" s="46"/>
      <c r="F833" s="47"/>
      <c r="G833" s="48"/>
      <c r="H833" s="46"/>
      <c r="I833" s="47"/>
      <c r="J833" s="48"/>
      <c r="K833" s="46"/>
      <c r="L833" s="47"/>
      <c r="M833" s="48"/>
      <c r="N833" s="49"/>
      <c r="O833" s="50"/>
      <c r="P833" s="50"/>
      <c r="Q833"/>
      <c r="R833"/>
      <c r="S833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53"/>
      <c r="AE833" s="53"/>
      <c r="AF833"/>
      <c r="AG833"/>
      <c r="AH833" s="53"/>
      <c r="AI833" s="53"/>
    </row>
    <row r="834" spans="1:35" ht="15" x14ac:dyDescent="0.25">
      <c r="A834"/>
      <c r="B834"/>
      <c r="C834"/>
      <c r="D834" s="45"/>
      <c r="E834" s="46"/>
      <c r="F834" s="47"/>
      <c r="G834" s="48"/>
      <c r="H834" s="17"/>
      <c r="I834" s="21"/>
      <c r="J834" s="22"/>
      <c r="K834" s="17"/>
      <c r="L834" s="21"/>
      <c r="M834" s="22"/>
      <c r="N834" s="49"/>
      <c r="O834" s="50"/>
      <c r="P834" s="50"/>
      <c r="Q834"/>
      <c r="R834"/>
      <c r="S834"/>
      <c r="AF834"/>
      <c r="AG834"/>
    </row>
    <row r="835" spans="1:35" ht="15" x14ac:dyDescent="0.25">
      <c r="A835"/>
      <c r="B835"/>
      <c r="C835"/>
      <c r="D835" s="45"/>
      <c r="E835" s="46"/>
      <c r="F835" s="47"/>
      <c r="G835" s="48"/>
      <c r="H835" s="17"/>
      <c r="I835" s="21"/>
      <c r="J835" s="22"/>
      <c r="K835" s="17"/>
      <c r="L835" s="21"/>
      <c r="M835" s="22"/>
      <c r="N835" s="49"/>
      <c r="O835" s="50"/>
      <c r="P835" s="50"/>
      <c r="Q835"/>
      <c r="R835"/>
      <c r="S835"/>
      <c r="AF835"/>
      <c r="AG835"/>
    </row>
    <row r="836" spans="1:35" ht="15" x14ac:dyDescent="0.25">
      <c r="A836"/>
      <c r="B836"/>
      <c r="C836"/>
      <c r="D836" s="45"/>
      <c r="E836" s="46"/>
      <c r="F836" s="47"/>
      <c r="G836" s="48"/>
      <c r="H836" s="17"/>
      <c r="I836" s="21"/>
      <c r="J836" s="22"/>
      <c r="K836" s="17"/>
      <c r="L836" s="21"/>
      <c r="M836" s="22"/>
      <c r="N836" s="49"/>
      <c r="O836" s="50"/>
      <c r="P836" s="50"/>
      <c r="Q836"/>
      <c r="R836"/>
      <c r="S836"/>
      <c r="AF836"/>
      <c r="AG836"/>
    </row>
    <row r="837" spans="1:35" ht="15" x14ac:dyDescent="0.25">
      <c r="A837"/>
      <c r="B837"/>
      <c r="C837"/>
      <c r="D837" s="45"/>
      <c r="E837" s="46"/>
      <c r="F837" s="47"/>
      <c r="G837" s="48"/>
      <c r="H837" s="17"/>
      <c r="I837" s="21"/>
      <c r="J837" s="22"/>
      <c r="K837" s="17"/>
      <c r="L837" s="21"/>
      <c r="M837" s="22"/>
      <c r="N837" s="49"/>
      <c r="O837" s="50"/>
      <c r="P837" s="50"/>
      <c r="Q837"/>
      <c r="R837"/>
      <c r="S837"/>
      <c r="AF837"/>
      <c r="AG837"/>
    </row>
    <row r="838" spans="1:35" ht="15" x14ac:dyDescent="0.25">
      <c r="A838"/>
      <c r="B838"/>
      <c r="C838"/>
      <c r="D838" s="45"/>
      <c r="E838" s="46"/>
      <c r="F838" s="47"/>
      <c r="G838" s="48"/>
      <c r="H838" s="17"/>
      <c r="I838" s="21"/>
      <c r="J838" s="22"/>
      <c r="K838" s="17"/>
      <c r="L838" s="21"/>
      <c r="M838" s="22"/>
      <c r="N838" s="49"/>
      <c r="O838" s="50"/>
      <c r="P838" s="50"/>
      <c r="Q838"/>
      <c r="R838"/>
      <c r="S838"/>
      <c r="AF838"/>
      <c r="AG838"/>
    </row>
    <row r="839" spans="1:35" ht="15" x14ac:dyDescent="0.25">
      <c r="A839"/>
      <c r="B839"/>
      <c r="C839"/>
      <c r="D839" s="45"/>
      <c r="E839" s="46"/>
      <c r="F839" s="47"/>
      <c r="G839" s="48"/>
      <c r="H839" s="17"/>
      <c r="I839" s="21"/>
      <c r="J839" s="22"/>
      <c r="K839" s="17"/>
      <c r="L839" s="21"/>
      <c r="M839" s="22"/>
      <c r="N839" s="49"/>
      <c r="O839" s="50"/>
      <c r="P839" s="50"/>
      <c r="Q839"/>
      <c r="R839"/>
      <c r="S839"/>
      <c r="AF839"/>
      <c r="AG839"/>
    </row>
    <row r="840" spans="1:35" ht="15" x14ac:dyDescent="0.25">
      <c r="A840"/>
      <c r="B840"/>
      <c r="C840"/>
      <c r="D840" s="45"/>
      <c r="E840" s="46"/>
      <c r="F840" s="47"/>
      <c r="G840" s="48"/>
      <c r="H840" s="17"/>
      <c r="I840" s="21"/>
      <c r="J840" s="22"/>
      <c r="K840" s="17"/>
      <c r="L840" s="21"/>
      <c r="M840" s="22"/>
      <c r="N840" s="49"/>
      <c r="O840" s="50"/>
      <c r="P840" s="50"/>
      <c r="Q840"/>
      <c r="R840"/>
      <c r="S840"/>
      <c r="AF840"/>
      <c r="AG840"/>
    </row>
    <row r="841" spans="1:35" ht="15" x14ac:dyDescent="0.25">
      <c r="A841"/>
      <c r="B841"/>
      <c r="C841"/>
      <c r="D841" s="45"/>
      <c r="E841" s="46"/>
      <c r="F841" s="47"/>
      <c r="G841" s="48"/>
      <c r="H841" s="17"/>
      <c r="I841" s="21"/>
      <c r="J841" s="22"/>
      <c r="K841" s="17"/>
      <c r="L841" s="21"/>
      <c r="M841" s="22"/>
      <c r="N841" s="49"/>
      <c r="O841" s="50"/>
      <c r="P841" s="50"/>
      <c r="Q841"/>
      <c r="R841"/>
      <c r="S841"/>
      <c r="AF841"/>
      <c r="AG841"/>
    </row>
    <row r="842" spans="1:35" ht="15" x14ac:dyDescent="0.25">
      <c r="A842"/>
      <c r="B842"/>
      <c r="C842"/>
      <c r="D842" s="45"/>
      <c r="E842" s="46"/>
      <c r="F842" s="47"/>
      <c r="G842" s="48"/>
      <c r="H842" s="17"/>
      <c r="I842" s="21"/>
      <c r="J842" s="22"/>
      <c r="K842" s="17"/>
      <c r="L842" s="21"/>
      <c r="M842" s="22"/>
      <c r="N842" s="49"/>
      <c r="O842" s="50"/>
      <c r="P842" s="50"/>
      <c r="Q842"/>
      <c r="R842"/>
      <c r="S842"/>
      <c r="AF842"/>
      <c r="AG842"/>
    </row>
    <row r="843" spans="1:35" ht="15" x14ac:dyDescent="0.25">
      <c r="A843"/>
      <c r="B843"/>
      <c r="C843"/>
      <c r="D843" s="45"/>
      <c r="E843" s="46"/>
      <c r="F843" s="47"/>
      <c r="G843" s="48"/>
      <c r="H843" s="17"/>
      <c r="I843" s="21"/>
      <c r="J843" s="22"/>
      <c r="K843" s="17"/>
      <c r="L843" s="21"/>
      <c r="M843" s="22"/>
      <c r="N843" s="49"/>
      <c r="O843" s="50"/>
      <c r="P843" s="50"/>
      <c r="Q843"/>
      <c r="R843"/>
      <c r="S843"/>
      <c r="AF843"/>
      <c r="AG843"/>
    </row>
    <row r="844" spans="1:35" ht="15" x14ac:dyDescent="0.25">
      <c r="A844"/>
      <c r="B844"/>
      <c r="C844"/>
      <c r="D844" s="45"/>
      <c r="E844" s="46"/>
      <c r="F844" s="47"/>
      <c r="G844" s="48"/>
      <c r="H844" s="17"/>
      <c r="I844" s="21"/>
      <c r="J844" s="22"/>
      <c r="K844" s="17"/>
      <c r="L844" s="21"/>
      <c r="M844" s="22"/>
      <c r="N844" s="49"/>
      <c r="O844" s="50"/>
      <c r="P844" s="50"/>
      <c r="Q844"/>
      <c r="R844"/>
      <c r="S844"/>
      <c r="AF844"/>
      <c r="AG844"/>
    </row>
    <row r="845" spans="1:35" ht="15" x14ac:dyDescent="0.25">
      <c r="A845"/>
      <c r="B845"/>
      <c r="C845"/>
      <c r="D845" s="45"/>
      <c r="E845" s="46"/>
      <c r="F845" s="47"/>
      <c r="G845" s="48"/>
      <c r="H845" s="17"/>
      <c r="I845" s="21"/>
      <c r="J845" s="22"/>
      <c r="K845" s="17"/>
      <c r="L845" s="21"/>
      <c r="M845" s="22"/>
      <c r="N845" s="49"/>
      <c r="O845" s="50"/>
      <c r="P845" s="50"/>
      <c r="Q845"/>
      <c r="R845"/>
      <c r="S845"/>
      <c r="AF845"/>
      <c r="AG845"/>
    </row>
    <row r="846" spans="1:35" ht="15" x14ac:dyDescent="0.25">
      <c r="A846"/>
      <c r="B846"/>
      <c r="C846"/>
      <c r="D846" s="45"/>
      <c r="E846" s="46"/>
      <c r="F846" s="47"/>
      <c r="G846" s="48"/>
      <c r="H846" s="17"/>
      <c r="I846" s="21"/>
      <c r="J846" s="22"/>
      <c r="K846" s="17"/>
      <c r="L846" s="21"/>
      <c r="M846" s="22"/>
      <c r="N846" s="49"/>
      <c r="O846" s="50"/>
      <c r="P846" s="50"/>
      <c r="Q846"/>
      <c r="R846"/>
      <c r="S846"/>
      <c r="AF846"/>
      <c r="AG846"/>
    </row>
    <row r="847" spans="1:35" ht="15" x14ac:dyDescent="0.25">
      <c r="A847"/>
      <c r="B847"/>
      <c r="C847"/>
      <c r="D847" s="45"/>
      <c r="E847" s="46"/>
      <c r="F847" s="47"/>
      <c r="G847" s="48"/>
      <c r="H847" s="17"/>
      <c r="I847" s="21"/>
      <c r="J847" s="22"/>
      <c r="K847" s="17"/>
      <c r="L847" s="21"/>
      <c r="M847" s="22"/>
      <c r="N847" s="49"/>
      <c r="O847" s="50"/>
      <c r="P847" s="50"/>
      <c r="Q847"/>
      <c r="R847"/>
      <c r="S847"/>
      <c r="AF847"/>
      <c r="AG847"/>
    </row>
    <row r="848" spans="1:35" ht="15" x14ac:dyDescent="0.25">
      <c r="A848"/>
      <c r="B848"/>
      <c r="C848"/>
      <c r="D848" s="45"/>
      <c r="E848" s="46"/>
      <c r="F848" s="47"/>
      <c r="G848" s="48"/>
      <c r="H848" s="17"/>
      <c r="I848" s="21"/>
      <c r="J848" s="22"/>
      <c r="K848" s="17"/>
      <c r="L848" s="21"/>
      <c r="M848" s="22"/>
      <c r="N848" s="49"/>
      <c r="O848" s="50"/>
      <c r="P848" s="50"/>
      <c r="Q848"/>
      <c r="R848"/>
      <c r="S848"/>
      <c r="AF848"/>
      <c r="AG848"/>
    </row>
    <row r="849" spans="1:33" ht="15" x14ac:dyDescent="0.25">
      <c r="A849"/>
      <c r="B849"/>
      <c r="C849"/>
      <c r="D849" s="45"/>
      <c r="E849" s="46"/>
      <c r="F849" s="47"/>
      <c r="G849" s="48"/>
      <c r="H849" s="17"/>
      <c r="I849" s="21"/>
      <c r="J849" s="22"/>
      <c r="K849" s="17"/>
      <c r="L849" s="21"/>
      <c r="M849" s="22"/>
      <c r="N849" s="49"/>
      <c r="O849" s="50"/>
      <c r="P849" s="50"/>
      <c r="Q849"/>
      <c r="R849"/>
      <c r="S849"/>
      <c r="AF849"/>
      <c r="AG849"/>
    </row>
    <row r="850" spans="1:33" ht="15" x14ac:dyDescent="0.25">
      <c r="A850"/>
      <c r="B850"/>
      <c r="C850"/>
      <c r="D850" s="45"/>
      <c r="E850" s="46"/>
      <c r="F850" s="47"/>
      <c r="G850" s="48"/>
      <c r="H850" s="17"/>
      <c r="I850" s="21"/>
      <c r="J850" s="22"/>
      <c r="K850" s="17"/>
      <c r="L850" s="21"/>
      <c r="M850" s="22"/>
      <c r="N850" s="49"/>
      <c r="O850" s="50"/>
      <c r="P850" s="50"/>
      <c r="Q850"/>
      <c r="R850"/>
      <c r="S850"/>
      <c r="AF850"/>
      <c r="AG850"/>
    </row>
    <row r="851" spans="1:33" ht="15" x14ac:dyDescent="0.25">
      <c r="A851"/>
      <c r="B851"/>
      <c r="C851"/>
      <c r="D851" s="45"/>
      <c r="E851" s="46"/>
      <c r="F851" s="47"/>
      <c r="G851" s="48"/>
      <c r="H851" s="17"/>
      <c r="I851" s="21"/>
      <c r="J851" s="22"/>
      <c r="K851" s="17"/>
      <c r="L851" s="21"/>
      <c r="M851" s="22"/>
      <c r="N851" s="49"/>
      <c r="O851" s="50"/>
      <c r="P851" s="50"/>
      <c r="Q851"/>
      <c r="R851"/>
      <c r="S851"/>
      <c r="AF851"/>
      <c r="AG851"/>
    </row>
    <row r="852" spans="1:33" ht="15" x14ac:dyDescent="0.25">
      <c r="A852"/>
      <c r="B852"/>
      <c r="C852"/>
      <c r="D852" s="45"/>
      <c r="E852" s="46"/>
      <c r="F852" s="47"/>
      <c r="G852" s="48"/>
      <c r="H852" s="17"/>
      <c r="I852" s="21"/>
      <c r="J852" s="22"/>
      <c r="K852" s="17"/>
      <c r="L852" s="21"/>
      <c r="M852" s="22"/>
      <c r="N852" s="49"/>
      <c r="O852" s="50"/>
      <c r="P852" s="50"/>
      <c r="Q852"/>
      <c r="R852"/>
      <c r="S852"/>
      <c r="AF852"/>
      <c r="AG852"/>
    </row>
    <row r="853" spans="1:33" ht="15" x14ac:dyDescent="0.25">
      <c r="A853"/>
      <c r="B853"/>
      <c r="C853"/>
      <c r="D853" s="45"/>
      <c r="E853" s="46"/>
      <c r="F853" s="47"/>
      <c r="G853" s="48"/>
      <c r="H853" s="17"/>
      <c r="I853" s="21"/>
      <c r="J853" s="22"/>
      <c r="K853" s="17"/>
      <c r="L853" s="21"/>
      <c r="M853" s="22"/>
      <c r="N853" s="49"/>
      <c r="O853" s="50"/>
      <c r="P853" s="50"/>
      <c r="Q853"/>
      <c r="R853"/>
      <c r="S853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40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40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40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40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40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40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40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40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40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40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40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40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40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40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40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40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40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40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40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40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40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40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40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40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40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40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40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40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40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40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40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40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40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40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40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40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40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40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40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40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40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40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40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40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40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40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40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40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40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40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40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40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40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40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40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40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40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40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40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40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40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40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40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40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40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40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40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40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40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40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40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40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40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40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40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40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40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40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40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40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40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9"/>
      <c r="O935" s="30"/>
      <c r="P935" s="30"/>
      <c r="Q935"/>
      <c r="R935"/>
      <c r="S935" s="40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40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40"/>
    </row>
    <row r="938" spans="1:35" s="52" customFormat="1" ht="15" x14ac:dyDescent="0.25">
      <c r="A938" s="44"/>
      <c r="B938" s="44"/>
      <c r="C938" s="44"/>
      <c r="D938" s="45"/>
      <c r="E938" s="46"/>
      <c r="F938" s="47"/>
      <c r="G938" s="48"/>
      <c r="H938" s="46"/>
      <c r="I938" s="47"/>
      <c r="J938" s="48"/>
      <c r="K938" s="46"/>
      <c r="L938" s="47"/>
      <c r="M938" s="48"/>
      <c r="N938" s="49"/>
      <c r="O938" s="50"/>
      <c r="P938" s="50"/>
      <c r="Q938" s="44"/>
      <c r="R938" s="44"/>
      <c r="S938" s="54"/>
      <c r="AD938" s="53"/>
      <c r="AE938" s="53"/>
      <c r="AH938" s="53"/>
      <c r="AI938" s="53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40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40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40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40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40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40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40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40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40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40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40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40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40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40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40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40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40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40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40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40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40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40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40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40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40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40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40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40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40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40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40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40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40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40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40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40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40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40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40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40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40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40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40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40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40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40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40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40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40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40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40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40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40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40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40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40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40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40"/>
    </row>
    <row r="997" spans="1:19" ht="15" x14ac:dyDescent="0.25">
      <c r="A997"/>
      <c r="B997"/>
      <c r="C997"/>
      <c r="D997" s="20"/>
      <c r="E997" s="17"/>
      <c r="F997" s="21"/>
      <c r="G997" s="22"/>
      <c r="H997" s="17"/>
      <c r="I997" s="21"/>
      <c r="J997" s="22"/>
      <c r="K997" s="17"/>
      <c r="L997" s="21"/>
      <c r="M997" s="22"/>
      <c r="N997" s="29"/>
      <c r="O997" s="30"/>
      <c r="P997" s="30"/>
      <c r="Q997"/>
      <c r="R997"/>
      <c r="S997" s="40"/>
    </row>
    <row r="998" spans="1:19" ht="15" x14ac:dyDescent="0.25">
      <c r="A998"/>
      <c r="B998"/>
      <c r="C998"/>
      <c r="D998" s="20"/>
      <c r="E998" s="17"/>
      <c r="F998" s="21"/>
      <c r="G998" s="22"/>
      <c r="H998" s="17"/>
      <c r="I998" s="21"/>
      <c r="J998" s="22"/>
      <c r="K998" s="17"/>
      <c r="L998" s="21"/>
      <c r="M998" s="22"/>
      <c r="N998" s="29"/>
      <c r="O998" s="30"/>
      <c r="P998" s="30"/>
      <c r="Q998"/>
      <c r="R998"/>
      <c r="S998" s="40"/>
    </row>
    <row r="999" spans="1:19" ht="15" x14ac:dyDescent="0.25">
      <c r="A999"/>
      <c r="B999"/>
      <c r="C999"/>
      <c r="D999" s="20"/>
      <c r="E999" s="17"/>
      <c r="F999" s="21"/>
      <c r="G999" s="22"/>
      <c r="H999" s="17"/>
      <c r="I999" s="21"/>
      <c r="J999" s="22"/>
      <c r="K999" s="17"/>
      <c r="L999" s="21"/>
      <c r="M999" s="22"/>
      <c r="N999" s="29"/>
      <c r="O999" s="30"/>
      <c r="P999" s="30"/>
      <c r="Q999"/>
      <c r="R999"/>
      <c r="S999" s="40"/>
    </row>
    <row r="1000" spans="1:19" ht="15" x14ac:dyDescent="0.25">
      <c r="D1000" s="20" t="str">
        <f t="shared" ref="D1000:D1002" si="121">IF(OR($A1000="",$B1000="",$C1000=""),"",(1/A1000)+(1/B1000)+(1/C1000)-1)</f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1"/>
      <c r="Q1000"/>
      <c r="R1000"/>
    </row>
    <row r="1001" spans="1:19" x14ac:dyDescent="0.2">
      <c r="D1001" s="20" t="str">
        <f t="shared" si="121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1"/>
    </row>
    <row r="1002" spans="1:19" x14ac:dyDescent="0.2">
      <c r="D1002" s="20" t="str">
        <f t="shared" si="121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2020-11-26T14:49:10Z</dcterms:modified>
</cp:coreProperties>
</file>