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G5" i="2"/>
  <c r="N5" i="2"/>
  <c r="O5" i="2"/>
  <c r="P5" i="2"/>
  <c r="E6" i="2"/>
  <c r="F6" i="2"/>
  <c r="O6" i="2" s="1"/>
  <c r="G6" i="2"/>
  <c r="N6" i="2"/>
  <c r="P6" i="2"/>
  <c r="E7" i="2"/>
  <c r="F7" i="2"/>
  <c r="O7" i="2" s="1"/>
  <c r="G7" i="2"/>
  <c r="N7" i="2"/>
  <c r="P7" i="2"/>
  <c r="E8" i="2"/>
  <c r="N8" i="2" s="1"/>
  <c r="F8" i="2"/>
  <c r="O8" i="2" s="1"/>
  <c r="G8" i="2"/>
  <c r="P8" i="2"/>
  <c r="E9" i="2"/>
  <c r="F9" i="2"/>
  <c r="G9" i="2"/>
  <c r="N9" i="2"/>
  <c r="O9" i="2"/>
  <c r="P9" i="2"/>
  <c r="E10" i="2"/>
  <c r="N10" i="2" s="1"/>
  <c r="F10" i="2"/>
  <c r="O10" i="2" s="1"/>
  <c r="G10" i="2"/>
  <c r="P10" i="2"/>
  <c r="E11" i="2"/>
  <c r="F11" i="2"/>
  <c r="G11" i="2"/>
  <c r="N11" i="2"/>
  <c r="O11" i="2"/>
  <c r="P11" i="2"/>
  <c r="E12" i="2"/>
  <c r="N12" i="2" s="1"/>
  <c r="F12" i="2"/>
  <c r="O12" i="2" s="1"/>
  <c r="G12" i="2"/>
  <c r="P12" i="2"/>
  <c r="E13" i="2"/>
  <c r="F13" i="2"/>
  <c r="G13" i="2"/>
  <c r="P13" i="2" s="1"/>
  <c r="N13" i="2"/>
  <c r="O13" i="2"/>
  <c r="E14" i="2"/>
  <c r="N14" i="2" s="1"/>
  <c r="F14" i="2"/>
  <c r="O14" i="2" s="1"/>
  <c r="G14" i="2"/>
  <c r="P14" i="2"/>
  <c r="E15" i="2"/>
  <c r="F15" i="2"/>
  <c r="G15" i="2"/>
  <c r="P15" i="2" s="1"/>
  <c r="N15" i="2"/>
  <c r="O15" i="2"/>
  <c r="E16" i="2"/>
  <c r="N16" i="2" s="1"/>
  <c r="F16" i="2"/>
  <c r="O16" i="2" s="1"/>
  <c r="G16" i="2"/>
  <c r="P16" i="2"/>
  <c r="E17" i="2"/>
  <c r="F17" i="2"/>
  <c r="G17" i="2"/>
  <c r="P17" i="2" s="1"/>
  <c r="N17" i="2"/>
  <c r="O17" i="2"/>
  <c r="E18" i="2"/>
  <c r="N18" i="2" s="1"/>
  <c r="F18" i="2"/>
  <c r="O18" i="2" s="1"/>
  <c r="G18" i="2"/>
  <c r="P18" i="2"/>
  <c r="E19" i="2"/>
  <c r="F19" i="2"/>
  <c r="G19" i="2"/>
  <c r="P19" i="2" s="1"/>
  <c r="N19" i="2"/>
  <c r="O19" i="2"/>
  <c r="E20" i="2"/>
  <c r="N20" i="2" s="1"/>
  <c r="F20" i="2"/>
  <c r="O20" i="2" s="1"/>
  <c r="G20" i="2"/>
  <c r="P20" i="2"/>
  <c r="E21" i="2"/>
  <c r="F21" i="2"/>
  <c r="G21" i="2"/>
  <c r="P21" i="2" s="1"/>
  <c r="N21" i="2"/>
  <c r="O21" i="2"/>
  <c r="E22" i="2"/>
  <c r="N22" i="2" s="1"/>
  <c r="F22" i="2"/>
  <c r="O22" i="2" s="1"/>
  <c r="G22" i="2"/>
  <c r="P22" i="2"/>
  <c r="E23" i="2"/>
  <c r="F23" i="2"/>
  <c r="G23" i="2"/>
  <c r="P23" i="2" s="1"/>
  <c r="N23" i="2"/>
  <c r="O23" i="2"/>
  <c r="E24" i="2"/>
  <c r="N24" i="2" s="1"/>
  <c r="F24" i="2"/>
  <c r="O24" i="2" s="1"/>
  <c r="G24" i="2"/>
  <c r="P24" i="2"/>
  <c r="E25" i="2"/>
  <c r="F25" i="2"/>
  <c r="G25" i="2"/>
  <c r="P25" i="2" s="1"/>
  <c r="N25" i="2"/>
  <c r="O25" i="2"/>
  <c r="E26" i="2"/>
  <c r="N26" i="2" s="1"/>
  <c r="F26" i="2"/>
  <c r="O26" i="2" s="1"/>
  <c r="G26" i="2"/>
  <c r="P26" i="2"/>
  <c r="E27" i="2"/>
  <c r="F27" i="2"/>
  <c r="G27" i="2"/>
  <c r="P27" i="2" s="1"/>
  <c r="N27" i="2"/>
  <c r="O27" i="2"/>
  <c r="E28" i="2"/>
  <c r="N28" i="2" s="1"/>
  <c r="F28" i="2"/>
  <c r="O28" i="2" s="1"/>
  <c r="G28" i="2"/>
  <c r="P28" i="2"/>
  <c r="E29" i="2"/>
  <c r="F29" i="2"/>
  <c r="G29" i="2"/>
  <c r="P29" i="2" s="1"/>
  <c r="N29" i="2"/>
  <c r="O29" i="2"/>
  <c r="E30" i="2"/>
  <c r="N30" i="2" s="1"/>
  <c r="F30" i="2"/>
  <c r="O30" i="2" s="1"/>
  <c r="G30" i="2"/>
  <c r="P30" i="2"/>
  <c r="E31" i="2"/>
  <c r="F31" i="2"/>
  <c r="G31" i="2"/>
  <c r="P31" i="2" s="1"/>
  <c r="N31" i="2"/>
  <c r="O31" i="2"/>
  <c r="E32" i="2"/>
  <c r="N32" i="2" s="1"/>
  <c r="F32" i="2"/>
  <c r="O32" i="2" s="1"/>
  <c r="G32" i="2"/>
  <c r="P32" i="2"/>
  <c r="E33" i="2"/>
  <c r="F33" i="2"/>
  <c r="G33" i="2"/>
  <c r="P33" i="2" s="1"/>
  <c r="N33" i="2"/>
  <c r="O33" i="2"/>
  <c r="E34" i="2"/>
  <c r="N34" i="2" s="1"/>
  <c r="F34" i="2"/>
  <c r="O34" i="2" s="1"/>
  <c r="G34" i="2"/>
  <c r="P34" i="2"/>
  <c r="E35" i="2"/>
  <c r="F35" i="2"/>
  <c r="G35" i="2"/>
  <c r="P35" i="2" s="1"/>
  <c r="N35" i="2"/>
  <c r="O35" i="2"/>
  <c r="E36" i="2"/>
  <c r="N36" i="2" s="1"/>
  <c r="F36" i="2"/>
  <c r="O36" i="2" s="1"/>
  <c r="G36" i="2"/>
  <c r="P36" i="2"/>
  <c r="E37" i="2"/>
  <c r="F37" i="2"/>
  <c r="G37" i="2"/>
  <c r="P37" i="2" s="1"/>
  <c r="N37" i="2"/>
  <c r="O37" i="2"/>
  <c r="E38" i="2"/>
  <c r="N38" i="2" s="1"/>
  <c r="F38" i="2"/>
  <c r="O38" i="2" s="1"/>
  <c r="G38" i="2"/>
  <c r="P38" i="2"/>
  <c r="E39" i="2"/>
  <c r="F39" i="2"/>
  <c r="G39" i="2"/>
  <c r="P39" i="2" s="1"/>
  <c r="N39" i="2"/>
  <c r="O39" i="2"/>
  <c r="E40" i="2"/>
  <c r="N40" i="2" s="1"/>
  <c r="F40" i="2"/>
  <c r="O40" i="2" s="1"/>
  <c r="G40" i="2"/>
  <c r="P40" i="2"/>
  <c r="E41" i="2"/>
  <c r="F41" i="2"/>
  <c r="G41" i="2"/>
  <c r="P41" i="2" s="1"/>
  <c r="N41" i="2"/>
  <c r="O41" i="2"/>
  <c r="E42" i="2"/>
  <c r="N42" i="2" s="1"/>
  <c r="F42" i="2"/>
  <c r="O42" i="2" s="1"/>
  <c r="G42" i="2"/>
  <c r="P42" i="2"/>
  <c r="E43" i="2"/>
  <c r="F43" i="2"/>
  <c r="G43" i="2"/>
  <c r="P43" i="2" s="1"/>
  <c r="N43" i="2"/>
  <c r="O43" i="2"/>
  <c r="E44" i="2"/>
  <c r="N44" i="2" s="1"/>
  <c r="F44" i="2"/>
  <c r="O44" i="2" s="1"/>
  <c r="G44" i="2"/>
  <c r="P44" i="2"/>
  <c r="E45" i="2"/>
  <c r="F45" i="2"/>
  <c r="G45" i="2"/>
  <c r="P45" i="2" s="1"/>
  <c r="N45" i="2"/>
  <c r="O45" i="2"/>
  <c r="E46" i="2"/>
  <c r="N46" i="2" s="1"/>
  <c r="F46" i="2"/>
  <c r="O46" i="2" s="1"/>
  <c r="G46" i="2"/>
  <c r="P46" i="2"/>
  <c r="E47" i="2"/>
  <c r="F47" i="2"/>
  <c r="G47" i="2"/>
  <c r="P47" i="2" s="1"/>
  <c r="N47" i="2"/>
  <c r="O47" i="2"/>
  <c r="E48" i="2"/>
  <c r="N48" i="2" s="1"/>
  <c r="F48" i="2"/>
  <c r="O48" i="2" s="1"/>
  <c r="G48" i="2"/>
  <c r="P48" i="2"/>
  <c r="E49" i="2"/>
  <c r="F49" i="2"/>
  <c r="G49" i="2"/>
  <c r="P49" i="2" s="1"/>
  <c r="N49" i="2"/>
  <c r="O49" i="2"/>
  <c r="E50" i="2"/>
  <c r="N50" i="2" s="1"/>
  <c r="F50" i="2"/>
  <c r="O50" i="2" s="1"/>
  <c r="G50" i="2"/>
  <c r="P50" i="2"/>
  <c r="E51" i="2"/>
  <c r="F51" i="2"/>
  <c r="G51" i="2"/>
  <c r="P51" i="2" s="1"/>
  <c r="N51" i="2"/>
  <c r="O51" i="2"/>
  <c r="E52" i="2"/>
  <c r="N52" i="2" s="1"/>
  <c r="F52" i="2"/>
  <c r="O52" i="2" s="1"/>
  <c r="G52" i="2"/>
  <c r="P52" i="2"/>
  <c r="E53" i="2"/>
  <c r="F53" i="2"/>
  <c r="G53" i="2"/>
  <c r="P53" i="2" s="1"/>
  <c r="N53" i="2"/>
  <c r="O53" i="2"/>
  <c r="E54" i="2"/>
  <c r="N54" i="2" s="1"/>
  <c r="F54" i="2"/>
  <c r="O54" i="2" s="1"/>
  <c r="G54" i="2"/>
  <c r="P54" i="2"/>
  <c r="E55" i="2"/>
  <c r="F55" i="2"/>
  <c r="G55" i="2"/>
  <c r="P55" i="2" s="1"/>
  <c r="N55" i="2"/>
  <c r="O55" i="2"/>
  <c r="E56" i="2"/>
  <c r="N56" i="2" s="1"/>
  <c r="F56" i="2"/>
  <c r="O56" i="2" s="1"/>
  <c r="G56" i="2"/>
  <c r="P56" i="2"/>
  <c r="E57" i="2"/>
  <c r="F57" i="2"/>
  <c r="G57" i="2"/>
  <c r="P57" i="2" s="1"/>
  <c r="N57" i="2"/>
  <c r="O57" i="2"/>
  <c r="E58" i="2"/>
  <c r="N58" i="2" s="1"/>
  <c r="F58" i="2"/>
  <c r="O58" i="2" s="1"/>
  <c r="G58" i="2"/>
  <c r="P58" i="2"/>
  <c r="E59" i="2"/>
  <c r="F59" i="2"/>
  <c r="G59" i="2"/>
  <c r="P59" i="2" s="1"/>
  <c r="N59" i="2"/>
  <c r="O59" i="2"/>
  <c r="E60" i="2"/>
  <c r="N60" i="2" s="1"/>
  <c r="F60" i="2"/>
  <c r="O60" i="2" s="1"/>
  <c r="G60" i="2"/>
  <c r="P60" i="2"/>
  <c r="E61" i="2"/>
  <c r="F61" i="2"/>
  <c r="G61" i="2"/>
  <c r="P61" i="2" s="1"/>
  <c r="N61" i="2"/>
  <c r="O61" i="2"/>
  <c r="E62" i="2"/>
  <c r="N62" i="2" s="1"/>
  <c r="F62" i="2"/>
  <c r="O62" i="2" s="1"/>
  <c r="G62" i="2"/>
  <c r="P62" i="2"/>
  <c r="E63" i="2"/>
  <c r="F63" i="2"/>
  <c r="G63" i="2"/>
  <c r="P63" i="2" s="1"/>
  <c r="N63" i="2"/>
  <c r="O63" i="2"/>
  <c r="E64" i="2"/>
  <c r="N64" i="2" s="1"/>
  <c r="F64" i="2"/>
  <c r="O64" i="2" s="1"/>
  <c r="G64" i="2"/>
  <c r="P64" i="2"/>
  <c r="E65" i="2"/>
  <c r="F65" i="2"/>
  <c r="G65" i="2"/>
  <c r="P65" i="2" s="1"/>
  <c r="N65" i="2"/>
  <c r="O65" i="2"/>
  <c r="E66" i="2"/>
  <c r="N66" i="2" s="1"/>
  <c r="F66" i="2"/>
  <c r="O66" i="2" s="1"/>
  <c r="G66" i="2"/>
  <c r="P66" i="2"/>
  <c r="E67" i="2"/>
  <c r="F67" i="2"/>
  <c r="G67" i="2"/>
  <c r="P67" i="2" s="1"/>
  <c r="N67" i="2"/>
  <c r="O67" i="2"/>
  <c r="E68" i="2"/>
  <c r="N68" i="2" s="1"/>
  <c r="F68" i="2"/>
  <c r="O68" i="2" s="1"/>
  <c r="G68" i="2"/>
  <c r="P68" i="2"/>
  <c r="E69" i="2"/>
  <c r="F69" i="2"/>
  <c r="G69" i="2"/>
  <c r="P69" i="2" s="1"/>
  <c r="N69" i="2"/>
  <c r="O69" i="2"/>
  <c r="E70" i="2"/>
  <c r="N70" i="2" s="1"/>
  <c r="F70" i="2"/>
  <c r="O70" i="2" s="1"/>
  <c r="G70" i="2"/>
  <c r="P70" i="2"/>
  <c r="E71" i="2"/>
  <c r="F71" i="2"/>
  <c r="G71" i="2"/>
  <c r="P71" i="2" s="1"/>
  <c r="N71" i="2"/>
  <c r="O71" i="2"/>
  <c r="E72" i="2"/>
  <c r="N72" i="2" s="1"/>
  <c r="F72" i="2"/>
  <c r="O72" i="2" s="1"/>
  <c r="G72" i="2"/>
  <c r="P72" i="2"/>
  <c r="E73" i="2"/>
  <c r="F73" i="2"/>
  <c r="G73" i="2"/>
  <c r="P73" i="2" s="1"/>
  <c r="N73" i="2"/>
  <c r="O73" i="2"/>
  <c r="E74" i="2"/>
  <c r="N74" i="2" s="1"/>
  <c r="F74" i="2"/>
  <c r="G74" i="2"/>
  <c r="O74" i="2"/>
  <c r="P74" i="2"/>
  <c r="E75" i="2"/>
  <c r="F75" i="2"/>
  <c r="G75" i="2"/>
  <c r="P75" i="2" s="1"/>
  <c r="N75" i="2"/>
  <c r="O75" i="2"/>
  <c r="E76" i="2"/>
  <c r="N76" i="2" s="1"/>
  <c r="F76" i="2"/>
  <c r="O76" i="2" s="1"/>
  <c r="G76" i="2"/>
  <c r="P76" i="2" s="1"/>
  <c r="E77" i="2"/>
  <c r="F77" i="2"/>
  <c r="G77" i="2"/>
  <c r="P77" i="2" s="1"/>
  <c r="N77" i="2"/>
  <c r="O77" i="2"/>
  <c r="E78" i="2"/>
  <c r="N78" i="2" s="1"/>
  <c r="F78" i="2"/>
  <c r="G78" i="2"/>
  <c r="O78" i="2"/>
  <c r="P78" i="2"/>
  <c r="E79" i="2"/>
  <c r="F79" i="2"/>
  <c r="G79" i="2"/>
  <c r="P79" i="2" s="1"/>
  <c r="N79" i="2"/>
  <c r="O79" i="2"/>
  <c r="E80" i="2"/>
  <c r="N80" i="2" s="1"/>
  <c r="F80" i="2"/>
  <c r="O80" i="2" s="1"/>
  <c r="G80" i="2"/>
  <c r="P80" i="2" s="1"/>
  <c r="E81" i="2"/>
  <c r="F81" i="2"/>
  <c r="G81" i="2"/>
  <c r="P81" i="2" s="1"/>
  <c r="N81" i="2"/>
  <c r="O81" i="2"/>
  <c r="E82" i="2"/>
  <c r="N82" i="2" s="1"/>
  <c r="F82" i="2"/>
  <c r="G82" i="2"/>
  <c r="O82" i="2"/>
  <c r="P82" i="2"/>
  <c r="E83" i="2"/>
  <c r="F83" i="2"/>
  <c r="G83" i="2"/>
  <c r="P83" i="2" s="1"/>
  <c r="N83" i="2"/>
  <c r="O83" i="2"/>
  <c r="E84" i="2"/>
  <c r="N84" i="2" s="1"/>
  <c r="F84" i="2"/>
  <c r="O84" i="2" s="1"/>
  <c r="G84" i="2"/>
  <c r="P84" i="2" s="1"/>
  <c r="E85" i="2"/>
  <c r="F85" i="2"/>
  <c r="G85" i="2"/>
  <c r="P85" i="2" s="1"/>
  <c r="N85" i="2"/>
  <c r="O85" i="2"/>
  <c r="E86" i="2"/>
  <c r="N86" i="2" s="1"/>
  <c r="F86" i="2"/>
  <c r="G86" i="2"/>
  <c r="O86" i="2"/>
  <c r="P86" i="2"/>
  <c r="E87" i="2"/>
  <c r="F87" i="2"/>
  <c r="G87" i="2"/>
  <c r="P87" i="2" s="1"/>
  <c r="N87" i="2"/>
  <c r="O87" i="2"/>
  <c r="E88" i="2"/>
  <c r="N88" i="2" s="1"/>
  <c r="F88" i="2"/>
  <c r="O88" i="2" s="1"/>
  <c r="G88" i="2"/>
  <c r="P88" i="2" s="1"/>
  <c r="E89" i="2"/>
  <c r="F89" i="2"/>
  <c r="G89" i="2"/>
  <c r="P89" i="2" s="1"/>
  <c r="N89" i="2"/>
  <c r="O89" i="2"/>
  <c r="E90" i="2"/>
  <c r="N90" i="2" s="1"/>
  <c r="F90" i="2"/>
  <c r="G90" i="2"/>
  <c r="O90" i="2"/>
  <c r="P90" i="2"/>
  <c r="E91" i="2"/>
  <c r="F91" i="2"/>
  <c r="G91" i="2"/>
  <c r="P91" i="2" s="1"/>
  <c r="N91" i="2"/>
  <c r="O91" i="2"/>
  <c r="E92" i="2"/>
  <c r="N92" i="2" s="1"/>
  <c r="F92" i="2"/>
  <c r="O92" i="2" s="1"/>
  <c r="G92" i="2"/>
  <c r="P92" i="2" s="1"/>
  <c r="E93" i="2"/>
  <c r="F93" i="2"/>
  <c r="G93" i="2"/>
  <c r="P93" i="2" s="1"/>
  <c r="N93" i="2"/>
  <c r="O93" i="2"/>
  <c r="E94" i="2"/>
  <c r="N94" i="2" s="1"/>
  <c r="F94" i="2"/>
  <c r="G94" i="2"/>
  <c r="O94" i="2"/>
  <c r="P94" i="2"/>
  <c r="E95" i="2"/>
  <c r="F95" i="2"/>
  <c r="O95" i="2" s="1"/>
  <c r="G95" i="2"/>
  <c r="N95" i="2"/>
  <c r="P95" i="2"/>
  <c r="E96" i="2"/>
  <c r="F96" i="2"/>
  <c r="O96" i="2" s="1"/>
  <c r="G96" i="2"/>
  <c r="N96" i="2"/>
  <c r="P96" i="2"/>
  <c r="E97" i="2"/>
  <c r="F97" i="2"/>
  <c r="O97" i="2" s="1"/>
  <c r="G97" i="2"/>
  <c r="N97" i="2"/>
  <c r="P97" i="2"/>
  <c r="E98" i="2"/>
  <c r="F98" i="2"/>
  <c r="O98" i="2" s="1"/>
  <c r="G98" i="2"/>
  <c r="N98" i="2"/>
  <c r="P98" i="2"/>
  <c r="E99" i="2"/>
  <c r="F99" i="2"/>
  <c r="O99" i="2" s="1"/>
  <c r="G99" i="2"/>
  <c r="N99" i="2"/>
  <c r="P99" i="2"/>
  <c r="E100" i="2"/>
  <c r="F100" i="2"/>
  <c r="O100" i="2" s="1"/>
  <c r="G100" i="2"/>
  <c r="N100" i="2"/>
  <c r="P100" i="2"/>
  <c r="E101" i="2"/>
  <c r="F101" i="2"/>
  <c r="O101" i="2" s="1"/>
  <c r="G101" i="2"/>
  <c r="N101" i="2"/>
  <c r="P101" i="2"/>
  <c r="E102" i="2"/>
  <c r="F102" i="2"/>
  <c r="O102" i="2" s="1"/>
  <c r="G102" i="2"/>
  <c r="N102" i="2"/>
  <c r="P102" i="2"/>
  <c r="E103" i="2"/>
  <c r="F103" i="2"/>
  <c r="O103" i="2" s="1"/>
  <c r="G103" i="2"/>
  <c r="N103" i="2"/>
  <c r="P103" i="2"/>
  <c r="E104" i="2"/>
  <c r="F104" i="2"/>
  <c r="O104" i="2" s="1"/>
  <c r="G104" i="2"/>
  <c r="N104" i="2"/>
  <c r="P104" i="2"/>
  <c r="E105" i="2"/>
  <c r="F105" i="2"/>
  <c r="O105" i="2" s="1"/>
  <c r="G105" i="2"/>
  <c r="N105" i="2"/>
  <c r="P105" i="2"/>
  <c r="E106" i="2"/>
  <c r="F106" i="2"/>
  <c r="O106" i="2" s="1"/>
  <c r="G106" i="2"/>
  <c r="N106" i="2"/>
  <c r="P106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H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H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F723" i="11" s="1"/>
  <c r="B723" i="11"/>
  <c r="D723" i="11" s="1"/>
  <c r="A724" i="11"/>
  <c r="C724" i="11" s="1"/>
  <c r="B724" i="11"/>
  <c r="D724" i="11" s="1"/>
  <c r="A725" i="11"/>
  <c r="C725" i="11" s="1"/>
  <c r="F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H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E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H767" i="11" s="1"/>
  <c r="B767" i="11"/>
  <c r="D767" i="11" s="1"/>
  <c r="A768" i="11"/>
  <c r="C768" i="11" s="1"/>
  <c r="B768" i="11"/>
  <c r="D768" i="11" s="1"/>
  <c r="A769" i="11"/>
  <c r="C769" i="11" s="1"/>
  <c r="E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F803" i="11" s="1"/>
  <c r="B803" i="11"/>
  <c r="D803" i="11" s="1"/>
  <c r="A804" i="11"/>
  <c r="C804" i="11" s="1"/>
  <c r="B804" i="11"/>
  <c r="D804" i="11" s="1"/>
  <c r="E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K835" i="11" s="1"/>
  <c r="B835" i="1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N912" i="11" s="1"/>
  <c r="A913" i="11"/>
  <c r="B913" i="11"/>
  <c r="D913" i="11" s="1"/>
  <c r="A914" i="11"/>
  <c r="M914" i="11" s="1"/>
  <c r="B914" i="11"/>
  <c r="L914" i="11" s="1"/>
  <c r="A915" i="11"/>
  <c r="B915" i="11"/>
  <c r="N915" i="11" s="1"/>
  <c r="A916" i="11"/>
  <c r="C916" i="11" s="1"/>
  <c r="B916" i="11"/>
  <c r="L916" i="11" s="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L932" i="11" s="1"/>
  <c r="A933" i="11"/>
  <c r="B933" i="11"/>
  <c r="D933" i="11" s="1"/>
  <c r="A934" i="11"/>
  <c r="C934" i="11" s="1"/>
  <c r="B934" i="11"/>
  <c r="L934" i="11" s="1"/>
  <c r="A935" i="11"/>
  <c r="B935" i="11"/>
  <c r="A936" i="11"/>
  <c r="C936" i="11" s="1"/>
  <c r="B936" i="1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L944" i="11" s="1"/>
  <c r="A945" i="11"/>
  <c r="B945" i="11"/>
  <c r="D945" i="11" s="1"/>
  <c r="A946" i="11"/>
  <c r="C946" i="11" s="1"/>
  <c r="B946" i="11"/>
  <c r="L946" i="11" s="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N960" i="11" s="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L977" i="11" s="1"/>
  <c r="A978" i="11"/>
  <c r="C978" i="11" s="1"/>
  <c r="B978" i="11"/>
  <c r="L978" i="11" s="1"/>
  <c r="A979" i="11"/>
  <c r="C979" i="11" s="1"/>
  <c r="B979" i="11"/>
  <c r="N979" i="11" s="1"/>
  <c r="A980" i="11"/>
  <c r="B980" i="11"/>
  <c r="A981" i="11"/>
  <c r="K981" i="11" s="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M998" i="11" s="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N936" i="11"/>
  <c r="N909" i="11"/>
  <c r="M902" i="11"/>
  <c r="K886" i="11"/>
  <c r="N871" i="11"/>
  <c r="N835" i="11"/>
  <c r="N833" i="11"/>
  <c r="M826" i="11"/>
  <c r="L821" i="11"/>
  <c r="M988" i="11"/>
  <c r="L983" i="11"/>
  <c r="L950" i="11"/>
  <c r="N922" i="11"/>
  <c r="M900" i="11"/>
  <c r="L895" i="11"/>
  <c r="M888" i="11"/>
  <c r="N885" i="11"/>
  <c r="K884" i="11"/>
  <c r="L865" i="11"/>
  <c r="L863" i="11"/>
  <c r="M862" i="11"/>
  <c r="K856" i="11"/>
  <c r="K850" i="11"/>
  <c r="N847" i="11"/>
  <c r="L845" i="11"/>
  <c r="K842" i="11"/>
  <c r="N837" i="11"/>
  <c r="L825" i="11"/>
  <c r="N819" i="11"/>
  <c r="E723" i="11"/>
  <c r="F801" i="11"/>
  <c r="E693" i="11"/>
  <c r="H75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G956" i="5"/>
  <c r="I982" i="5"/>
  <c r="E991" i="2"/>
  <c r="F991" i="2"/>
  <c r="G991" i="2"/>
  <c r="F879" i="5"/>
  <c r="I991" i="2"/>
  <c r="J991" i="2"/>
  <c r="E962" i="5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M978" i="11" l="1"/>
  <c r="N924" i="11"/>
  <c r="N956" i="11"/>
  <c r="L882" i="11"/>
  <c r="L910" i="11"/>
  <c r="L968" i="11"/>
  <c r="N976" i="11"/>
  <c r="C988" i="11"/>
  <c r="N829" i="11"/>
  <c r="L839" i="11"/>
  <c r="N845" i="11"/>
  <c r="K871" i="11"/>
  <c r="L891" i="11"/>
  <c r="M909" i="11"/>
  <c r="L823" i="11"/>
  <c r="N841" i="11"/>
  <c r="M911" i="11"/>
  <c r="H803" i="11"/>
  <c r="E729" i="11"/>
  <c r="L819" i="11"/>
  <c r="N831" i="11"/>
  <c r="N839" i="11"/>
  <c r="N846" i="11"/>
  <c r="N891" i="11"/>
  <c r="L940" i="11"/>
  <c r="N993" i="11"/>
  <c r="N843" i="11"/>
  <c r="M967" i="11"/>
  <c r="K965" i="11"/>
  <c r="E789" i="11"/>
  <c r="H783" i="11"/>
  <c r="E777" i="11"/>
  <c r="F741" i="11"/>
  <c r="H721" i="11"/>
  <c r="E709" i="11"/>
  <c r="D976" i="11"/>
  <c r="H976" i="11" s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I702" i="11" s="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AR908" i="4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H968" i="11" s="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F970" i="11" s="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F847" i="11" s="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F973" i="11" s="1"/>
  <c r="M973" i="11"/>
  <c r="C971" i="11"/>
  <c r="E971" i="11" s="1"/>
  <c r="M971" i="11"/>
  <c r="C969" i="11"/>
  <c r="M969" i="11"/>
  <c r="E916" i="11"/>
  <c r="M910" i="11"/>
  <c r="C910" i="11"/>
  <c r="H910" i="11" s="1"/>
  <c r="C883" i="11"/>
  <c r="M883" i="11"/>
  <c r="M878" i="11"/>
  <c r="C878" i="11"/>
  <c r="F878" i="11" s="1"/>
  <c r="C876" i="11"/>
  <c r="F876" i="11" s="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E846" i="11"/>
  <c r="H840" i="11"/>
  <c r="H834" i="11"/>
  <c r="H832" i="11"/>
  <c r="J832" i="11" s="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E979" i="11"/>
  <c r="H973" i="11"/>
  <c r="E967" i="11"/>
  <c r="H967" i="11"/>
  <c r="F967" i="11"/>
  <c r="E909" i="11"/>
  <c r="H909" i="11"/>
  <c r="H904" i="11"/>
  <c r="F904" i="11"/>
  <c r="E904" i="11"/>
  <c r="E882" i="11"/>
  <c r="H882" i="11"/>
  <c r="F882" i="11"/>
  <c r="H874" i="11"/>
  <c r="F874" i="11"/>
  <c r="F867" i="11"/>
  <c r="H867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E874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I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I756" i="11" s="1"/>
  <c r="E756" i="11"/>
  <c r="H756" i="11"/>
  <c r="H754" i="1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67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P944" i="4" s="1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D961" i="4" s="1"/>
  <c r="H961" i="4"/>
  <c r="AR961" i="4"/>
  <c r="K960" i="4"/>
  <c r="H960" i="4"/>
  <c r="K958" i="4"/>
  <c r="AR958" i="4"/>
  <c r="K955" i="4"/>
  <c r="AR955" i="4"/>
  <c r="H955" i="4"/>
  <c r="K954" i="4"/>
  <c r="AR954" i="4"/>
  <c r="H954" i="4"/>
  <c r="K953" i="4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F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78" i="4"/>
  <c r="P90" i="4"/>
  <c r="Q150" i="4"/>
  <c r="F225" i="11"/>
  <c r="H219" i="11"/>
  <c r="H215" i="11"/>
  <c r="L913" i="4"/>
  <c r="I913" i="4"/>
  <c r="K940" i="4"/>
  <c r="AR940" i="4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AR891" i="4"/>
  <c r="E891" i="4" s="1"/>
  <c r="M909" i="4"/>
  <c r="M998" i="4"/>
  <c r="J998" i="4"/>
  <c r="M997" i="4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H918" i="4"/>
  <c r="K917" i="4"/>
  <c r="AR917" i="4"/>
  <c r="K916" i="4"/>
  <c r="N916" i="4" s="1"/>
  <c r="R916" i="4" s="1"/>
  <c r="AR916" i="4"/>
  <c r="F916" i="4" s="1"/>
  <c r="H916" i="4"/>
  <c r="K915" i="4"/>
  <c r="AR915" i="4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N927" i="4" s="1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E994" i="4" s="1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D872" i="4" s="1"/>
  <c r="K871" i="4"/>
  <c r="AR87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F958" i="4" s="1"/>
  <c r="J958" i="4"/>
  <c r="M952" i="4"/>
  <c r="F952" i="4" s="1"/>
  <c r="J952" i="4"/>
  <c r="M951" i="4"/>
  <c r="J951" i="4"/>
  <c r="M947" i="4"/>
  <c r="J947" i="4"/>
  <c r="M936" i="4"/>
  <c r="Q936" i="4" s="1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E952" i="4" s="1"/>
  <c r="L946" i="4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F653" i="11"/>
  <c r="F637" i="11"/>
  <c r="F633" i="11"/>
  <c r="J633" i="11" s="1"/>
  <c r="L633" i="11" s="1"/>
  <c r="N633" i="11" s="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J615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P977" i="4"/>
  <c r="I999" i="4"/>
  <c r="I995" i="4"/>
  <c r="I970" i="4"/>
  <c r="E928" i="4"/>
  <c r="F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F885" i="4"/>
  <c r="I993" i="4"/>
  <c r="I953" i="4"/>
  <c r="I996" i="4"/>
  <c r="I997" i="4"/>
  <c r="F918" i="4"/>
  <c r="D918" i="4"/>
  <c r="AR979" i="4"/>
  <c r="AR959" i="4"/>
  <c r="G959" i="4" s="1"/>
  <c r="AR1001" i="4"/>
  <c r="AR980" i="4"/>
  <c r="AR976" i="4"/>
  <c r="G976" i="4" s="1"/>
  <c r="AR977" i="4"/>
  <c r="J945" i="4"/>
  <c r="AR945" i="4"/>
  <c r="P938" i="4"/>
  <c r="S938" i="4" s="1"/>
  <c r="U938" i="4" s="1"/>
  <c r="P110" i="4"/>
  <c r="P716" i="4"/>
  <c r="P702" i="4"/>
  <c r="N660" i="4"/>
  <c r="R660" i="4" s="1"/>
  <c r="N644" i="4"/>
  <c r="R644" i="4" s="1"/>
  <c r="Q578" i="4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N935" i="4"/>
  <c r="R935" i="4" s="1"/>
  <c r="P914" i="4"/>
  <c r="N910" i="4"/>
  <c r="R910" i="4" s="1"/>
  <c r="Q850" i="4"/>
  <c r="P850" i="4"/>
  <c r="N844" i="4"/>
  <c r="R844" i="4" s="1"/>
  <c r="Q840" i="4"/>
  <c r="P839" i="4"/>
  <c r="Q836" i="4"/>
  <c r="T836" i="4" s="1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888" i="4"/>
  <c r="D959" i="4"/>
  <c r="F975" i="4"/>
  <c r="G975" i="4"/>
  <c r="G880" i="4"/>
  <c r="G961" i="4"/>
  <c r="F961" i="4"/>
  <c r="D995" i="4"/>
  <c r="F995" i="4"/>
  <c r="G886" i="4"/>
  <c r="G894" i="4"/>
  <c r="E967" i="4"/>
  <c r="G909" i="4"/>
  <c r="G980" i="4"/>
  <c r="D980" i="4"/>
  <c r="E980" i="4"/>
  <c r="G958" i="4"/>
  <c r="E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P997" i="4"/>
  <c r="K988" i="4"/>
  <c r="AR988" i="4"/>
  <c r="G988" i="4" s="1"/>
  <c r="K987" i="4"/>
  <c r="N987" i="4" s="1"/>
  <c r="R987" i="4" s="1"/>
  <c r="H987" i="4"/>
  <c r="Q985" i="4"/>
  <c r="P985" i="4"/>
  <c r="D985" i="4"/>
  <c r="P983" i="4"/>
  <c r="N983" i="4"/>
  <c r="R983" i="4" s="1"/>
  <c r="E983" i="4"/>
  <c r="D975" i="4"/>
  <c r="M974" i="4"/>
  <c r="F974" i="4" s="1"/>
  <c r="J974" i="4"/>
  <c r="K974" i="4"/>
  <c r="H974" i="4"/>
  <c r="K973" i="4"/>
  <c r="P973" i="4" s="1"/>
  <c r="AR973" i="4"/>
  <c r="E971" i="4"/>
  <c r="P971" i="4"/>
  <c r="D971" i="4"/>
  <c r="K966" i="4"/>
  <c r="AR966" i="4"/>
  <c r="M964" i="4"/>
  <c r="J964" i="4"/>
  <c r="L963" i="4"/>
  <c r="I963" i="4"/>
  <c r="E957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Q887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Q916" i="4"/>
  <c r="T916" i="4" s="1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T674" i="4" s="1"/>
  <c r="Q96" i="4"/>
  <c r="Q944" i="4"/>
  <c r="Q938" i="4"/>
  <c r="T938" i="4" s="1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D903" i="4"/>
  <c r="G941" i="4"/>
  <c r="G978" i="4"/>
  <c r="F978" i="4"/>
  <c r="E978" i="4"/>
  <c r="D970" i="4"/>
  <c r="E970" i="4"/>
  <c r="G994" i="4"/>
  <c r="D962" i="4"/>
  <c r="F962" i="4"/>
  <c r="E962" i="4"/>
  <c r="E998" i="4"/>
  <c r="F948" i="4"/>
  <c r="E948" i="4"/>
  <c r="F938" i="4"/>
  <c r="G938" i="4"/>
  <c r="E875" i="4"/>
  <c r="F920" i="4"/>
  <c r="E920" i="4"/>
  <c r="D920" i="4"/>
  <c r="D996" i="4"/>
  <c r="E924" i="4"/>
  <c r="D977" i="4"/>
  <c r="E977" i="4"/>
  <c r="G977" i="4"/>
  <c r="D913" i="4"/>
  <c r="G913" i="4"/>
  <c r="G881" i="4"/>
  <c r="E987" i="4"/>
  <c r="M3" i="4"/>
  <c r="N3" i="4" s="1"/>
  <c r="R3" i="4" s="1"/>
  <c r="D815" i="4"/>
  <c r="F987" i="4"/>
  <c r="F871" i="4"/>
  <c r="E871" i="4"/>
  <c r="G871" i="4"/>
  <c r="G915" i="4"/>
  <c r="F915" i="4"/>
  <c r="D994" i="4"/>
  <c r="E982" i="4"/>
  <c r="F982" i="4"/>
  <c r="D982" i="4"/>
  <c r="G962" i="4"/>
  <c r="E934" i="4"/>
  <c r="D934" i="4"/>
  <c r="G948" i="4"/>
  <c r="D922" i="4"/>
  <c r="E922" i="4"/>
  <c r="F922" i="4"/>
  <c r="D938" i="4"/>
  <c r="E968" i="4"/>
  <c r="D890" i="4"/>
  <c r="F881" i="4"/>
  <c r="F913" i="4"/>
  <c r="E960" i="4"/>
  <c r="E989" i="4"/>
  <c r="D950" i="4"/>
  <c r="E950" i="4"/>
  <c r="G951" i="4"/>
  <c r="D93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P954" i="4"/>
  <c r="S954" i="4" s="1"/>
  <c r="P916" i="4"/>
  <c r="S916" i="4" s="1"/>
  <c r="R850" i="4"/>
  <c r="N826" i="4"/>
  <c r="R826" i="4" s="1"/>
  <c r="R770" i="4"/>
  <c r="P764" i="4"/>
  <c r="T722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I27" i="5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Q987" i="4"/>
  <c r="T987" i="4" s="1"/>
  <c r="N982" i="4"/>
  <c r="P982" i="4"/>
  <c r="P979" i="4"/>
  <c r="Q979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N953" i="4"/>
  <c r="R953" i="4" s="1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N907" i="4"/>
  <c r="Q897" i="4"/>
  <c r="T897" i="4" s="1"/>
  <c r="P897" i="4"/>
  <c r="S897" i="4" s="1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T621" i="4" s="1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53" i="5"/>
  <c r="I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P963" i="4"/>
  <c r="Q943" i="4"/>
  <c r="N943" i="4"/>
  <c r="Q935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Q503" i="4"/>
  <c r="T503" i="4" s="1"/>
  <c r="Q495" i="4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T641" i="4" l="1"/>
  <c r="E897" i="4"/>
  <c r="D988" i="4"/>
  <c r="S836" i="4"/>
  <c r="U836" i="4" s="1"/>
  <c r="N944" i="4"/>
  <c r="R944" i="4" s="1"/>
  <c r="F906" i="11"/>
  <c r="H951" i="11"/>
  <c r="J809" i="11"/>
  <c r="H958" i="11"/>
  <c r="I691" i="11"/>
  <c r="T495" i="4"/>
  <c r="S727" i="4"/>
  <c r="U727" i="4" s="1"/>
  <c r="S765" i="4"/>
  <c r="U765" i="4" s="1"/>
  <c r="P964" i="4"/>
  <c r="J651" i="11"/>
  <c r="K651" i="11" s="1"/>
  <c r="M651" i="11" s="1"/>
  <c r="J563" i="11"/>
  <c r="L563" i="11" s="1"/>
  <c r="N563" i="11" s="1"/>
  <c r="N946" i="4"/>
  <c r="R946" i="4" s="1"/>
  <c r="Q959" i="4"/>
  <c r="F857" i="11"/>
  <c r="I655" i="11"/>
  <c r="D956" i="4"/>
  <c r="F993" i="4"/>
  <c r="T620" i="4"/>
  <c r="S405" i="4"/>
  <c r="U405" i="4" s="1"/>
  <c r="J506" i="11"/>
  <c r="K506" i="11" s="1"/>
  <c r="M506" i="11" s="1"/>
  <c r="F99" i="5"/>
  <c r="G71" i="5"/>
  <c r="E83" i="5"/>
  <c r="G99" i="5"/>
  <c r="F969" i="11"/>
  <c r="I83" i="11"/>
  <c r="T666" i="4"/>
  <c r="H970" i="11"/>
  <c r="I658" i="11"/>
  <c r="F919" i="11"/>
  <c r="F923" i="11"/>
  <c r="E935" i="11"/>
  <c r="F955" i="11"/>
  <c r="J716" i="11"/>
  <c r="T352" i="4"/>
  <c r="S666" i="4"/>
  <c r="P889" i="4"/>
  <c r="I754" i="11"/>
  <c r="J711" i="11"/>
  <c r="J413" i="11"/>
  <c r="K413" i="11" s="1"/>
  <c r="M413" i="11" s="1"/>
  <c r="F896" i="4"/>
  <c r="F924" i="4"/>
  <c r="N934" i="4"/>
  <c r="Q906" i="4"/>
  <c r="D930" i="4"/>
  <c r="N815" i="4"/>
  <c r="J676" i="11"/>
  <c r="J583" i="11"/>
  <c r="L583" i="11" s="1"/>
  <c r="N583" i="11" s="1"/>
  <c r="I739" i="11"/>
  <c r="I77" i="5"/>
  <c r="I571" i="11"/>
  <c r="E26" i="5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P991" i="4"/>
  <c r="D991" i="4"/>
  <c r="N991" i="4"/>
  <c r="R991" i="4" s="1"/>
  <c r="P961" i="4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Q932" i="4"/>
  <c r="Q961" i="4"/>
  <c r="D972" i="4"/>
  <c r="Q972" i="4"/>
  <c r="G878" i="4"/>
  <c r="D878" i="4"/>
  <c r="E878" i="4"/>
  <c r="Q879" i="4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P980" i="4"/>
  <c r="G890" i="4"/>
  <c r="E890" i="4"/>
  <c r="E931" i="4"/>
  <c r="G940" i="4"/>
  <c r="F940" i="4"/>
  <c r="R421" i="4"/>
  <c r="T421" i="4"/>
  <c r="E910" i="4"/>
  <c r="F910" i="4"/>
  <c r="N812" i="4"/>
  <c r="R812" i="4" s="1"/>
  <c r="P812" i="4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S789" i="4"/>
  <c r="J976" i="11"/>
  <c r="T403" i="4"/>
  <c r="T789" i="4"/>
  <c r="Q816" i="4"/>
  <c r="N816" i="4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N922" i="4"/>
  <c r="R922" i="4" s="1"/>
  <c r="P922" i="4"/>
  <c r="N924" i="4"/>
  <c r="R924" i="4" s="1"/>
  <c r="D924" i="4"/>
  <c r="N928" i="4"/>
  <c r="R928" i="4" s="1"/>
  <c r="D928" i="4"/>
  <c r="N970" i="4"/>
  <c r="R970" i="4" s="1"/>
  <c r="Q970" i="4"/>
  <c r="F970" i="4"/>
  <c r="P970" i="4"/>
  <c r="S970" i="4" s="1"/>
  <c r="Q977" i="4"/>
  <c r="N977" i="4"/>
  <c r="R977" i="4" s="1"/>
  <c r="N994" i="4"/>
  <c r="P994" i="4"/>
  <c r="N998" i="4"/>
  <c r="R998" i="4" s="1"/>
  <c r="P998" i="4"/>
  <c r="F998" i="4"/>
  <c r="N913" i="4"/>
  <c r="R913" i="4" s="1"/>
  <c r="E913" i="4"/>
  <c r="J909" i="11"/>
  <c r="I909" i="11"/>
  <c r="J732" i="11"/>
  <c r="I732" i="11"/>
  <c r="S455" i="4"/>
  <c r="I397" i="11"/>
  <c r="I405" i="11"/>
  <c r="T180" i="4"/>
  <c r="T821" i="4"/>
  <c r="Q913" i="4"/>
  <c r="T913" i="4" s="1"/>
  <c r="P989" i="4"/>
  <c r="N996" i="4"/>
  <c r="R996" i="4" s="1"/>
  <c r="F887" i="4"/>
  <c r="S830" i="4"/>
  <c r="P928" i="4"/>
  <c r="F910" i="11"/>
  <c r="I910" i="11" s="1"/>
  <c r="E910" i="11"/>
  <c r="I575" i="11"/>
  <c r="F907" i="11"/>
  <c r="E907" i="11"/>
  <c r="H907" i="11"/>
  <c r="H930" i="11"/>
  <c r="F930" i="11"/>
  <c r="F934" i="11"/>
  <c r="E934" i="11"/>
  <c r="H934" i="11"/>
  <c r="F946" i="11"/>
  <c r="E946" i="11"/>
  <c r="E952" i="11"/>
  <c r="H952" i="11"/>
  <c r="Q963" i="4"/>
  <c r="E963" i="4"/>
  <c r="T465" i="4"/>
  <c r="T409" i="4"/>
  <c r="Q848" i="4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779" i="11"/>
  <c r="I779" i="11"/>
  <c r="H915" i="11"/>
  <c r="E915" i="11"/>
  <c r="H937" i="11"/>
  <c r="F937" i="11"/>
  <c r="F959" i="11"/>
  <c r="H959" i="11"/>
  <c r="E945" i="11"/>
  <c r="F945" i="11"/>
  <c r="H945" i="11"/>
  <c r="I945" i="11" s="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S985" i="4"/>
  <c r="U985" i="4" s="1"/>
  <c r="T772" i="4"/>
  <c r="S703" i="4"/>
  <c r="Q994" i="4"/>
  <c r="J748" i="11"/>
  <c r="E970" i="11"/>
  <c r="F908" i="4"/>
  <c r="I583" i="11"/>
  <c r="H890" i="11"/>
  <c r="I890" i="11" s="1"/>
  <c r="E902" i="11"/>
  <c r="T582" i="4"/>
  <c r="S794" i="4"/>
  <c r="T638" i="4"/>
  <c r="S529" i="4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N894" i="4"/>
  <c r="R894" i="4" s="1"/>
  <c r="N896" i="4"/>
  <c r="R896" i="4" s="1"/>
  <c r="Q955" i="4"/>
  <c r="N878" i="4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S951" i="4" s="1"/>
  <c r="U951" i="4" s="1"/>
  <c r="Q956" i="4"/>
  <c r="P959" i="4"/>
  <c r="P986" i="4"/>
  <c r="P992" i="4"/>
  <c r="S992" i="4" s="1"/>
  <c r="U992" i="4" s="1"/>
  <c r="Q995" i="4"/>
  <c r="Q912" i="4"/>
  <c r="S806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S44" i="4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V8" i="4" s="1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S88" i="4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T876" i="4" s="1"/>
  <c r="N905" i="4"/>
  <c r="R905" i="4" s="1"/>
  <c r="N880" i="4"/>
  <c r="R880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V525" i="4" s="1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T301" i="4"/>
  <c r="S27" i="4"/>
  <c r="U27" i="4" s="1"/>
  <c r="T979" i="4"/>
  <c r="S981" i="4"/>
  <c r="S993" i="4"/>
  <c r="U993" i="4" s="1"/>
  <c r="E54" i="5"/>
  <c r="E62" i="5"/>
  <c r="E94" i="5"/>
  <c r="S979" i="4"/>
  <c r="U979" i="4" s="1"/>
  <c r="S983" i="4"/>
  <c r="U983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W270" i="4" s="1"/>
  <c r="X270" i="4" s="1"/>
  <c r="Y270" i="4" s="1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T144" i="4"/>
  <c r="T684" i="4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T660" i="4"/>
  <c r="T664" i="4"/>
  <c r="V668" i="4"/>
  <c r="T718" i="4"/>
  <c r="S737" i="4"/>
  <c r="V737" i="4" s="1"/>
  <c r="S891" i="4"/>
  <c r="S913" i="4"/>
  <c r="U913" i="4" s="1"/>
  <c r="S953" i="4"/>
  <c r="T960" i="4"/>
  <c r="V960" i="4" s="1"/>
  <c r="W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U722" i="4" s="1"/>
  <c r="T784" i="4"/>
  <c r="T635" i="4"/>
  <c r="U970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V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V981" i="4" s="1"/>
  <c r="S982" i="4"/>
  <c r="S984" i="4"/>
  <c r="S986" i="4"/>
  <c r="U986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U768" i="4"/>
  <c r="T812" i="4"/>
  <c r="V812" i="4" s="1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T426" i="4"/>
  <c r="T439" i="4"/>
  <c r="V439" i="4" s="1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U147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R807" i="4"/>
  <c r="S807" i="4"/>
  <c r="T811" i="4"/>
  <c r="U814" i="4"/>
  <c r="R815" i="4"/>
  <c r="R816" i="4"/>
  <c r="U818" i="4"/>
  <c r="T819" i="4"/>
  <c r="T843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U953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U610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U80" i="4"/>
  <c r="U848" i="4"/>
  <c r="V638" i="4"/>
  <c r="W638" i="4" s="1"/>
  <c r="R978" i="4"/>
  <c r="T978" i="4"/>
  <c r="T182" i="4"/>
  <c r="R748" i="4"/>
  <c r="T748" i="4"/>
  <c r="S681" i="4"/>
  <c r="S58" i="4"/>
  <c r="U572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V101" i="4"/>
  <c r="U101" i="4"/>
  <c r="R111" i="4"/>
  <c r="S111" i="4"/>
  <c r="V115" i="4"/>
  <c r="R119" i="4"/>
  <c r="S119" i="4"/>
  <c r="T127" i="4"/>
  <c r="U131" i="4"/>
  <c r="R135" i="4"/>
  <c r="S135" i="4"/>
  <c r="T143" i="4"/>
  <c r="U16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U91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V151" i="4" s="1"/>
  <c r="U88" i="4"/>
  <c r="U822" i="4"/>
  <c r="V822" i="4"/>
  <c r="U838" i="4"/>
  <c r="U806" i="4"/>
  <c r="U798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571" i="4"/>
  <c r="V722" i="4"/>
  <c r="W722" i="4" s="1"/>
  <c r="U759" i="4"/>
  <c r="U823" i="4"/>
  <c r="S555" i="4"/>
  <c r="T125" i="4"/>
  <c r="T688" i="4"/>
  <c r="S149" i="4"/>
  <c r="S104" i="4"/>
  <c r="S90" i="4"/>
  <c r="T690" i="4"/>
  <c r="T742" i="4"/>
  <c r="T758" i="4"/>
  <c r="S847" i="4"/>
  <c r="T976" i="4"/>
  <c r="V517" i="4"/>
  <c r="S167" i="4"/>
  <c r="S716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R523" i="4"/>
  <c r="S523" i="4"/>
  <c r="R541" i="4"/>
  <c r="T541" i="4"/>
  <c r="V576" i="4"/>
  <c r="S577" i="4"/>
  <c r="U577" i="4" s="1"/>
  <c r="S585" i="4"/>
  <c r="U585" i="4" s="1"/>
  <c r="R588" i="4"/>
  <c r="S588" i="4"/>
  <c r="S595" i="4"/>
  <c r="U601" i="4"/>
  <c r="S639" i="4"/>
  <c r="V641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R875" i="4"/>
  <c r="T875" i="4"/>
  <c r="R891" i="4"/>
  <c r="T891" i="4"/>
  <c r="V897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R994" i="4"/>
  <c r="U995" i="4"/>
  <c r="S999" i="4"/>
  <c r="U537" i="4"/>
  <c r="V537" i="4"/>
  <c r="S142" i="4"/>
  <c r="S126" i="4"/>
  <c r="T104" i="4"/>
  <c r="V100" i="4"/>
  <c r="U810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V643" i="4"/>
  <c r="U711" i="4"/>
  <c r="S743" i="4"/>
  <c r="S775" i="4"/>
  <c r="S863" i="4"/>
  <c r="U699" i="4"/>
  <c r="R934" i="4"/>
  <c r="V954" i="4"/>
  <c r="U954" i="4"/>
  <c r="T991" i="4"/>
  <c r="S978" i="4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655" i="4"/>
  <c r="S783" i="4"/>
  <c r="T992" i="4"/>
  <c r="V549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U434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T994" i="4" l="1"/>
  <c r="S998" i="4"/>
  <c r="U998" i="4" s="1"/>
  <c r="V466" i="4"/>
  <c r="W466" i="4" s="1"/>
  <c r="X466" i="4" s="1"/>
  <c r="V823" i="4"/>
  <c r="V810" i="4"/>
  <c r="T894" i="4"/>
  <c r="J855" i="11"/>
  <c r="V985" i="4"/>
  <c r="W985" i="4" s="1"/>
  <c r="S928" i="4"/>
  <c r="U928" i="4" s="1"/>
  <c r="V405" i="4"/>
  <c r="W405" i="4" s="1"/>
  <c r="X405" i="4" s="1"/>
  <c r="T942" i="4"/>
  <c r="V942" i="4" s="1"/>
  <c r="V953" i="4"/>
  <c r="V601" i="4"/>
  <c r="V995" i="4"/>
  <c r="V316" i="4"/>
  <c r="S905" i="4"/>
  <c r="U905" i="4" s="1"/>
  <c r="I937" i="11"/>
  <c r="J934" i="11"/>
  <c r="T928" i="4"/>
  <c r="V928" i="4" s="1"/>
  <c r="W928" i="4" s="1"/>
  <c r="T970" i="4"/>
  <c r="V970" i="4" s="1"/>
  <c r="T922" i="4"/>
  <c r="T974" i="4"/>
  <c r="V838" i="4"/>
  <c r="J947" i="11"/>
  <c r="S904" i="4"/>
  <c r="U904" i="4" s="1"/>
  <c r="J963" i="11"/>
  <c r="V20" i="4"/>
  <c r="W20" i="4" s="1"/>
  <c r="X20" i="4" s="1"/>
  <c r="Y20" i="4" s="1"/>
  <c r="V131" i="4"/>
  <c r="V160" i="4"/>
  <c r="W160" i="4" s="1"/>
  <c r="X160" i="4" s="1"/>
  <c r="Y160" i="4" s="1"/>
  <c r="V221" i="4"/>
  <c r="Y960" i="4"/>
  <c r="AG960" i="4" s="1"/>
  <c r="X960" i="4"/>
  <c r="W970" i="4"/>
  <c r="Y970" i="4" s="1"/>
  <c r="I861" i="11"/>
  <c r="J899" i="11"/>
  <c r="J875" i="11"/>
  <c r="J932" i="11"/>
  <c r="I979" i="11"/>
  <c r="V658" i="4"/>
  <c r="W658" i="4" s="1"/>
  <c r="I959" i="11"/>
  <c r="T963" i="4"/>
  <c r="S989" i="4"/>
  <c r="U989" i="4" s="1"/>
  <c r="I963" i="11"/>
  <c r="V552" i="4"/>
  <c r="V155" i="4"/>
  <c r="V604" i="4"/>
  <c r="V343" i="4"/>
  <c r="W343" i="4" s="1"/>
  <c r="X343" i="4" s="1"/>
  <c r="V376" i="4"/>
  <c r="V447" i="4"/>
  <c r="V756" i="4"/>
  <c r="W756" i="4" s="1"/>
  <c r="X756" i="4" s="1"/>
  <c r="V786" i="4"/>
  <c r="V913" i="4"/>
  <c r="V741" i="4"/>
  <c r="V614" i="4"/>
  <c r="W614" i="4" s="1"/>
  <c r="X614" i="4" s="1"/>
  <c r="Y614" i="4" s="1"/>
  <c r="AB614" i="4" s="1"/>
  <c r="V632" i="4"/>
  <c r="V996" i="4"/>
  <c r="V200" i="4"/>
  <c r="V419" i="4"/>
  <c r="W419" i="4" s="1"/>
  <c r="X419" i="4" s="1"/>
  <c r="Y419" i="4" s="1"/>
  <c r="V790" i="4"/>
  <c r="I879" i="11"/>
  <c r="V567" i="4"/>
  <c r="W567" i="4" s="1"/>
  <c r="X567" i="4" s="1"/>
  <c r="Y567" i="4" s="1"/>
  <c r="V545" i="4"/>
  <c r="W545" i="4" s="1"/>
  <c r="X545" i="4" s="1"/>
  <c r="Y545" i="4" s="1"/>
  <c r="V521" i="4"/>
  <c r="V606" i="4"/>
  <c r="J948" i="11"/>
  <c r="V97" i="4"/>
  <c r="J916" i="11"/>
  <c r="S917" i="4"/>
  <c r="U917" i="4" s="1"/>
  <c r="V473" i="4"/>
  <c r="W473" i="4" s="1"/>
  <c r="V834" i="4"/>
  <c r="W834" i="4" s="1"/>
  <c r="X834" i="4" s="1"/>
  <c r="Y834" i="4" s="1"/>
  <c r="V483" i="4"/>
  <c r="V635" i="4"/>
  <c r="J917" i="11"/>
  <c r="V814" i="4"/>
  <c r="T912" i="4"/>
  <c r="T917" i="4"/>
  <c r="U97" i="4"/>
  <c r="V72" i="4"/>
  <c r="W72" i="4" s="1"/>
  <c r="X72" i="4" s="1"/>
  <c r="V92" i="4"/>
  <c r="V71" i="4"/>
  <c r="W71" i="4" s="1"/>
  <c r="X71" i="4" s="1"/>
  <c r="V12" i="4"/>
  <c r="W12" i="4" s="1"/>
  <c r="X12" i="4" s="1"/>
  <c r="V5" i="4"/>
  <c r="W5" i="4" s="1"/>
  <c r="X5" i="4" s="1"/>
  <c r="Y5" i="4" s="1"/>
  <c r="V91" i="4"/>
  <c r="W91" i="4" s="1"/>
  <c r="X91" i="4" s="1"/>
  <c r="Y91" i="4" s="1"/>
  <c r="V118" i="4"/>
  <c r="W118" i="4" s="1"/>
  <c r="X118" i="4" s="1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W606" i="4" s="1"/>
  <c r="X606" i="4" s="1"/>
  <c r="Y606" i="4" s="1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V903" i="4" s="1"/>
  <c r="W903" i="4" s="1"/>
  <c r="S884" i="4"/>
  <c r="U884" i="4" s="1"/>
  <c r="S912" i="4"/>
  <c r="U912" i="4" s="1"/>
  <c r="T886" i="4"/>
  <c r="T904" i="4"/>
  <c r="V904" i="4" s="1"/>
  <c r="V650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X340" i="4" s="1"/>
  <c r="Y340" i="4" s="1"/>
  <c r="J861" i="11"/>
  <c r="I949" i="11"/>
  <c r="J950" i="11"/>
  <c r="J955" i="11"/>
  <c r="S959" i="4"/>
  <c r="U959" i="4" s="1"/>
  <c r="S997" i="4"/>
  <c r="S886" i="4"/>
  <c r="V821" i="4"/>
  <c r="W821" i="4" s="1"/>
  <c r="X821" i="4" s="1"/>
  <c r="Y821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W662" i="4" s="1"/>
  <c r="V610" i="4"/>
  <c r="V445" i="4"/>
  <c r="V383" i="4"/>
  <c r="V50" i="4"/>
  <c r="W50" i="4" s="1"/>
  <c r="X50" i="4" s="1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Y1000" i="4" s="1"/>
  <c r="AI1000" i="4" s="1"/>
  <c r="J903" i="11"/>
  <c r="I903" i="11"/>
  <c r="S968" i="4"/>
  <c r="U997" i="4"/>
  <c r="J884" i="11"/>
  <c r="R908" i="4"/>
  <c r="T908" i="4"/>
  <c r="S908" i="4"/>
  <c r="J978" i="11"/>
  <c r="I978" i="11"/>
  <c r="T959" i="4"/>
  <c r="V959" i="4" s="1"/>
  <c r="V945" i="4"/>
  <c r="W945" i="4" s="1"/>
  <c r="T997" i="4"/>
  <c r="V997" i="4" s="1"/>
  <c r="T888" i="4"/>
  <c r="V888" i="4" s="1"/>
  <c r="S948" i="4"/>
  <c r="U948" i="4" s="1"/>
  <c r="V30" i="4"/>
  <c r="J929" i="11"/>
  <c r="T948" i="4"/>
  <c r="T968" i="4"/>
  <c r="V129" i="4"/>
  <c r="U120" i="4"/>
  <c r="V59" i="4"/>
  <c r="U36" i="4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V108" i="4"/>
  <c r="U48" i="4"/>
  <c r="V69" i="4"/>
  <c r="W69" i="4" s="1"/>
  <c r="X69" i="4" s="1"/>
  <c r="Y69" i="4" s="1"/>
  <c r="V84" i="4"/>
  <c r="V873" i="4"/>
  <c r="V586" i="4"/>
  <c r="W586" i="4" s="1"/>
  <c r="X586" i="4" s="1"/>
  <c r="Y586" i="4" s="1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W472" i="4" s="1"/>
  <c r="X472" i="4" s="1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W10" i="4" s="1"/>
  <c r="X10" i="4" s="1"/>
  <c r="V145" i="4"/>
  <c r="W145" i="4" s="1"/>
  <c r="X145" i="4" s="1"/>
  <c r="V532" i="4"/>
  <c r="Y727" i="4"/>
  <c r="U34" i="4"/>
  <c r="W409" i="4"/>
  <c r="X409" i="4" s="1"/>
  <c r="Y409" i="4" s="1"/>
  <c r="V696" i="4"/>
  <c r="V213" i="4"/>
  <c r="W213" i="4" s="1"/>
  <c r="X213" i="4" s="1"/>
  <c r="V608" i="4"/>
  <c r="W608" i="4" s="1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V859" i="4" s="1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W499" i="4" s="1"/>
  <c r="U53" i="4"/>
  <c r="V53" i="4"/>
  <c r="W636" i="4"/>
  <c r="X636" i="4" s="1"/>
  <c r="Y636" i="4" s="1"/>
  <c r="Z636" i="4" s="1"/>
  <c r="U464" i="4"/>
  <c r="V464" i="4"/>
  <c r="S974" i="4"/>
  <c r="R974" i="4"/>
  <c r="V154" i="4"/>
  <c r="W154" i="4" s="1"/>
  <c r="U154" i="4"/>
  <c r="V984" i="4"/>
  <c r="U984" i="4"/>
  <c r="T940" i="4"/>
  <c r="T964" i="4"/>
  <c r="V941" i="4"/>
  <c r="V531" i="4"/>
  <c r="U525" i="4"/>
  <c r="W525" i="4" s="1"/>
  <c r="X525" i="4" s="1"/>
  <c r="Y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W508" i="4" s="1"/>
  <c r="V787" i="4"/>
  <c r="V931" i="4"/>
  <c r="V764" i="4"/>
  <c r="V492" i="4"/>
  <c r="W492" i="4" s="1"/>
  <c r="X492" i="4" s="1"/>
  <c r="V442" i="4"/>
  <c r="Y190" i="4"/>
  <c r="AE190" i="4" s="1"/>
  <c r="U284" i="4"/>
  <c r="U389" i="4"/>
  <c r="V458" i="4"/>
  <c r="V715" i="4"/>
  <c r="U117" i="4"/>
  <c r="W517" i="4"/>
  <c r="X517" i="4" s="1"/>
  <c r="Y517" i="4" s="1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Z9" i="4"/>
  <c r="U31" i="4"/>
  <c r="AF9" i="4"/>
  <c r="AK9" i="4"/>
  <c r="AE9" i="4"/>
  <c r="AG9" i="4"/>
  <c r="V79" i="4"/>
  <c r="W79" i="4" s="1"/>
  <c r="X79" i="4" s="1"/>
  <c r="AI9" i="4"/>
  <c r="AB9" i="4"/>
  <c r="AC9" i="4"/>
  <c r="V89" i="4"/>
  <c r="W89" i="4" s="1"/>
  <c r="X89" i="4" s="1"/>
  <c r="Y89" i="4" s="1"/>
  <c r="AA9" i="4"/>
  <c r="AD9" i="4"/>
  <c r="AP9" i="4" s="1"/>
  <c r="AV9" i="4" s="1"/>
  <c r="AH9" i="4"/>
  <c r="V195" i="4"/>
  <c r="V209" i="4"/>
  <c r="V201" i="4"/>
  <c r="W201" i="4" s="1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W512" i="4" s="1"/>
  <c r="X512" i="4" s="1"/>
  <c r="Y512" i="4" s="1"/>
  <c r="U888" i="4"/>
  <c r="U113" i="4"/>
  <c r="U174" i="4"/>
  <c r="W174" i="4" s="1"/>
  <c r="X174" i="4" s="1"/>
  <c r="S929" i="4"/>
  <c r="U929" i="4" s="1"/>
  <c r="Y938" i="4"/>
  <c r="AH241" i="4"/>
  <c r="AC241" i="4"/>
  <c r="AJ241" i="4"/>
  <c r="V311" i="4"/>
  <c r="V963" i="4"/>
  <c r="AE241" i="4"/>
  <c r="AA241" i="4"/>
  <c r="AM241" i="4" s="1"/>
  <c r="AS241" i="4" s="1"/>
  <c r="AK241" i="4"/>
  <c r="V554" i="4"/>
  <c r="W554" i="4" s="1"/>
  <c r="X554" i="4" s="1"/>
  <c r="Y554" i="4" s="1"/>
  <c r="V992" i="4"/>
  <c r="U784" i="4"/>
  <c r="W784" i="4" s="1"/>
  <c r="X784" i="4" s="1"/>
  <c r="X970" i="4"/>
  <c r="AK970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12" i="4"/>
  <c r="X812" i="4" s="1"/>
  <c r="AG812" i="4" s="1"/>
  <c r="W168" i="4"/>
  <c r="X168" i="4" s="1"/>
  <c r="V150" i="4"/>
  <c r="V56" i="4"/>
  <c r="W101" i="4"/>
  <c r="X101" i="4" s="1"/>
  <c r="W963" i="4"/>
  <c r="Y963" i="4" s="1"/>
  <c r="W147" i="4"/>
  <c r="X147" i="4" s="1"/>
  <c r="Y147" i="4" s="1"/>
  <c r="W139" i="4"/>
  <c r="X139" i="4" s="1"/>
  <c r="Y139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904" i="4"/>
  <c r="X904" i="4" s="1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W959" i="4"/>
  <c r="Y959" i="4" s="1"/>
  <c r="R936" i="4"/>
  <c r="S936" i="4"/>
  <c r="T930" i="4"/>
  <c r="S909" i="4"/>
  <c r="S930" i="4"/>
  <c r="U930" i="4" s="1"/>
  <c r="W386" i="4"/>
  <c r="X386" i="4" s="1"/>
  <c r="Y386" i="4" s="1"/>
  <c r="V359" i="4"/>
  <c r="W59" i="4"/>
  <c r="X59" i="4" s="1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AI5" i="4"/>
  <c r="W954" i="4"/>
  <c r="W922" i="4"/>
  <c r="Y922" i="4" s="1"/>
  <c r="W996" i="4"/>
  <c r="Y996" i="4" s="1"/>
  <c r="W916" i="4"/>
  <c r="Y916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848" i="4"/>
  <c r="S957" i="4"/>
  <c r="W107" i="4"/>
  <c r="W123" i="4"/>
  <c r="X123" i="4" s="1"/>
  <c r="Y123" i="4" s="1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8" i="4"/>
  <c r="X8" i="4" s="1"/>
  <c r="Y8" i="4" s="1"/>
  <c r="W170" i="4"/>
  <c r="X170" i="4" s="1"/>
  <c r="Y170" i="4" s="1"/>
  <c r="S950" i="4"/>
  <c r="U950" i="4" s="1"/>
  <c r="T973" i="4"/>
  <c r="T966" i="4"/>
  <c r="S885" i="4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477" i="4" s="1"/>
  <c r="W611" i="4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X462" i="4" s="1"/>
  <c r="Y462" i="4" s="1"/>
  <c r="V490" i="4"/>
  <c r="W530" i="4"/>
  <c r="Y334" i="4"/>
  <c r="AI334" i="4" s="1"/>
  <c r="V451" i="4"/>
  <c r="W451" i="4" s="1"/>
  <c r="X451" i="4" s="1"/>
  <c r="V208" i="4"/>
  <c r="W208" i="4" s="1"/>
  <c r="X208" i="4" s="1"/>
  <c r="V501" i="4"/>
  <c r="W501" i="4" s="1"/>
  <c r="X501" i="4" s="1"/>
  <c r="Y501" i="4" s="1"/>
  <c r="AK437" i="4"/>
  <c r="AE648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66" i="4"/>
  <c r="X766" i="4" s="1"/>
  <c r="V607" i="4"/>
  <c r="W607" i="4" s="1"/>
  <c r="X607" i="4" s="1"/>
  <c r="Z607" i="4" s="1"/>
  <c r="V653" i="4"/>
  <c r="W653" i="4" s="1"/>
  <c r="W823" i="4"/>
  <c r="X823" i="4" s="1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U988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AH437" i="4"/>
  <c r="W120" i="4"/>
  <c r="X120" i="4" s="1"/>
  <c r="Y120" i="4" s="1"/>
  <c r="W38" i="4"/>
  <c r="W515" i="4"/>
  <c r="W623" i="4"/>
  <c r="X623" i="4" s="1"/>
  <c r="Y623" i="4" s="1"/>
  <c r="W129" i="4"/>
  <c r="X129" i="4" s="1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I172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W36" i="4"/>
  <c r="X36" i="4" s="1"/>
  <c r="Y36" i="4" s="1"/>
  <c r="S185" i="4"/>
  <c r="U185" i="4" s="1"/>
  <c r="W893" i="4"/>
  <c r="X893" i="4" s="1"/>
  <c r="S965" i="4"/>
  <c r="T925" i="4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100" i="4"/>
  <c r="X100" i="4" s="1"/>
  <c r="V994" i="4"/>
  <c r="W987" i="4"/>
  <c r="S949" i="4"/>
  <c r="U949" i="4" s="1"/>
  <c r="S933" i="4"/>
  <c r="W913" i="4"/>
  <c r="X913" i="4" s="1"/>
  <c r="AD72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AJ1000" i="4" s="1"/>
  <c r="X961" i="4"/>
  <c r="AF961" i="4" s="1"/>
  <c r="Y961" i="4"/>
  <c r="X787" i="4"/>
  <c r="Y787" i="4" s="1"/>
  <c r="AK132" i="4"/>
  <c r="AJ132" i="4"/>
  <c r="AG132" i="4"/>
  <c r="AI132" i="4"/>
  <c r="AH132" i="4"/>
  <c r="AF132" i="4"/>
  <c r="X722" i="4"/>
  <c r="Y722" i="4" s="1"/>
  <c r="AB722" i="4" s="1"/>
  <c r="AK124" i="4"/>
  <c r="AF124" i="4"/>
  <c r="AJ124" i="4"/>
  <c r="AG124" i="4"/>
  <c r="AH124" i="4"/>
  <c r="AI124" i="4"/>
  <c r="W460" i="4"/>
  <c r="W432" i="4"/>
  <c r="X432" i="4" s="1"/>
  <c r="Y43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G776" i="4"/>
  <c r="AK776" i="4"/>
  <c r="AH116" i="4"/>
  <c r="AJ116" i="4"/>
  <c r="AG116" i="4"/>
  <c r="AF116" i="4"/>
  <c r="AI116" i="4"/>
  <c r="AK116" i="4"/>
  <c r="Y931" i="4"/>
  <c r="AK931" i="4" s="1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AI981" i="4" s="1"/>
  <c r="Y981" i="4"/>
  <c r="V976" i="4"/>
  <c r="U976" i="4"/>
  <c r="X897" i="4"/>
  <c r="AI897" i="4" s="1"/>
  <c r="Y873" i="4"/>
  <c r="U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Y112" i="4"/>
  <c r="AJ112" i="4" s="1"/>
  <c r="V25" i="4"/>
  <c r="U25" i="4"/>
  <c r="W794" i="4"/>
  <c r="W798" i="4"/>
  <c r="W806" i="4"/>
  <c r="W838" i="4"/>
  <c r="W822" i="4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AD172" i="4"/>
  <c r="U911" i="4"/>
  <c r="V911" i="4"/>
  <c r="W134" i="4"/>
  <c r="V58" i="4"/>
  <c r="U58" i="4"/>
  <c r="V681" i="4"/>
  <c r="U681" i="4"/>
  <c r="U791" i="4"/>
  <c r="V791" i="4"/>
  <c r="V702" i="4"/>
  <c r="U702" i="4"/>
  <c r="V698" i="4"/>
  <c r="U698" i="4"/>
  <c r="Y625" i="4"/>
  <c r="AB625" i="4" s="1"/>
  <c r="AA960" i="4"/>
  <c r="AT960" i="4"/>
  <c r="AS960" i="4"/>
  <c r="AU960" i="4"/>
  <c r="AW960" i="4"/>
  <c r="AV960" i="4"/>
  <c r="T957" i="4"/>
  <c r="W953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U183" i="4"/>
  <c r="V183" i="4"/>
  <c r="V159" i="4"/>
  <c r="U159" i="4"/>
  <c r="U143" i="4"/>
  <c r="V143" i="4"/>
  <c r="V64" i="4"/>
  <c r="U64" i="4"/>
  <c r="V511" i="4"/>
  <c r="W511" i="4" s="1"/>
  <c r="Z970" i="4"/>
  <c r="AE970" i="4"/>
  <c r="AQ970" i="4" s="1"/>
  <c r="AW970" i="4"/>
  <c r="AB970" i="4"/>
  <c r="AC970" i="4"/>
  <c r="AD970" i="4"/>
  <c r="AA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863" i="4"/>
  <c r="U743" i="4"/>
  <c r="V743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X15" i="4"/>
  <c r="Y15" i="4" s="1"/>
  <c r="V14" i="4"/>
  <c r="U14" i="4"/>
  <c r="U13" i="4"/>
  <c r="V13" i="4"/>
  <c r="X963" i="4"/>
  <c r="U943" i="4"/>
  <c r="V943" i="4"/>
  <c r="AH931" i="4"/>
  <c r="V135" i="4"/>
  <c r="U135" i="4"/>
  <c r="AE580" i="4"/>
  <c r="Z580" i="4"/>
  <c r="AH580" i="4"/>
  <c r="AN580" i="4" s="1"/>
  <c r="AT580" i="4" s="1"/>
  <c r="X879" i="4"/>
  <c r="U955" i="4"/>
  <c r="V955" i="4"/>
  <c r="U927" i="4"/>
  <c r="V927" i="4"/>
  <c r="X830" i="4"/>
  <c r="Y830" i="4" s="1"/>
  <c r="AD830" i="4" s="1"/>
  <c r="X848" i="4"/>
  <c r="Y893" i="4"/>
  <c r="U871" i="4"/>
  <c r="V871" i="4"/>
  <c r="AH727" i="4"/>
  <c r="Y615" i="4"/>
  <c r="AF615" i="4" s="1"/>
  <c r="U156" i="4"/>
  <c r="V156" i="4"/>
  <c r="U54" i="4"/>
  <c r="V54" i="4"/>
  <c r="U535" i="4"/>
  <c r="V535" i="4"/>
  <c r="AI96" i="4"/>
  <c r="U965" i="4"/>
  <c r="AH961" i="4"/>
  <c r="AJ961" i="4"/>
  <c r="AG961" i="4"/>
  <c r="AK961" i="4"/>
  <c r="X959" i="4"/>
  <c r="U957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Y733" i="4"/>
  <c r="AI733" i="4" s="1"/>
  <c r="Y677" i="4"/>
  <c r="AE677" i="4" s="1"/>
  <c r="AD128" i="4"/>
  <c r="AE128" i="4"/>
  <c r="AA128" i="4"/>
  <c r="Z128" i="4"/>
  <c r="AB128" i="4"/>
  <c r="AC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H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C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U645" i="4"/>
  <c r="V645" i="4"/>
  <c r="Y692" i="4"/>
  <c r="Y583" i="4"/>
  <c r="Z583" i="4" s="1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AI561" i="4"/>
  <c r="AB561" i="4"/>
  <c r="AN561" i="4" s="1"/>
  <c r="AT561" i="4" s="1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F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E377" i="4"/>
  <c r="AF377" i="4"/>
  <c r="AC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J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J479" i="4"/>
  <c r="AP479" i="4" s="1"/>
  <c r="AV479" i="4" s="1"/>
  <c r="AF479" i="4"/>
  <c r="Z409" i="4"/>
  <c r="AB409" i="4"/>
  <c r="AD409" i="4"/>
  <c r="AA409" i="4"/>
  <c r="AC409" i="4"/>
  <c r="AO409" i="4" s="1"/>
  <c r="AU409" i="4" s="1"/>
  <c r="AE409" i="4"/>
  <c r="W449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A392" i="4"/>
  <c r="AB392" i="4"/>
  <c r="AI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36" i="4"/>
  <c r="Y436" i="4" s="1"/>
  <c r="X460" i="4"/>
  <c r="Y460" i="4" s="1"/>
  <c r="X494" i="4"/>
  <c r="Y494" i="4" s="1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W546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W97" i="4" l="1"/>
  <c r="X97" i="4" s="1"/>
  <c r="X928" i="4"/>
  <c r="Y928" i="4"/>
  <c r="AP467" i="4"/>
  <c r="AV467" i="4" s="1"/>
  <c r="AM960" i="4"/>
  <c r="W360" i="4"/>
  <c r="AF392" i="4"/>
  <c r="AE392" i="4"/>
  <c r="AK392" i="4"/>
  <c r="AD393" i="4"/>
  <c r="AH479" i="4"/>
  <c r="AK479" i="4"/>
  <c r="AA479" i="4"/>
  <c r="AI393" i="4"/>
  <c r="AK377" i="4"/>
  <c r="AG377" i="4"/>
  <c r="Z377" i="4"/>
  <c r="AL377" i="4" s="1"/>
  <c r="AR377" i="4" s="1"/>
  <c r="AJ342" i="4"/>
  <c r="AE561" i="4"/>
  <c r="AF561" i="4"/>
  <c r="Y556" i="4"/>
  <c r="AA556" i="4" s="1"/>
  <c r="AA821" i="4"/>
  <c r="AE821" i="4"/>
  <c r="AJ821" i="4"/>
  <c r="AP821" i="4" s="1"/>
  <c r="AV821" i="4" s="1"/>
  <c r="Y725" i="4"/>
  <c r="AF931" i="4"/>
  <c r="Y726" i="4"/>
  <c r="AE776" i="4"/>
  <c r="AQ776" i="4" s="1"/>
  <c r="AW776" i="4" s="1"/>
  <c r="AC776" i="4"/>
  <c r="AO776" i="4" s="1"/>
  <c r="AU776" i="4" s="1"/>
  <c r="AF897" i="4"/>
  <c r="Z5" i="4"/>
  <c r="AE960" i="4"/>
  <c r="AQ960" i="4" s="1"/>
  <c r="AC960" i="4"/>
  <c r="AB172" i="4"/>
  <c r="AJ776" i="4"/>
  <c r="AB776" i="4"/>
  <c r="V890" i="4"/>
  <c r="W890" i="4" s="1"/>
  <c r="Y890" i="4" s="1"/>
  <c r="AH172" i="4"/>
  <c r="V973" i="4"/>
  <c r="W973" i="4" s="1"/>
  <c r="AG5" i="4"/>
  <c r="AI960" i="4"/>
  <c r="AK960" i="4"/>
  <c r="Y405" i="4"/>
  <c r="AE405" i="4" s="1"/>
  <c r="AQ405" i="4" s="1"/>
  <c r="AW405" i="4" s="1"/>
  <c r="AA405" i="4"/>
  <c r="AM405" i="4" s="1"/>
  <c r="AS405" i="4" s="1"/>
  <c r="AF405" i="4"/>
  <c r="AJ405" i="4"/>
  <c r="AD405" i="4"/>
  <c r="AP405" i="4" s="1"/>
  <c r="AV405" i="4" s="1"/>
  <c r="AI405" i="4"/>
  <c r="AG405" i="4"/>
  <c r="AH405" i="4"/>
  <c r="Z405" i="4"/>
  <c r="AC405" i="4"/>
  <c r="AO405" i="4" s="1"/>
  <c r="AU405" i="4" s="1"/>
  <c r="AK405" i="4"/>
  <c r="AB405" i="4"/>
  <c r="AN405" i="4" s="1"/>
  <c r="AT405" i="4" s="1"/>
  <c r="AG393" i="4"/>
  <c r="AI377" i="4"/>
  <c r="AO377" i="4" s="1"/>
  <c r="AU377" i="4" s="1"/>
  <c r="AJ377" i="4"/>
  <c r="AE342" i="4"/>
  <c r="W359" i="4"/>
  <c r="X359" i="4" s="1"/>
  <c r="Y359" i="4" s="1"/>
  <c r="AJ561" i="4"/>
  <c r="AD561" i="4"/>
  <c r="AK561" i="4"/>
  <c r="AH607" i="4"/>
  <c r="Z821" i="4"/>
  <c r="AL821" i="4" s="1"/>
  <c r="AR821" i="4" s="1"/>
  <c r="G821" i="4" s="1"/>
  <c r="AD821" i="4"/>
  <c r="AF821" i="4"/>
  <c r="AG821" i="4"/>
  <c r="AM821" i="4" s="1"/>
  <c r="AS821" i="4" s="1"/>
  <c r="Y904" i="4"/>
  <c r="AI931" i="4"/>
  <c r="X922" i="4"/>
  <c r="Z776" i="4"/>
  <c r="AL776" i="4" s="1"/>
  <c r="AR776" i="4" s="1"/>
  <c r="AH981" i="4"/>
  <c r="AD5" i="4"/>
  <c r="AC5" i="4"/>
  <c r="AB960" i="4"/>
  <c r="Z960" i="4"/>
  <c r="AL960" i="4" s="1"/>
  <c r="AC172" i="4"/>
  <c r="AO172" i="4" s="1"/>
  <c r="AU172" i="4" s="1"/>
  <c r="AF776" i="4"/>
  <c r="AF172" i="4"/>
  <c r="AK5" i="4"/>
  <c r="AJ5" i="4"/>
  <c r="AH960" i="4"/>
  <c r="W113" i="4"/>
  <c r="X113" i="4" s="1"/>
  <c r="AF250" i="4"/>
  <c r="AG250" i="4"/>
  <c r="AG392" i="4"/>
  <c r="AJ392" i="4"/>
  <c r="AH392" i="4"/>
  <c r="AE393" i="4"/>
  <c r="AB393" i="4"/>
  <c r="AB479" i="4"/>
  <c r="AE479" i="4"/>
  <c r="Z479" i="4"/>
  <c r="AA377" i="4"/>
  <c r="AE250" i="4"/>
  <c r="AC392" i="4"/>
  <c r="AD392" i="4"/>
  <c r="Z392" i="4"/>
  <c r="AC393" i="4"/>
  <c r="AO393" i="4" s="1"/>
  <c r="AU393" i="4" s="1"/>
  <c r="Z393" i="4"/>
  <c r="AL393" i="4" s="1"/>
  <c r="AR393" i="4" s="1"/>
  <c r="AI479" i="4"/>
  <c r="AG479" i="4"/>
  <c r="AC479" i="4"/>
  <c r="AK393" i="4"/>
  <c r="AH393" i="4"/>
  <c r="AB377" i="4"/>
  <c r="AH377" i="4"/>
  <c r="AD377" i="4"/>
  <c r="AP377" i="4" s="1"/>
  <c r="AV377" i="4" s="1"/>
  <c r="AK342" i="4"/>
  <c r="AC342" i="4"/>
  <c r="Z342" i="4"/>
  <c r="Y191" i="4"/>
  <c r="AG561" i="4"/>
  <c r="AC561" i="4"/>
  <c r="Z561" i="4"/>
  <c r="AB821" i="4"/>
  <c r="AN821" i="4" s="1"/>
  <c r="AT821" i="4" s="1"/>
  <c r="AK821" i="4"/>
  <c r="AI821" i="4"/>
  <c r="X951" i="4"/>
  <c r="AD776" i="4"/>
  <c r="AP776" i="4" s="1"/>
  <c r="AV776" i="4" s="1"/>
  <c r="AB5" i="4"/>
  <c r="AE5" i="4"/>
  <c r="X935" i="4"/>
  <c r="AD960" i="4"/>
  <c r="AG599" i="4"/>
  <c r="AE172" i="4"/>
  <c r="Z172" i="4"/>
  <c r="AL172" i="4" s="1"/>
  <c r="AR172" i="4" s="1"/>
  <c r="AI776" i="4"/>
  <c r="AH776" i="4"/>
  <c r="AG172" i="4"/>
  <c r="AK172" i="4"/>
  <c r="AQ172" i="4" s="1"/>
  <c r="AW172" i="4" s="1"/>
  <c r="Y845" i="4"/>
  <c r="AH5" i="4"/>
  <c r="AF5" i="4"/>
  <c r="AL5" i="4" s="1"/>
  <c r="AR5" i="4" s="1"/>
  <c r="AF960" i="4"/>
  <c r="AJ960" i="4"/>
  <c r="V998" i="4"/>
  <c r="W998" i="4" s="1"/>
  <c r="Y985" i="4"/>
  <c r="X985" i="4"/>
  <c r="V948" i="4"/>
  <c r="W948" i="4" s="1"/>
  <c r="AI358" i="4"/>
  <c r="V912" i="4"/>
  <c r="W912" i="4" s="1"/>
  <c r="X912" i="4" s="1"/>
  <c r="AA531" i="4"/>
  <c r="AH531" i="4"/>
  <c r="AF607" i="4"/>
  <c r="AE607" i="4"/>
  <c r="AB607" i="4"/>
  <c r="AN607" i="4" s="1"/>
  <c r="AT607" i="4" s="1"/>
  <c r="AC585" i="4"/>
  <c r="AJ607" i="4"/>
  <c r="AG607" i="4"/>
  <c r="AK580" i="4"/>
  <c r="AF580" i="4"/>
  <c r="AC580" i="4"/>
  <c r="AG1000" i="4"/>
  <c r="AC687" i="4"/>
  <c r="AO687" i="4" s="1"/>
  <c r="AU687" i="4" s="1"/>
  <c r="V842" i="4"/>
  <c r="W842" i="4" s="1"/>
  <c r="X842" i="4" s="1"/>
  <c r="W30" i="4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M607" i="4" s="1"/>
  <c r="AS607" i="4" s="1"/>
  <c r="AK585" i="4"/>
  <c r="AP128" i="4"/>
  <c r="AV128" i="4" s="1"/>
  <c r="AI580" i="4"/>
  <c r="AD580" i="4"/>
  <c r="AA580" i="4"/>
  <c r="AE660" i="4"/>
  <c r="AI961" i="4"/>
  <c r="AH687" i="4"/>
  <c r="Y413" i="4"/>
  <c r="V917" i="4"/>
  <c r="W917" i="4" s="1"/>
  <c r="Y910" i="4"/>
  <c r="X910" i="4"/>
  <c r="U886" i="4"/>
  <c r="V886" i="4"/>
  <c r="W888" i="4"/>
  <c r="X888" i="4" s="1"/>
  <c r="W997" i="4"/>
  <c r="Y997" i="4" s="1"/>
  <c r="V896" i="4"/>
  <c r="U896" i="4"/>
  <c r="Y912" i="4"/>
  <c r="V884" i="4"/>
  <c r="W884" i="4" s="1"/>
  <c r="Y140" i="4"/>
  <c r="AD140" i="4" s="1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W34" i="4"/>
  <c r="W22" i="4"/>
  <c r="X22" i="4" s="1"/>
  <c r="W874" i="4"/>
  <c r="AG981" i="4"/>
  <c r="AA928" i="4"/>
  <c r="W984" i="4"/>
  <c r="X984" i="4" s="1"/>
  <c r="W857" i="4"/>
  <c r="X857" i="4" s="1"/>
  <c r="AN9" i="4"/>
  <c r="AT9" i="4" s="1"/>
  <c r="AM9" i="4"/>
  <c r="AS9" i="4" s="1"/>
  <c r="Y769" i="4"/>
  <c r="Y732" i="4"/>
  <c r="AE732" i="4" s="1"/>
  <c r="AS732" i="4"/>
  <c r="U974" i="4"/>
  <c r="V974" i="4"/>
  <c r="W974" i="4" s="1"/>
  <c r="Y110" i="4"/>
  <c r="X944" i="4"/>
  <c r="Y944" i="4"/>
  <c r="AK727" i="4"/>
  <c r="AC727" i="4"/>
  <c r="Z727" i="4"/>
  <c r="AJ727" i="4"/>
  <c r="AP727" i="4" s="1"/>
  <c r="AV727" i="4" s="1"/>
  <c r="AA727" i="4"/>
  <c r="AM727" i="4" s="1"/>
  <c r="AS727" i="4" s="1"/>
  <c r="AI727" i="4"/>
  <c r="AO727" i="4" s="1"/>
  <c r="AU727" i="4" s="1"/>
  <c r="AG727" i="4"/>
  <c r="AI769" i="4"/>
  <c r="AI989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K759" i="4" s="1"/>
  <c r="AB648" i="4"/>
  <c r="AN648" i="4" s="1"/>
  <c r="AT648" i="4" s="1"/>
  <c r="Z648" i="4"/>
  <c r="AH648" i="4"/>
  <c r="AI648" i="4"/>
  <c r="AO648" i="4" s="1"/>
  <c r="AU648" i="4" s="1"/>
  <c r="AA648" i="4"/>
  <c r="AF648" i="4"/>
  <c r="AG648" i="4"/>
  <c r="AD648" i="4"/>
  <c r="AJ648" i="4"/>
  <c r="AP648" i="4" s="1"/>
  <c r="AV648" i="4" s="1"/>
  <c r="AD928" i="4"/>
  <c r="AF727" i="4"/>
  <c r="AB727" i="4"/>
  <c r="Z732" i="4"/>
  <c r="Y543" i="4"/>
  <c r="Y652" i="4"/>
  <c r="AF652" i="4" s="1"/>
  <c r="V843" i="4"/>
  <c r="V185" i="4"/>
  <c r="AG928" i="4"/>
  <c r="W847" i="4"/>
  <c r="X847" i="4" s="1"/>
  <c r="X941" i="4"/>
  <c r="AK941" i="4" s="1"/>
  <c r="AG732" i="4"/>
  <c r="X495" i="4"/>
  <c r="Y495" i="4"/>
  <c r="AJ495" i="4" s="1"/>
  <c r="Y781" i="4"/>
  <c r="Y709" i="4"/>
  <c r="AJ709" i="4" s="1"/>
  <c r="V926" i="4"/>
  <c r="W589" i="4"/>
  <c r="V933" i="4"/>
  <c r="AN5" i="4"/>
  <c r="AT5" i="4" s="1"/>
  <c r="AN960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AL9" i="4"/>
  <c r="AR9" i="4" s="1"/>
  <c r="D9" i="4" s="1"/>
  <c r="H9" i="4" s="1"/>
  <c r="V872" i="4"/>
  <c r="U872" i="4"/>
  <c r="U972" i="4"/>
  <c r="V972" i="4"/>
  <c r="Y983" i="4"/>
  <c r="X983" i="4"/>
  <c r="AJ954" i="4"/>
  <c r="U880" i="4"/>
  <c r="V880" i="4"/>
  <c r="AM5" i="4"/>
  <c r="AS5" i="4" s="1"/>
  <c r="AO9" i="4"/>
  <c r="AU9" i="4" s="1"/>
  <c r="Z106" i="4"/>
  <c r="AM124" i="4"/>
  <c r="AS124" i="4" s="1"/>
  <c r="AQ116" i="4"/>
  <c r="AW116" i="4" s="1"/>
  <c r="Y24" i="4"/>
  <c r="Z112" i="4"/>
  <c r="AL128" i="4"/>
  <c r="AR128" i="4" s="1"/>
  <c r="AP116" i="4"/>
  <c r="AV116" i="4" s="1"/>
  <c r="W117" i="4"/>
  <c r="X117" i="4" s="1"/>
  <c r="AQ128" i="4"/>
  <c r="AW128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AG342" i="4"/>
  <c r="AI342" i="4"/>
  <c r="AO342" i="4" s="1"/>
  <c r="AU342" i="4" s="1"/>
  <c r="AH342" i="4"/>
  <c r="AB342" i="4"/>
  <c r="AD342" i="4"/>
  <c r="AP342" i="4" s="1"/>
  <c r="AV342" i="4" s="1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X853" i="4" s="1"/>
  <c r="W380" i="4"/>
  <c r="X380" i="4" s="1"/>
  <c r="AI941" i="4"/>
  <c r="AL648" i="4"/>
  <c r="AR648" i="4" s="1"/>
  <c r="G648" i="4" s="1"/>
  <c r="AQ467" i="4"/>
  <c r="AW467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AP258" i="4"/>
  <c r="AV258" i="4" s="1"/>
  <c r="AH358" i="4"/>
  <c r="AE290" i="4"/>
  <c r="AB290" i="4"/>
  <c r="AK691" i="4"/>
  <c r="AB691" i="4"/>
  <c r="AN691" i="4" s="1"/>
  <c r="AT691" i="4" s="1"/>
  <c r="AJ585" i="4"/>
  <c r="AH585" i="4"/>
  <c r="AG585" i="4"/>
  <c r="AG669" i="4"/>
  <c r="AC669" i="4"/>
  <c r="Z96" i="4"/>
  <c r="AJ96" i="4"/>
  <c r="AA96" i="4"/>
  <c r="AH112" i="4"/>
  <c r="AC112" i="4"/>
  <c r="AG759" i="4"/>
  <c r="AM116" i="4"/>
  <c r="AS116" i="4" s="1"/>
  <c r="AG711" i="4"/>
  <c r="AK711" i="4"/>
  <c r="AH954" i="4"/>
  <c r="AO5" i="4"/>
  <c r="AU5" i="4" s="1"/>
  <c r="AA970" i="4"/>
  <c r="AU970" i="4"/>
  <c r="AF941" i="4"/>
  <c r="X916" i="4"/>
  <c r="Z916" i="4" s="1"/>
  <c r="AE599" i="4"/>
  <c r="AK599" i="4"/>
  <c r="AJ687" i="4"/>
  <c r="AI873" i="4"/>
  <c r="AG687" i="4"/>
  <c r="V877" i="4"/>
  <c r="W877" i="4" s="1"/>
  <c r="X877" i="4" s="1"/>
  <c r="AH970" i="4"/>
  <c r="AN970" i="4" s="1"/>
  <c r="AJ970" i="4"/>
  <c r="AP970" i="4" s="1"/>
  <c r="W850" i="4"/>
  <c r="X850" i="4" s="1"/>
  <c r="Y850" i="4" s="1"/>
  <c r="AB358" i="4"/>
  <c r="AC290" i="4"/>
  <c r="Z290" i="4"/>
  <c r="Z260" i="4"/>
  <c r="AJ691" i="4"/>
  <c r="AC691" i="4"/>
  <c r="AO691" i="4" s="1"/>
  <c r="AU691" i="4" s="1"/>
  <c r="AE691" i="4"/>
  <c r="AE585" i="4"/>
  <c r="AA585" i="4"/>
  <c r="AM585" i="4" s="1"/>
  <c r="AS585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I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W891" i="4"/>
  <c r="X891" i="4" s="1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D652" i="4"/>
  <c r="W646" i="4"/>
  <c r="X646" i="4" s="1"/>
  <c r="AO398" i="4"/>
  <c r="AU398" i="4" s="1"/>
  <c r="AD226" i="4"/>
  <c r="AP226" i="4" s="1"/>
  <c r="AV226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Y835" i="4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Q453" i="4" s="1"/>
  <c r="AW453" i="4" s="1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G663" i="4" s="1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K989" i="4"/>
  <c r="AG989" i="4"/>
  <c r="AJ996" i="4"/>
  <c r="AK897" i="4"/>
  <c r="AK981" i="4"/>
  <c r="AK954" i="4"/>
  <c r="AJ941" i="4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G112" i="4"/>
  <c r="Y655" i="4"/>
  <c r="AA655" i="4" s="1"/>
  <c r="W975" i="4"/>
  <c r="W894" i="4"/>
  <c r="V892" i="4"/>
  <c r="W892" i="4" s="1"/>
  <c r="AJ694" i="4"/>
  <c r="AP694" i="4" s="1"/>
  <c r="AV694" i="4" s="1"/>
  <c r="AI959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AA350" i="4"/>
  <c r="W965" i="4"/>
  <c r="Y965" i="4" s="1"/>
  <c r="W911" i="4"/>
  <c r="X911" i="4" s="1"/>
  <c r="W955" i="4"/>
  <c r="Y955" i="4" s="1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AL728" i="4" s="1"/>
  <c r="AR728" i="4" s="1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AP661" i="4" s="1"/>
  <c r="AV661" i="4" s="1"/>
  <c r="Z661" i="4"/>
  <c r="AK661" i="4"/>
  <c r="AE661" i="4"/>
  <c r="AC661" i="4"/>
  <c r="AO661" i="4" s="1"/>
  <c r="AU661" i="4" s="1"/>
  <c r="AF661" i="4"/>
  <c r="AA661" i="4"/>
  <c r="AJ661" i="4"/>
  <c r="AJ669" i="4"/>
  <c r="AA669" i="4"/>
  <c r="AI669" i="4"/>
  <c r="AA728" i="4"/>
  <c r="AN704" i="4"/>
  <c r="AT704" i="4" s="1"/>
  <c r="AP805" i="4"/>
  <c r="AV805" i="4" s="1"/>
  <c r="AB660" i="4"/>
  <c r="AA660" i="4"/>
  <c r="AF660" i="4"/>
  <c r="AH660" i="4"/>
  <c r="AN765" i="4"/>
  <c r="AT765" i="4" s="1"/>
  <c r="AN789" i="4"/>
  <c r="AT789" i="4" s="1"/>
  <c r="Y793" i="4"/>
  <c r="Z660" i="4"/>
  <c r="AG660" i="4"/>
  <c r="AK660" i="4"/>
  <c r="AQ660" i="4" s="1"/>
  <c r="AW660" i="4" s="1"/>
  <c r="Z669" i="4"/>
  <c r="AL669" i="4" s="1"/>
  <c r="AR669" i="4" s="1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625" i="4"/>
  <c r="W758" i="4"/>
  <c r="W746" i="4"/>
  <c r="AI625" i="4"/>
  <c r="W114" i="4"/>
  <c r="X114" i="4" s="1"/>
  <c r="Y114" i="4" s="1"/>
  <c r="W130" i="4"/>
  <c r="W820" i="4"/>
  <c r="X820" i="4" s="1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O625" i="4" s="1"/>
  <c r="AU625" i="4" s="1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P531" i="4" s="1"/>
  <c r="AV531" i="4" s="1"/>
  <c r="AB531" i="4"/>
  <c r="AN531" i="4" s="1"/>
  <c r="AT531" i="4" s="1"/>
  <c r="AE531" i="4"/>
  <c r="D648" i="4"/>
  <c r="H648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V869" i="4"/>
  <c r="W869" i="4" s="1"/>
  <c r="X869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Z857" i="4" s="1"/>
  <c r="W702" i="4"/>
  <c r="X702" i="4" s="1"/>
  <c r="Y702" i="4" s="1"/>
  <c r="W708" i="4"/>
  <c r="Y861" i="4"/>
  <c r="AC861" i="4" s="1"/>
  <c r="W837" i="4"/>
  <c r="X837" i="4" s="1"/>
  <c r="U852" i="4"/>
  <c r="V852" i="4"/>
  <c r="Y848" i="4"/>
  <c r="W843" i="4"/>
  <c r="W775" i="4"/>
  <c r="X775" i="4" s="1"/>
  <c r="W840" i="4"/>
  <c r="X840" i="4" s="1"/>
  <c r="Y840" i="4" s="1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Q423" i="4"/>
  <c r="AW423" i="4" s="1"/>
  <c r="Y777" i="4"/>
  <c r="AJ777" i="4" s="1"/>
  <c r="AN475" i="4"/>
  <c r="AT475" i="4" s="1"/>
  <c r="AB596" i="4"/>
  <c r="Z687" i="4"/>
  <c r="AL687" i="4" s="1"/>
  <c r="AR687" i="4" s="1"/>
  <c r="AB687" i="4"/>
  <c r="W700" i="4"/>
  <c r="X700" i="4" s="1"/>
  <c r="W724" i="4"/>
  <c r="X724" i="4" s="1"/>
  <c r="AB759" i="4"/>
  <c r="Z557" i="4"/>
  <c r="AA687" i="4"/>
  <c r="AC644" i="4"/>
  <c r="AL593" i="4"/>
  <c r="AR593" i="4" s="1"/>
  <c r="F593" i="4" s="1"/>
  <c r="J593" i="4" s="1"/>
  <c r="Z601" i="4"/>
  <c r="AB711" i="4"/>
  <c r="Y581" i="4"/>
  <c r="AB581" i="4" s="1"/>
  <c r="AB835" i="4"/>
  <c r="AB334" i="4"/>
  <c r="AH334" i="4"/>
  <c r="Z334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D711" i="4"/>
  <c r="AO567" i="4"/>
  <c r="AU567" i="4" s="1"/>
  <c r="W689" i="4"/>
  <c r="W744" i="4"/>
  <c r="X744" i="4" s="1"/>
  <c r="Y744" i="4" s="1"/>
  <c r="AB744" i="4" s="1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W841" i="4"/>
  <c r="W676" i="4"/>
  <c r="X676" i="4" s="1"/>
  <c r="X701" i="4"/>
  <c r="Y701" i="4" s="1"/>
  <c r="AJ544" i="4"/>
  <c r="AK544" i="4"/>
  <c r="AH544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X456" i="4" s="1"/>
  <c r="Y456" i="4" s="1"/>
  <c r="AJ502" i="4"/>
  <c r="AF544" i="4"/>
  <c r="AH446" i="4"/>
  <c r="W522" i="4"/>
  <c r="X522" i="4" s="1"/>
  <c r="Y522" i="4" s="1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X402" i="4" s="1"/>
  <c r="AQ561" i="4"/>
  <c r="AW561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W871" i="4"/>
  <c r="W720" i="4"/>
  <c r="X720" i="4" s="1"/>
  <c r="Y720" i="4" s="1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N741" i="4" s="1"/>
  <c r="AT741" i="4" s="1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AK502" i="4"/>
  <c r="AG502" i="4"/>
  <c r="AG544" i="4"/>
  <c r="AI544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M728" i="4" s="1"/>
  <c r="AS728" i="4" s="1"/>
  <c r="AP607" i="4"/>
  <c r="AV607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N625" i="4"/>
  <c r="AT625" i="4" s="1"/>
  <c r="W58" i="4"/>
  <c r="X58" i="4" s="1"/>
  <c r="AC812" i="4"/>
  <c r="AD643" i="4"/>
  <c r="W688" i="4"/>
  <c r="V864" i="4"/>
  <c r="U864" i="4"/>
  <c r="X799" i="4"/>
  <c r="Y799" i="4" s="1"/>
  <c r="Z799" i="4" s="1"/>
  <c r="X860" i="4"/>
  <c r="Y860" i="4"/>
  <c r="X890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Y790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Z53" i="4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X706" i="4"/>
  <c r="Y706" i="4" s="1"/>
  <c r="Y929" i="4"/>
  <c r="X929" i="4"/>
  <c r="AI929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E646" i="4" s="1"/>
  <c r="X650" i="4"/>
  <c r="X978" i="4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F24" i="4"/>
  <c r="AE24" i="4"/>
  <c r="AC24" i="4"/>
  <c r="AN928" i="4"/>
  <c r="AM928" i="4"/>
  <c r="AL928" i="4"/>
  <c r="X511" i="4"/>
  <c r="Y511" i="4" s="1"/>
  <c r="AF180" i="4"/>
  <c r="AL180" i="4" s="1"/>
  <c r="AR180" i="4" s="1"/>
  <c r="AB139" i="4"/>
  <c r="AA139" i="4"/>
  <c r="Z139" i="4"/>
  <c r="AD139" i="4"/>
  <c r="AE139" i="4"/>
  <c r="AC139" i="4"/>
  <c r="AO139" i="4" s="1"/>
  <c r="AU139" i="4" s="1"/>
  <c r="AG677" i="4"/>
  <c r="AF677" i="4"/>
  <c r="AK677" i="4"/>
  <c r="AQ677" i="4" s="1"/>
  <c r="AW677" i="4" s="1"/>
  <c r="AB677" i="4"/>
  <c r="AH677" i="4"/>
  <c r="Z677" i="4"/>
  <c r="AL677" i="4" s="1"/>
  <c r="AR677" i="4" s="1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C654" i="4"/>
  <c r="AB656" i="4"/>
  <c r="Z656" i="4"/>
  <c r="Y895" i="4"/>
  <c r="X895" i="4"/>
  <c r="AJ895" i="4" s="1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N615" i="4" s="1"/>
  <c r="AT615" i="4" s="1"/>
  <c r="AK615" i="4"/>
  <c r="AK893" i="4"/>
  <c r="AF893" i="4"/>
  <c r="AG80" i="4"/>
  <c r="AH80" i="4"/>
  <c r="AK80" i="4"/>
  <c r="AH904" i="4"/>
  <c r="AK904" i="4"/>
  <c r="X662" i="4"/>
  <c r="X134" i="4"/>
  <c r="AF572" i="4"/>
  <c r="AH572" i="4"/>
  <c r="AG879" i="4"/>
  <c r="AH879" i="4"/>
  <c r="AK879" i="4"/>
  <c r="Y911" i="4"/>
  <c r="D172" i="4"/>
  <c r="H172" i="4" s="1"/>
  <c r="G172" i="4"/>
  <c r="X60" i="4"/>
  <c r="AL727" i="4"/>
  <c r="AR727" i="4" s="1"/>
  <c r="AN727" i="4"/>
  <c r="AT727" i="4" s="1"/>
  <c r="AK963" i="4"/>
  <c r="AF963" i="4"/>
  <c r="AJ963" i="4"/>
  <c r="X6" i="4"/>
  <c r="AI15" i="4"/>
  <c r="AK15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W28" i="4"/>
  <c r="AE823" i="4"/>
  <c r="AQ823" i="4" s="1"/>
  <c r="AW823" i="4" s="1"/>
  <c r="AB557" i="4"/>
  <c r="AE557" i="4"/>
  <c r="AQ557" i="4" s="1"/>
  <c r="AW557" i="4" s="1"/>
  <c r="AA557" i="4"/>
  <c r="AC557" i="4"/>
  <c r="AD557" i="4"/>
  <c r="AP557" i="4" s="1"/>
  <c r="AV557" i="4" s="1"/>
  <c r="X149" i="4"/>
  <c r="AA726" i="4"/>
  <c r="Z726" i="4"/>
  <c r="W4" i="4"/>
  <c r="X130" i="4"/>
  <c r="X137" i="4"/>
  <c r="X175" i="4"/>
  <c r="AB576" i="4"/>
  <c r="AN576" i="4" s="1"/>
  <c r="AT576" i="4" s="1"/>
  <c r="AA576" i="4"/>
  <c r="AD576" i="4"/>
  <c r="AE576" i="4"/>
  <c r="AQ576" i="4" s="1"/>
  <c r="AW576" i="4" s="1"/>
  <c r="Z576" i="4"/>
  <c r="AC586" i="4"/>
  <c r="AO586" i="4" s="1"/>
  <c r="AU586" i="4" s="1"/>
  <c r="AA586" i="4"/>
  <c r="AD586" i="4"/>
  <c r="AB586" i="4"/>
  <c r="AE586" i="4"/>
  <c r="Z586" i="4"/>
  <c r="X689" i="4"/>
  <c r="Y699" i="4"/>
  <c r="AA699" i="4" s="1"/>
  <c r="W730" i="4"/>
  <c r="Z737" i="4"/>
  <c r="AC737" i="4"/>
  <c r="AO737" i="4" s="1"/>
  <c r="AU737" i="4" s="1"/>
  <c r="AD737" i="4"/>
  <c r="AP737" i="4" s="1"/>
  <c r="AV737" i="4" s="1"/>
  <c r="AA737" i="4"/>
  <c r="AB737" i="4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V954" i="4"/>
  <c r="AD861" i="4"/>
  <c r="Z861" i="4"/>
  <c r="AB861" i="4"/>
  <c r="AE861" i="4"/>
  <c r="X748" i="4"/>
  <c r="W161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K770" i="4"/>
  <c r="AF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X535" i="4"/>
  <c r="Y535" i="4" s="1"/>
  <c r="AG535" i="4" s="1"/>
  <c r="X658" i="4"/>
  <c r="Y658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Z904" i="4"/>
  <c r="AS904" i="4"/>
  <c r="AW904" i="4"/>
  <c r="AU904" i="4"/>
  <c r="AT904" i="4"/>
  <c r="AC904" i="4"/>
  <c r="AB904" i="4"/>
  <c r="AV904" i="4"/>
  <c r="AC848" i="4"/>
  <c r="Z848" i="4"/>
  <c r="AB848" i="4"/>
  <c r="AE848" i="4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AQ665" i="4" s="1"/>
  <c r="AW665" i="4" s="1"/>
  <c r="W690" i="4"/>
  <c r="X986" i="4"/>
  <c r="Y986" i="4"/>
  <c r="Y88" i="4"/>
  <c r="AA18" i="4"/>
  <c r="AD18" i="4"/>
  <c r="Z18" i="4"/>
  <c r="AB18" i="4"/>
  <c r="AC18" i="4"/>
  <c r="AE18" i="4"/>
  <c r="AD519" i="4"/>
  <c r="AA519" i="4"/>
  <c r="Z519" i="4"/>
  <c r="W177" i="4"/>
  <c r="AP112" i="4"/>
  <c r="AV112" i="4" s="1"/>
  <c r="Y118" i="4"/>
  <c r="AD118" i="4" s="1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X49" i="4"/>
  <c r="Y49" i="4" s="1"/>
  <c r="AF49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U969" i="4"/>
  <c r="V969" i="4"/>
  <c r="X999" i="4"/>
  <c r="Y999" i="4"/>
  <c r="Y72" i="4"/>
  <c r="AB72" i="4" s="1"/>
  <c r="X551" i="4"/>
  <c r="Z646" i="4"/>
  <c r="X630" i="4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I24" i="4"/>
  <c r="AH24" i="4"/>
  <c r="AK24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D179" i="4"/>
  <c r="AA179" i="4"/>
  <c r="AM179" i="4" s="1"/>
  <c r="AS179" i="4" s="1"/>
  <c r="X183" i="4"/>
  <c r="Y183" i="4" s="1"/>
  <c r="AF183" i="4" s="1"/>
  <c r="AK495" i="4"/>
  <c r="AI677" i="4"/>
  <c r="AJ677" i="4"/>
  <c r="AC677" i="4"/>
  <c r="AD677" i="4"/>
  <c r="AA677" i="4"/>
  <c r="AM677" i="4" s="1"/>
  <c r="AS677" i="4" s="1"/>
  <c r="Z725" i="4"/>
  <c r="AK733" i="4"/>
  <c r="AG733" i="4"/>
  <c r="AH733" i="4"/>
  <c r="Z733" i="4"/>
  <c r="AA733" i="4"/>
  <c r="AD733" i="4"/>
  <c r="AB935" i="4"/>
  <c r="AC935" i="4"/>
  <c r="AE935" i="4"/>
  <c r="Z935" i="4"/>
  <c r="AL935" i="4" s="1"/>
  <c r="AA935" i="4"/>
  <c r="AM935" i="4" s="1"/>
  <c r="AW935" i="4"/>
  <c r="AU935" i="4"/>
  <c r="AT935" i="4"/>
  <c r="AD935" i="4"/>
  <c r="AS935" i="4"/>
  <c r="AV935" i="4"/>
  <c r="AH48" i="4"/>
  <c r="AG48" i="4"/>
  <c r="AI48" i="4"/>
  <c r="AE654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C857" i="4"/>
  <c r="AI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Y791" i="4"/>
  <c r="AK791" i="4" s="1"/>
  <c r="AJ893" i="4"/>
  <c r="AI893" i="4"/>
  <c r="AH893" i="4"/>
  <c r="AI80" i="4"/>
  <c r="AF80" i="4"/>
  <c r="AJ80" i="4"/>
  <c r="AF53" i="4"/>
  <c r="AI904" i="4"/>
  <c r="AF904" i="4"/>
  <c r="AG904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X16" i="4"/>
  <c r="Y16" i="4" s="1"/>
  <c r="AH15" i="4"/>
  <c r="AF15" i="4"/>
  <c r="AJ15" i="4"/>
  <c r="X26" i="4"/>
  <c r="Y26" i="4" s="1"/>
  <c r="Z31" i="4"/>
  <c r="AD31" i="4"/>
  <c r="AC31" i="4"/>
  <c r="AB31" i="4"/>
  <c r="AE31" i="4"/>
  <c r="AA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J59" i="4"/>
  <c r="AQ759" i="4"/>
  <c r="AW759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D649" i="4"/>
  <c r="AI649" i="4"/>
  <c r="AE649" i="4"/>
  <c r="AQ649" i="4" s="1"/>
  <c r="AW649" i="4" s="1"/>
  <c r="AB649" i="4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G646" i="4"/>
  <c r="AC764" i="4"/>
  <c r="AO764" i="4" s="1"/>
  <c r="AU764" i="4" s="1"/>
  <c r="Z764" i="4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Z844" i="4"/>
  <c r="AL844" i="4" s="1"/>
  <c r="AR844" i="4" s="1"/>
  <c r="AE844" i="4"/>
  <c r="AA844" i="4"/>
  <c r="AM844" i="4" s="1"/>
  <c r="AS844" i="4" s="1"/>
  <c r="AC844" i="4"/>
  <c r="AB844" i="4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E821" i="4"/>
  <c r="I821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F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W229" i="4"/>
  <c r="X229" i="4" s="1"/>
  <c r="W313" i="4"/>
  <c r="X313" i="4" s="1"/>
  <c r="Y313" i="4" s="1"/>
  <c r="AO418" i="4"/>
  <c r="AU418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E446" i="4"/>
  <c r="AA446" i="4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AE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Z554" i="4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E5" i="4" l="1"/>
  <c r="I5" i="4" s="1"/>
  <c r="G5" i="4"/>
  <c r="AQ5" i="4"/>
  <c r="AW5" i="4" s="1"/>
  <c r="E377" i="4"/>
  <c r="I377" i="4" s="1"/>
  <c r="D377" i="4"/>
  <c r="H377" i="4" s="1"/>
  <c r="AQ654" i="4"/>
  <c r="AW654" i="4" s="1"/>
  <c r="AG654" i="4"/>
  <c r="AI654" i="4"/>
  <c r="AH654" i="4"/>
  <c r="AF654" i="4"/>
  <c r="AB654" i="4"/>
  <c r="AO960" i="4"/>
  <c r="AA725" i="4"/>
  <c r="AB725" i="4"/>
  <c r="AH725" i="4"/>
  <c r="AI725" i="4"/>
  <c r="AG725" i="4"/>
  <c r="AM725" i="4" s="1"/>
  <c r="AS725" i="4" s="1"/>
  <c r="AL554" i="4"/>
  <c r="AR554" i="4" s="1"/>
  <c r="AK192" i="4"/>
  <c r="AE556" i="4"/>
  <c r="AK556" i="4"/>
  <c r="E593" i="4"/>
  <c r="I593" i="4" s="1"/>
  <c r="Y761" i="4"/>
  <c r="Z761" i="4" s="1"/>
  <c r="AN844" i="4"/>
  <c r="AT844" i="4" s="1"/>
  <c r="AH646" i="4"/>
  <c r="AL802" i="4"/>
  <c r="AR802" i="4" s="1"/>
  <c r="AD857" i="4"/>
  <c r="AA857" i="4"/>
  <c r="Z654" i="4"/>
  <c r="AA495" i="4"/>
  <c r="AK725" i="4"/>
  <c r="AC725" i="4"/>
  <c r="AB790" i="4"/>
  <c r="AC790" i="4"/>
  <c r="AJ519" i="4"/>
  <c r="AH519" i="4"/>
  <c r="AB519" i="4"/>
  <c r="AE519" i="4"/>
  <c r="AC519" i="4"/>
  <c r="AL334" i="4"/>
  <c r="AR334" i="4" s="1"/>
  <c r="E334" i="4" s="1"/>
  <c r="I334" i="4" s="1"/>
  <c r="AM667" i="4"/>
  <c r="AS667" i="4" s="1"/>
  <c r="AJ848" i="4"/>
  <c r="AK848" i="4"/>
  <c r="AA848" i="4"/>
  <c r="AI848" i="4"/>
  <c r="AD848" i="4"/>
  <c r="Y869" i="4"/>
  <c r="Z869" i="4"/>
  <c r="AA869" i="4"/>
  <c r="AE869" i="4"/>
  <c r="Y946" i="4"/>
  <c r="X946" i="4"/>
  <c r="AD413" i="4"/>
  <c r="AG413" i="4"/>
  <c r="AE413" i="4"/>
  <c r="AB413" i="4"/>
  <c r="AJ413" i="4"/>
  <c r="AP413" i="4" s="1"/>
  <c r="AV413" i="4" s="1"/>
  <c r="AF413" i="4"/>
  <c r="AL413" i="4" s="1"/>
  <c r="AR413" i="4" s="1"/>
  <c r="Z413" i="4"/>
  <c r="AI413" i="4"/>
  <c r="AA413" i="4"/>
  <c r="AC413" i="4"/>
  <c r="D5" i="4"/>
  <c r="H5" i="4" s="1"/>
  <c r="F5" i="4"/>
  <c r="J5" i="4" s="1"/>
  <c r="AH845" i="4"/>
  <c r="AC845" i="4"/>
  <c r="AK845" i="4"/>
  <c r="AE845" i="4"/>
  <c r="Z845" i="4"/>
  <c r="AB845" i="4"/>
  <c r="AN845" i="4" s="1"/>
  <c r="AT845" i="4" s="1"/>
  <c r="AJ845" i="4"/>
  <c r="AP845" i="4" s="1"/>
  <c r="AV845" i="4" s="1"/>
  <c r="AA845" i="4"/>
  <c r="AG845" i="4"/>
  <c r="AF845" i="4"/>
  <c r="AL845" i="4" s="1"/>
  <c r="AR845" i="4" s="1"/>
  <c r="AI845" i="4"/>
  <c r="AP960" i="4"/>
  <c r="Z191" i="4"/>
  <c r="AL191" i="4" s="1"/>
  <c r="AR191" i="4" s="1"/>
  <c r="AC191" i="4"/>
  <c r="AH191" i="4"/>
  <c r="AF191" i="4"/>
  <c r="AK191" i="4"/>
  <c r="AE904" i="4"/>
  <c r="AD904" i="4"/>
  <c r="AP904" i="4" s="1"/>
  <c r="AA904" i="4"/>
  <c r="AM649" i="4"/>
  <c r="AS649" i="4" s="1"/>
  <c r="AJ646" i="4"/>
  <c r="AK646" i="4"/>
  <c r="AD646" i="4"/>
  <c r="AB646" i="4"/>
  <c r="AA835" i="4"/>
  <c r="AJ835" i="4"/>
  <c r="AG495" i="4"/>
  <c r="AB495" i="4"/>
  <c r="AJ652" i="4"/>
  <c r="AE652" i="4"/>
  <c r="AB652" i="4"/>
  <c r="Z652" i="4"/>
  <c r="AK652" i="4"/>
  <c r="AH652" i="4"/>
  <c r="AC652" i="4"/>
  <c r="AO652" i="4" s="1"/>
  <c r="AU652" i="4" s="1"/>
  <c r="AB490" i="4"/>
  <c r="AD490" i="4"/>
  <c r="AL502" i="4"/>
  <c r="AR502" i="4" s="1"/>
  <c r="AQ448" i="4"/>
  <c r="AW448" i="4" s="1"/>
  <c r="AM554" i="4"/>
  <c r="AS554" i="4" s="1"/>
  <c r="AA490" i="4"/>
  <c r="AC490" i="4"/>
  <c r="AN462" i="4"/>
  <c r="AT462" i="4" s="1"/>
  <c r="AG222" i="4"/>
  <c r="Z192" i="4"/>
  <c r="AJ192" i="4"/>
  <c r="AG556" i="4"/>
  <c r="AM556" i="4" s="1"/>
  <c r="AS556" i="4" s="1"/>
  <c r="AI556" i="4"/>
  <c r="AC556" i="4"/>
  <c r="D593" i="4"/>
  <c r="H593" i="4" s="1"/>
  <c r="AO844" i="4"/>
  <c r="AU844" i="4" s="1"/>
  <c r="AL764" i="4"/>
  <c r="AR764" i="4" s="1"/>
  <c r="AF646" i="4"/>
  <c r="AJ515" i="4"/>
  <c r="AE857" i="4"/>
  <c r="AB857" i="4"/>
  <c r="AD654" i="4"/>
  <c r="AQ935" i="4"/>
  <c r="AC495" i="4"/>
  <c r="AI495" i="4"/>
  <c r="AC646" i="4"/>
  <c r="AG929" i="4"/>
  <c r="AF725" i="4"/>
  <c r="AI646" i="4"/>
  <c r="AD725" i="4"/>
  <c r="AD495" i="4"/>
  <c r="AJ654" i="4"/>
  <c r="AD770" i="4"/>
  <c r="AG770" i="4"/>
  <c r="AE770" i="4"/>
  <c r="AJ770" i="4"/>
  <c r="AP770" i="4" s="1"/>
  <c r="AV770" i="4" s="1"/>
  <c r="AH413" i="4"/>
  <c r="AK413" i="4"/>
  <c r="AA24" i="4"/>
  <c r="AG24" i="4"/>
  <c r="AM24" i="4" s="1"/>
  <c r="AS24" i="4" s="1"/>
  <c r="AJ24" i="4"/>
  <c r="AB24" i="4"/>
  <c r="Z24" i="4"/>
  <c r="AD24" i="4"/>
  <c r="F172" i="4"/>
  <c r="J172" i="4" s="1"/>
  <c r="E172" i="4"/>
  <c r="I172" i="4" s="1"/>
  <c r="AN935" i="4"/>
  <c r="AQ848" i="4"/>
  <c r="AW848" i="4" s="1"/>
  <c r="X807" i="4"/>
  <c r="Y807" i="4"/>
  <c r="AK807" i="4" s="1"/>
  <c r="AM446" i="4"/>
  <c r="AS446" i="4" s="1"/>
  <c r="Z490" i="4"/>
  <c r="AA550" i="4"/>
  <c r="AC192" i="4"/>
  <c r="AO192" i="4" s="1"/>
  <c r="AU192" i="4" s="1"/>
  <c r="AN276" i="4"/>
  <c r="AT276" i="4" s="1"/>
  <c r="AB556" i="4"/>
  <c r="AD556" i="4"/>
  <c r="AH556" i="4"/>
  <c r="Z556" i="4"/>
  <c r="AN160" i="4"/>
  <c r="AT160" i="4" s="1"/>
  <c r="AG515" i="4"/>
  <c r="AO935" i="4"/>
  <c r="AE725" i="4"/>
  <c r="AQ725" i="4" s="1"/>
  <c r="AW725" i="4" s="1"/>
  <c r="AE495" i="4"/>
  <c r="AH495" i="4"/>
  <c r="AA646" i="4"/>
  <c r="AM646" i="4" s="1"/>
  <c r="AS646" i="4" s="1"/>
  <c r="X965" i="4"/>
  <c r="AN737" i="4"/>
  <c r="AT737" i="4" s="1"/>
  <c r="AL737" i="4"/>
  <c r="AR737" i="4" s="1"/>
  <c r="AL586" i="4"/>
  <c r="AR586" i="4" s="1"/>
  <c r="AP576" i="4"/>
  <c r="AV576" i="4" s="1"/>
  <c r="AF495" i="4"/>
  <c r="AK654" i="4"/>
  <c r="Y937" i="4"/>
  <c r="X937" i="4"/>
  <c r="AN562" i="4"/>
  <c r="AT562" i="4" s="1"/>
  <c r="AD469" i="4"/>
  <c r="Z469" i="4"/>
  <c r="AC663" i="4"/>
  <c r="AO663" i="4" s="1"/>
  <c r="AU663" i="4" s="1"/>
  <c r="AM96" i="4"/>
  <c r="AS96" i="4" s="1"/>
  <c r="X974" i="4"/>
  <c r="Y974" i="4"/>
  <c r="AK769" i="4"/>
  <c r="AJ769" i="4"/>
  <c r="Y22" i="4"/>
  <c r="AB22" i="4" s="1"/>
  <c r="AQ585" i="4"/>
  <c r="AW585" i="4" s="1"/>
  <c r="AN358" i="4"/>
  <c r="AT358" i="4" s="1"/>
  <c r="AF985" i="4"/>
  <c r="AK985" i="4"/>
  <c r="AE985" i="4"/>
  <c r="AQ985" i="4" s="1"/>
  <c r="AD985" i="4"/>
  <c r="AP985" i="4" s="1"/>
  <c r="AT985" i="4"/>
  <c r="AA985" i="4"/>
  <c r="AI985" i="4"/>
  <c r="AG985" i="4"/>
  <c r="AC985" i="4"/>
  <c r="AO985" i="4" s="1"/>
  <c r="AU985" i="4"/>
  <c r="AJ985" i="4"/>
  <c r="Z985" i="4"/>
  <c r="AV985" i="4"/>
  <c r="AW985" i="4"/>
  <c r="AH985" i="4"/>
  <c r="AB985" i="4"/>
  <c r="AN985" i="4" s="1"/>
  <c r="AS985" i="4"/>
  <c r="AI935" i="4"/>
  <c r="AK935" i="4"/>
  <c r="AL405" i="4"/>
  <c r="AR405" i="4" s="1"/>
  <c r="AQ392" i="4"/>
  <c r="AW392" i="4" s="1"/>
  <c r="AO179" i="4"/>
  <c r="AU179" i="4" s="1"/>
  <c r="AA861" i="4"/>
  <c r="AQ586" i="4"/>
  <c r="AW586" i="4" s="1"/>
  <c r="AO557" i="4"/>
  <c r="AU557" i="4" s="1"/>
  <c r="Y956" i="4"/>
  <c r="AD823" i="4"/>
  <c r="AJ485" i="4"/>
  <c r="AE485" i="4"/>
  <c r="AG446" i="4"/>
  <c r="AF446" i="4"/>
  <c r="AL446" i="4" s="1"/>
  <c r="AR446" i="4" s="1"/>
  <c r="AC759" i="4"/>
  <c r="AD759" i="4"/>
  <c r="AM687" i="4"/>
  <c r="AS687" i="4" s="1"/>
  <c r="AH823" i="4"/>
  <c r="E648" i="4"/>
  <c r="I648" i="4" s="1"/>
  <c r="AQ250" i="4"/>
  <c r="AW250" i="4" s="1"/>
  <c r="AK732" i="4"/>
  <c r="AN377" i="4"/>
  <c r="AT377" i="4" s="1"/>
  <c r="Y973" i="4"/>
  <c r="X973" i="4"/>
  <c r="AP665" i="4"/>
  <c r="AV665" i="4" s="1"/>
  <c r="AP623" i="4"/>
  <c r="AV623" i="4" s="1"/>
  <c r="AL1000" i="4"/>
  <c r="AP941" i="4"/>
  <c r="AP954" i="4"/>
  <c r="AN586" i="4"/>
  <c r="AT586" i="4" s="1"/>
  <c r="AC823" i="4"/>
  <c r="AP358" i="4"/>
  <c r="AV358" i="4" s="1"/>
  <c r="AB823" i="4"/>
  <c r="AI446" i="4"/>
  <c r="AA759" i="4"/>
  <c r="AM759" i="4" s="1"/>
  <c r="AS759" i="4" s="1"/>
  <c r="AA823" i="4"/>
  <c r="AN687" i="4"/>
  <c r="AT687" i="4" s="1"/>
  <c r="AL531" i="4"/>
  <c r="AR531" i="4" s="1"/>
  <c r="AN669" i="4"/>
  <c r="AT669" i="4" s="1"/>
  <c r="AM669" i="4"/>
  <c r="AS669" i="4" s="1"/>
  <c r="AH935" i="4"/>
  <c r="AJ935" i="4"/>
  <c r="AP935" i="4" s="1"/>
  <c r="W886" i="4"/>
  <c r="Y998" i="4"/>
  <c r="X998" i="4"/>
  <c r="AW928" i="4"/>
  <c r="AV928" i="4"/>
  <c r="AU928" i="4"/>
  <c r="AK928" i="4"/>
  <c r="AQ928" i="4" s="1"/>
  <c r="AG978" i="4"/>
  <c r="Y984" i="4"/>
  <c r="AJ984" i="4" s="1"/>
  <c r="AL106" i="4"/>
  <c r="AR106" i="4" s="1"/>
  <c r="G106" i="4" s="1"/>
  <c r="AP96" i="4"/>
  <c r="AV96" i="4" s="1"/>
  <c r="AN163" i="4"/>
  <c r="AT163" i="4" s="1"/>
  <c r="AM151" i="4"/>
  <c r="AS151" i="4" s="1"/>
  <c r="AP163" i="4"/>
  <c r="AV163" i="4" s="1"/>
  <c r="AC984" i="4"/>
  <c r="AW984" i="4"/>
  <c r="AD984" i="4"/>
  <c r="AA984" i="4"/>
  <c r="AS984" i="4"/>
  <c r="AT984" i="4"/>
  <c r="AB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AK53" i="4"/>
  <c r="AI53" i="4"/>
  <c r="AE53" i="4"/>
  <c r="AT888" i="4"/>
  <c r="AS888" i="4"/>
  <c r="AV888" i="4"/>
  <c r="AW888" i="4"/>
  <c r="AU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AP912" i="4" s="1"/>
  <c r="Z912" i="4"/>
  <c r="AC912" i="4"/>
  <c r="AU912" i="4"/>
  <c r="AI912" i="4"/>
  <c r="AE912" i="4"/>
  <c r="AB912" i="4"/>
  <c r="AN912" i="4" s="1"/>
  <c r="AT912" i="4"/>
  <c r="AB910" i="4"/>
  <c r="AG910" i="4"/>
  <c r="AE910" i="4"/>
  <c r="AJ910" i="4"/>
  <c r="AW910" i="4"/>
  <c r="AV910" i="4"/>
  <c r="AA910" i="4"/>
  <c r="AM910" i="4" s="1"/>
  <c r="AK910" i="4"/>
  <c r="AU910" i="4"/>
  <c r="AF910" i="4"/>
  <c r="Z910" i="4"/>
  <c r="AL910" i="4" s="1"/>
  <c r="AI910" i="4"/>
  <c r="AD910" i="4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148" i="4"/>
  <c r="AO164" i="4"/>
  <c r="AU164" i="4" s="1"/>
  <c r="AG148" i="4"/>
  <c r="AM163" i="4"/>
  <c r="AS163" i="4" s="1"/>
  <c r="Z148" i="4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Q732" i="4"/>
  <c r="AW732" i="4" s="1"/>
  <c r="AI732" i="4"/>
  <c r="AB732" i="4"/>
  <c r="AD442" i="4"/>
  <c r="AJ230" i="4"/>
  <c r="AI956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E769" i="4"/>
  <c r="W872" i="4"/>
  <c r="X872" i="4" s="1"/>
  <c r="AA709" i="4"/>
  <c r="AM709" i="4" s="1"/>
  <c r="AS709" i="4" s="1"/>
  <c r="AI709" i="4"/>
  <c r="Z781" i="4"/>
  <c r="AG652" i="4"/>
  <c r="AK543" i="4"/>
  <c r="AC152" i="4"/>
  <c r="AF152" i="4"/>
  <c r="AE152" i="4"/>
  <c r="AG152" i="4"/>
  <c r="AM152" i="4" s="1"/>
  <c r="AS152" i="4" s="1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AC709" i="4"/>
  <c r="AO709" i="4" s="1"/>
  <c r="AU709" i="4" s="1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X972" i="4"/>
  <c r="Y972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Y880" i="4"/>
  <c r="X880" i="4"/>
  <c r="AI11" i="4"/>
  <c r="AN96" i="4"/>
  <c r="AT96" i="4" s="1"/>
  <c r="AQ96" i="4"/>
  <c r="AW96" i="4" s="1"/>
  <c r="AM115" i="4"/>
  <c r="AS115" i="4" s="1"/>
  <c r="AI136" i="4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D582" i="4" s="1"/>
  <c r="H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AF967" i="4" s="1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E562" i="4" s="1"/>
  <c r="I562" i="4" s="1"/>
  <c r="AM845" i="4"/>
  <c r="AS845" i="4" s="1"/>
  <c r="AM369" i="4"/>
  <c r="AS369" i="4" s="1"/>
  <c r="AG671" i="4"/>
  <c r="AB671" i="4"/>
  <c r="AF671" i="4"/>
  <c r="AK671" i="4"/>
  <c r="AC671" i="4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B702" i="4"/>
  <c r="AN702" i="4" s="1"/>
  <c r="AT702" i="4" s="1"/>
  <c r="D821" i="4"/>
  <c r="H821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D790" i="4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F651" i="4"/>
  <c r="AJ651" i="4"/>
  <c r="Y803" i="4"/>
  <c r="AC803" i="4" s="1"/>
  <c r="Y731" i="4"/>
  <c r="AE731" i="4" s="1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P31" i="4"/>
  <c r="AV31" i="4" s="1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N31" i="4"/>
  <c r="AT31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N527" i="4"/>
  <c r="AT527" i="4" s="1"/>
  <c r="AM959" i="4"/>
  <c r="AJ925" i="4"/>
  <c r="Y980" i="4"/>
  <c r="AK980" i="4" s="1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Z991" i="4" s="1"/>
  <c r="AM15" i="4"/>
  <c r="AS15" i="4" s="1"/>
  <c r="AJ927" i="4"/>
  <c r="AQ959" i="4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E710" i="4" s="1"/>
  <c r="I710" i="4" s="1"/>
  <c r="AJ469" i="4"/>
  <c r="AC469" i="4"/>
  <c r="AE663" i="4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O350" i="4" s="1"/>
  <c r="AU350" i="4" s="1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E96" i="4" s="1"/>
  <c r="I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P24" i="4"/>
  <c r="AV24" i="4" s="1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E106" i="4"/>
  <c r="I106" i="4" s="1"/>
  <c r="AE380" i="4"/>
  <c r="AQ380" i="4" s="1"/>
  <c r="AW380" i="4" s="1"/>
  <c r="AO643" i="4"/>
  <c r="AU643" i="4" s="1"/>
  <c r="AI869" i="4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P118" i="4" s="1"/>
  <c r="AV118" i="4" s="1"/>
  <c r="AF131" i="4"/>
  <c r="AJ949" i="4"/>
  <c r="Y721" i="4"/>
  <c r="AD721" i="4" s="1"/>
  <c r="G96" i="4"/>
  <c r="AH956" i="4"/>
  <c r="AO40" i="4"/>
  <c r="AU40" i="4" s="1"/>
  <c r="AJ343" i="4"/>
  <c r="AG365" i="4"/>
  <c r="AD36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O365" i="4" s="1"/>
  <c r="AU365" i="4" s="1"/>
  <c r="AH365" i="4"/>
  <c r="AN365" i="4" s="1"/>
  <c r="AT365" i="4" s="1"/>
  <c r="AJ869" i="4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X966" i="4" s="1"/>
  <c r="AQ333" i="4"/>
  <c r="AW333" i="4" s="1"/>
  <c r="AO226" i="4"/>
  <c r="AU226" i="4" s="1"/>
  <c r="AL722" i="4"/>
  <c r="AR722" i="4" s="1"/>
  <c r="F722" i="4" s="1"/>
  <c r="J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P357" i="4" s="1"/>
  <c r="AV357" i="4" s="1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L412" i="4" s="1"/>
  <c r="AR412" i="4" s="1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Z507" i="4"/>
  <c r="AC507" i="4"/>
  <c r="AC597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L813" i="4"/>
  <c r="AR813" i="4" s="1"/>
  <c r="G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K581" i="4"/>
  <c r="AD777" i="4"/>
  <c r="AP777" i="4" s="1"/>
  <c r="AV777" i="4" s="1"/>
  <c r="Z777" i="4"/>
  <c r="AE777" i="4"/>
  <c r="AA803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P583" i="4"/>
  <c r="AV583" i="4" s="1"/>
  <c r="AN833" i="4"/>
  <c r="AT833" i="4" s="1"/>
  <c r="AP793" i="4"/>
  <c r="AV793" i="4" s="1"/>
  <c r="AL793" i="4"/>
  <c r="AR793" i="4" s="1"/>
  <c r="G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E813" i="4"/>
  <c r="I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C743" i="4"/>
  <c r="AA515" i="4"/>
  <c r="AM515" i="4" s="1"/>
  <c r="AS515" i="4" s="1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M61" i="4" s="1"/>
  <c r="AS61" i="4" s="1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U860" i="4"/>
  <c r="AB860" i="4"/>
  <c r="AN860" i="4" s="1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F31" i="4"/>
  <c r="J31" i="4" s="1"/>
  <c r="G3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L850" i="4"/>
  <c r="AR850" i="4" s="1"/>
  <c r="AO38" i="4"/>
  <c r="AU38" i="4" s="1"/>
  <c r="AD991" i="4"/>
  <c r="AE991" i="4"/>
  <c r="AB991" i="4"/>
  <c r="AV991" i="4"/>
  <c r="AW991" i="4"/>
  <c r="AT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F710" i="4"/>
  <c r="J710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Q855" i="4" s="1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O11" i="4"/>
  <c r="AU11" i="4" s="1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C974" i="4"/>
  <c r="AB974" i="4"/>
  <c r="Z974" i="4"/>
  <c r="AL974" i="4" s="1"/>
  <c r="AE974" i="4"/>
  <c r="AT974" i="4"/>
  <c r="AS974" i="4"/>
  <c r="AA974" i="4"/>
  <c r="AD974" i="4"/>
  <c r="AV974" i="4"/>
  <c r="AW974" i="4"/>
  <c r="AU974" i="4"/>
  <c r="AO178" i="4"/>
  <c r="AU178" i="4" s="1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A740" i="4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O122" i="4" s="1"/>
  <c r="AU122" i="4" s="1"/>
  <c r="AB122" i="4"/>
  <c r="AE122" i="4"/>
  <c r="AD122" i="4"/>
  <c r="AP122" i="4" s="1"/>
  <c r="AV122" i="4" s="1"/>
  <c r="AA122" i="4"/>
  <c r="AD114" i="4"/>
  <c r="AB114" i="4"/>
  <c r="AC114" i="4"/>
  <c r="AA114" i="4"/>
  <c r="AE114" i="4"/>
  <c r="AQ114" i="4" s="1"/>
  <c r="AW114" i="4" s="1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L55" i="4" s="1"/>
  <c r="AR55" i="4" s="1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Z70" i="4"/>
  <c r="AL70" i="4" s="1"/>
  <c r="AR70" i="4" s="1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M182" i="4" s="1"/>
  <c r="AS182" i="4" s="1"/>
  <c r="AE182" i="4"/>
  <c r="AQ182" i="4" s="1"/>
  <c r="AW182" i="4" s="1"/>
  <c r="AB762" i="4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M142" i="4" s="1"/>
  <c r="AS142" i="4" s="1"/>
  <c r="AK999" i="4"/>
  <c r="AF999" i="4"/>
  <c r="AG999" i="4"/>
  <c r="AL987" i="4"/>
  <c r="AN987" i="4"/>
  <c r="AA937" i="4"/>
  <c r="AC937" i="4"/>
  <c r="AU937" i="4"/>
  <c r="AS937" i="4"/>
  <c r="AT937" i="4"/>
  <c r="AV937" i="4"/>
  <c r="Z937" i="4"/>
  <c r="AW937" i="4"/>
  <c r="AB937" i="4"/>
  <c r="AN937" i="4" s="1"/>
  <c r="AD937" i="4"/>
  <c r="AP937" i="4" s="1"/>
  <c r="AE937" i="4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C747" i="4"/>
  <c r="Z747" i="4"/>
  <c r="Z731" i="4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Q705" i="4" s="1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H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P104" i="4" s="1"/>
  <c r="AV104" i="4" s="1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B967" i="4"/>
  <c r="AD967" i="4"/>
  <c r="Z967" i="4"/>
  <c r="AL967" i="4" s="1"/>
  <c r="AC967" i="4"/>
  <c r="AS967" i="4"/>
  <c r="AU967" i="4"/>
  <c r="AE967" i="4"/>
  <c r="AA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N21" i="4" s="1"/>
  <c r="AT21" i="4" s="1"/>
  <c r="AE21" i="4"/>
  <c r="AC17" i="4"/>
  <c r="AO17" i="4" s="1"/>
  <c r="AU17" i="4" s="1"/>
  <c r="AA13" i="4"/>
  <c r="AM13" i="4" s="1"/>
  <c r="AS13" i="4" s="1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L35" i="4" s="1"/>
  <c r="AR35" i="4" s="1"/>
  <c r="AC35" i="4"/>
  <c r="AD35" i="4"/>
  <c r="Y33" i="4"/>
  <c r="Z33" i="4" s="1"/>
  <c r="Z23" i="4"/>
  <c r="AD23" i="4"/>
  <c r="AC23" i="4"/>
  <c r="AB23" i="4"/>
  <c r="AN23" i="4" s="1"/>
  <c r="AT23" i="4" s="1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E43" i="4"/>
  <c r="AD43" i="4"/>
  <c r="AB105" i="4"/>
  <c r="AC105" i="4"/>
  <c r="AE105" i="4"/>
  <c r="AD105" i="4"/>
  <c r="Z105" i="4"/>
  <c r="AL105" i="4" s="1"/>
  <c r="AR105" i="4" s="1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Q666" i="4"/>
  <c r="AW666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C269" i="4"/>
  <c r="AO269" i="4" s="1"/>
  <c r="AU269" i="4" s="1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L300" i="4" s="1"/>
  <c r="AR300" i="4" s="1"/>
  <c r="AC300" i="4"/>
  <c r="AD299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G430" i="4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D387" i="4"/>
  <c r="H387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L330" i="4"/>
  <c r="AR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F22" i="4" l="1"/>
  <c r="G446" i="4"/>
  <c r="F446" i="4"/>
  <c r="J446" i="4" s="1"/>
  <c r="D446" i="4"/>
  <c r="H446" i="4" s="1"/>
  <c r="E446" i="4"/>
  <c r="I446" i="4" s="1"/>
  <c r="AI973" i="4"/>
  <c r="AG973" i="4"/>
  <c r="Z973" i="4"/>
  <c r="AS973" i="4"/>
  <c r="AK973" i="4"/>
  <c r="AC973" i="4"/>
  <c r="AW973" i="4"/>
  <c r="AV973" i="4"/>
  <c r="AU973" i="4"/>
  <c r="AH973" i="4"/>
  <c r="AB973" i="4"/>
  <c r="AA973" i="4"/>
  <c r="AM973" i="4" s="1"/>
  <c r="AT973" i="4"/>
  <c r="AJ973" i="4"/>
  <c r="AD973" i="4"/>
  <c r="AE973" i="4"/>
  <c r="AF973" i="4"/>
  <c r="AI937" i="4"/>
  <c r="AF937" i="4"/>
  <c r="AM495" i="4"/>
  <c r="AS495" i="4" s="1"/>
  <c r="AM925" i="4"/>
  <c r="AO717" i="4"/>
  <c r="AU717" i="4" s="1"/>
  <c r="AL747" i="4"/>
  <c r="AR747" i="4" s="1"/>
  <c r="AL937" i="4"/>
  <c r="AI700" i="4"/>
  <c r="AO535" i="4"/>
  <c r="AU535" i="4" s="1"/>
  <c r="AN871" i="4"/>
  <c r="AM581" i="4"/>
  <c r="AS581" i="4" s="1"/>
  <c r="Z721" i="4"/>
  <c r="AH411" i="4"/>
  <c r="AC674" i="4"/>
  <c r="AK885" i="4"/>
  <c r="D106" i="4"/>
  <c r="H106" i="4" s="1"/>
  <c r="AM136" i="4"/>
  <c r="AS136" i="4" s="1"/>
  <c r="AL948" i="4"/>
  <c r="AL997" i="4"/>
  <c r="AF886" i="4"/>
  <c r="AP984" i="4"/>
  <c r="D405" i="4"/>
  <c r="H405" i="4" s="1"/>
  <c r="E405" i="4"/>
  <c r="I405" i="4" s="1"/>
  <c r="F405" i="4"/>
  <c r="J405" i="4" s="1"/>
  <c r="G405" i="4"/>
  <c r="AL985" i="4"/>
  <c r="AM413" i="4"/>
  <c r="AS413" i="4" s="1"/>
  <c r="AQ320" i="4"/>
  <c r="AW320" i="4" s="1"/>
  <c r="AO937" i="4"/>
  <c r="D656" i="4"/>
  <c r="H656" i="4" s="1"/>
  <c r="Y966" i="4"/>
  <c r="AM617" i="4"/>
  <c r="AS617" i="4" s="1"/>
  <c r="Y876" i="4"/>
  <c r="AF885" i="4"/>
  <c r="F106" i="4"/>
  <c r="J106" i="4" s="1"/>
  <c r="AQ663" i="4"/>
  <c r="AW663" i="4" s="1"/>
  <c r="AO671" i="4"/>
  <c r="AU671" i="4" s="1"/>
  <c r="Y872" i="4"/>
  <c r="AL781" i="4"/>
  <c r="AR781" i="4" s="1"/>
  <c r="AQ769" i="4"/>
  <c r="AW769" i="4" s="1"/>
  <c r="AG888" i="4"/>
  <c r="AG886" i="4"/>
  <c r="AH984" i="4"/>
  <c r="AN984" i="4" s="1"/>
  <c r="AE984" i="4"/>
  <c r="AQ984" i="4" s="1"/>
  <c r="Z984" i="4"/>
  <c r="AL984" i="4" s="1"/>
  <c r="AF984" i="4"/>
  <c r="F531" i="4"/>
  <c r="J531" i="4" s="1"/>
  <c r="G531" i="4"/>
  <c r="AC22" i="4"/>
  <c r="AG22" i="4"/>
  <c r="AK22" i="4"/>
  <c r="AJ22" i="4"/>
  <c r="AE22" i="4"/>
  <c r="AI22" i="4"/>
  <c r="AD22" i="4"/>
  <c r="AA22" i="4"/>
  <c r="AH22" i="4"/>
  <c r="AN22" i="4" s="1"/>
  <c r="AT22" i="4" s="1"/>
  <c r="AG974" i="4"/>
  <c r="AM974" i="4" s="1"/>
  <c r="AI974" i="4"/>
  <c r="AO974" i="4" s="1"/>
  <c r="AH974" i="4"/>
  <c r="AN974" i="4" s="1"/>
  <c r="AQ974" i="4"/>
  <c r="G656" i="4"/>
  <c r="AE721" i="4"/>
  <c r="AC721" i="4"/>
  <c r="AE578" i="4"/>
  <c r="AM412" i="4"/>
  <c r="AS412" i="4" s="1"/>
  <c r="AO485" i="4"/>
  <c r="AU485" i="4" s="1"/>
  <c r="AP507" i="4"/>
  <c r="AV507" i="4" s="1"/>
  <c r="AQ412" i="4"/>
  <c r="AW412" i="4" s="1"/>
  <c r="AI885" i="4"/>
  <c r="AO885" i="4" s="1"/>
  <c r="AK937" i="4"/>
  <c r="AQ937" i="4" s="1"/>
  <c r="AP790" i="4"/>
  <c r="AV790" i="4" s="1"/>
  <c r="AO732" i="4"/>
  <c r="AU732" i="4" s="1"/>
  <c r="AI888" i="4"/>
  <c r="AJ886" i="4"/>
  <c r="AG984" i="4"/>
  <c r="AM984" i="4" s="1"/>
  <c r="AI984" i="4"/>
  <c r="AK984" i="4"/>
  <c r="AC998" i="4"/>
  <c r="AO998" i="4" s="1"/>
  <c r="AU998" i="4"/>
  <c r="AD998" i="4"/>
  <c r="AI998" i="4"/>
  <c r="AK998" i="4"/>
  <c r="AB998" i="4"/>
  <c r="AV998" i="4"/>
  <c r="AT998" i="4"/>
  <c r="AH998" i="4"/>
  <c r="AA998" i="4"/>
  <c r="AJ998" i="4"/>
  <c r="AW998" i="4"/>
  <c r="Z998" i="4"/>
  <c r="AL998" i="4" s="1"/>
  <c r="AS998" i="4"/>
  <c r="AF998" i="4"/>
  <c r="AE998" i="4"/>
  <c r="AG998" i="4"/>
  <c r="AN823" i="4"/>
  <c r="AT823" i="4" s="1"/>
  <c r="AM985" i="4"/>
  <c r="Z22" i="4"/>
  <c r="AL22" i="4" s="1"/>
  <c r="AR22" i="4" s="1"/>
  <c r="E22" i="4" s="1"/>
  <c r="I22" i="4" s="1"/>
  <c r="AO845" i="4"/>
  <c r="AU845" i="4" s="1"/>
  <c r="AQ845" i="4"/>
  <c r="AW845" i="4" s="1"/>
  <c r="AH869" i="4"/>
  <c r="AC869" i="4"/>
  <c r="AO869" i="4" s="1"/>
  <c r="AU869" i="4" s="1"/>
  <c r="AB869" i="4"/>
  <c r="AN869" i="4" s="1"/>
  <c r="AT869" i="4" s="1"/>
  <c r="AD869" i="4"/>
  <c r="AP869" i="4" s="1"/>
  <c r="AV869" i="4" s="1"/>
  <c r="AO13" i="4"/>
  <c r="AU13" i="4" s="1"/>
  <c r="E20" i="4"/>
  <c r="I20" i="4" s="1"/>
  <c r="AM23" i="4"/>
  <c r="AS23" i="4" s="1"/>
  <c r="G24" i="4"/>
  <c r="AP350" i="4"/>
  <c r="AV350" i="4" s="1"/>
  <c r="AP974" i="4"/>
  <c r="AL280" i="4"/>
  <c r="AR280" i="4" s="1"/>
  <c r="D280" i="4" s="1"/>
  <c r="H280" i="4" s="1"/>
  <c r="AN280" i="4"/>
  <c r="AT280" i="4" s="1"/>
  <c r="AQ910" i="4"/>
  <c r="AC888" i="4"/>
  <c r="AO888" i="4" s="1"/>
  <c r="AO645" i="4"/>
  <c r="AU645" i="4" s="1"/>
  <c r="AM740" i="4"/>
  <c r="AS740" i="4" s="1"/>
  <c r="AH886" i="4"/>
  <c r="AO168" i="4"/>
  <c r="AU168" i="4" s="1"/>
  <c r="AQ997" i="4"/>
  <c r="AP910" i="4"/>
  <c r="AA888" i="4"/>
  <c r="AM888" i="4" s="1"/>
  <c r="AN71" i="4"/>
  <c r="AT71" i="4" s="1"/>
  <c r="AM114" i="4"/>
  <c r="AS114" i="4" s="1"/>
  <c r="AI886" i="4"/>
  <c r="X896" i="4"/>
  <c r="Y896" i="4"/>
  <c r="AK896" i="4" s="1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E842" i="4" s="1"/>
  <c r="I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E176" i="4" s="1"/>
  <c r="I176" i="4" s="1"/>
  <c r="AP703" i="4"/>
  <c r="AV703" i="4" s="1"/>
  <c r="E660" i="4"/>
  <c r="I660" i="4" s="1"/>
  <c r="AQ513" i="4"/>
  <c r="AW513" i="4" s="1"/>
  <c r="AL835" i="4"/>
  <c r="AR835" i="4" s="1"/>
  <c r="F835" i="4" s="1"/>
  <c r="J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M886" i="4" s="1"/>
  <c r="AC886" i="4"/>
  <c r="AO886" i="4" s="1"/>
  <c r="AT886" i="4"/>
  <c r="AB886" i="4"/>
  <c r="AD886" i="4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AN762" i="4"/>
  <c r="AT762" i="4" s="1"/>
  <c r="AQ611" i="4"/>
  <c r="AW611" i="4" s="1"/>
  <c r="AI715" i="4"/>
  <c r="AL783" i="4"/>
  <c r="AR783" i="4" s="1"/>
  <c r="E783" i="4" s="1"/>
  <c r="I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AF285" i="4"/>
  <c r="E626" i="4"/>
  <c r="I626" i="4" s="1"/>
  <c r="AO55" i="4"/>
  <c r="AU55" i="4" s="1"/>
  <c r="AO807" i="4"/>
  <c r="AU807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967" i="4" s="1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N847" i="4" s="1"/>
  <c r="AT847" i="4" s="1"/>
  <c r="AL744" i="4"/>
  <c r="AR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G767" i="4" s="1"/>
  <c r="AC731" i="4"/>
  <c r="AO731" i="4" s="1"/>
  <c r="AU731" i="4" s="1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L885" i="4"/>
  <c r="AP956" i="4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G22" i="4"/>
  <c r="AM21" i="4"/>
  <c r="AS21" i="4" s="1"/>
  <c r="AQ12" i="4"/>
  <c r="AW12" i="4" s="1"/>
  <c r="AM25" i="4"/>
  <c r="AS25" i="4" s="1"/>
  <c r="D22" i="4"/>
  <c r="H22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581" i="4"/>
  <c r="J581" i="4" s="1"/>
  <c r="AO155" i="4"/>
  <c r="AU155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D415" i="4" s="1"/>
  <c r="H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P967" i="4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F656" i="4"/>
  <c r="J656" i="4" s="1"/>
  <c r="AN88" i="4"/>
  <c r="AT88" i="4" s="1"/>
  <c r="AN778" i="4"/>
  <c r="AT778" i="4" s="1"/>
  <c r="G36" i="4"/>
  <c r="AA991" i="4"/>
  <c r="AC991" i="4"/>
  <c r="AO991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F700" i="4" s="1"/>
  <c r="J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K880" i="4"/>
  <c r="AE880" i="4"/>
  <c r="AB880" i="4"/>
  <c r="AU880" i="4"/>
  <c r="AI880" i="4"/>
  <c r="AS880" i="4"/>
  <c r="AV880" i="4"/>
  <c r="AT880" i="4"/>
  <c r="AH880" i="4"/>
  <c r="AJ880" i="4"/>
  <c r="AW880" i="4"/>
  <c r="AA880" i="4"/>
  <c r="AF880" i="4"/>
  <c r="Z880" i="4"/>
  <c r="AC880" i="4"/>
  <c r="AD880" i="4"/>
  <c r="AG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E972" i="4"/>
  <c r="AQ972" i="4" s="1"/>
  <c r="AT972" i="4"/>
  <c r="AV972" i="4"/>
  <c r="AD972" i="4"/>
  <c r="AP972" i="4" s="1"/>
  <c r="Z972" i="4"/>
  <c r="AU972" i="4"/>
  <c r="AN321" i="4"/>
  <c r="AT321" i="4" s="1"/>
  <c r="Z872" i="4"/>
  <c r="AC872" i="4"/>
  <c r="AW872" i="4"/>
  <c r="AH872" i="4"/>
  <c r="AE872" i="4"/>
  <c r="AQ872" i="4" s="1"/>
  <c r="AU872" i="4"/>
  <c r="AF872" i="4"/>
  <c r="AK872" i="4"/>
  <c r="AA872" i="4"/>
  <c r="AM872" i="4" s="1"/>
  <c r="AV872" i="4"/>
  <c r="AT872" i="4"/>
  <c r="AG872" i="4"/>
  <c r="AJ872" i="4"/>
  <c r="AI872" i="4"/>
  <c r="AD872" i="4"/>
  <c r="AB872" i="4"/>
  <c r="AN872" i="4" s="1"/>
  <c r="AS872" i="4"/>
  <c r="AL12" i="4"/>
  <c r="AR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AO459" i="4" s="1"/>
  <c r="AU459" i="4" s="1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M50" i="4"/>
  <c r="AS50" i="4" s="1"/>
  <c r="AL751" i="4"/>
  <c r="AR751" i="4" s="1"/>
  <c r="AL168" i="4"/>
  <c r="AR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G909" i="4" s="1"/>
  <c r="AN664" i="4"/>
  <c r="AT664" i="4" s="1"/>
  <c r="AK962" i="4"/>
  <c r="AJ962" i="4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31" i="4"/>
  <c r="AV731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G803" i="4"/>
  <c r="AM803" i="4" s="1"/>
  <c r="AS803" i="4" s="1"/>
  <c r="AI803" i="4"/>
  <c r="AO803" i="4" s="1"/>
  <c r="AU803" i="4" s="1"/>
  <c r="AL671" i="4"/>
  <c r="AR671" i="4" s="1"/>
  <c r="AG967" i="4"/>
  <c r="AM967" i="4" s="1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P283" i="4" s="1"/>
  <c r="AV283" i="4" s="1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Q302" i="4" s="1"/>
  <c r="AW302" i="4" s="1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AD345" i="4"/>
  <c r="G271" i="4"/>
  <c r="AE265" i="4"/>
  <c r="AG459" i="4"/>
  <c r="AE459" i="4"/>
  <c r="AQ459" i="4" s="1"/>
  <c r="AW459" i="4" s="1"/>
  <c r="AB459" i="4"/>
  <c r="AN459" i="4" s="1"/>
  <c r="AT459" i="4" s="1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O967" i="4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D635" i="4" s="1"/>
  <c r="H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674" i="4" s="1"/>
  <c r="AR674" i="4" s="1"/>
  <c r="AL422" i="4"/>
  <c r="AR422" i="4" s="1"/>
  <c r="G422" i="4" s="1"/>
  <c r="AB674" i="4"/>
  <c r="AK674" i="4"/>
  <c r="AE674" i="4"/>
  <c r="AF962" i="4"/>
  <c r="AC962" i="4"/>
  <c r="AO962" i="4" s="1"/>
  <c r="AE962" i="4"/>
  <c r="D96" i="4"/>
  <c r="H96" i="4" s="1"/>
  <c r="AL11" i="4"/>
  <c r="AR11" i="4" s="1"/>
  <c r="E11" i="4" s="1"/>
  <c r="I11" i="4" s="1"/>
  <c r="AA919" i="4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M994" i="4" s="1"/>
  <c r="AI891" i="4"/>
  <c r="AO891" i="4" s="1"/>
  <c r="AJ740" i="4"/>
  <c r="AP740" i="4" s="1"/>
  <c r="AE716" i="4"/>
  <c r="AQ716" i="4" s="1"/>
  <c r="AW716" i="4" s="1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Q267" i="4" s="1"/>
  <c r="AW267" i="4" s="1"/>
  <c r="AJ267" i="4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D193" i="4" s="1"/>
  <c r="H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D283" i="4" s="1"/>
  <c r="H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AL894" i="4"/>
  <c r="AB749" i="4"/>
  <c r="AM882" i="4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O749" i="4" s="1"/>
  <c r="AU749" i="4" s="1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AO438" i="4" s="1"/>
  <c r="AU438" i="4" s="1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F594" i="4" s="1"/>
  <c r="J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M681" i="4" s="1"/>
  <c r="AS681" i="4" s="1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N390" i="4" s="1"/>
  <c r="AT390" i="4" s="1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390" i="4" s="1"/>
  <c r="AR390" i="4" s="1"/>
  <c r="AL420" i="4"/>
  <c r="AR420" i="4" s="1"/>
  <c r="AD390" i="4"/>
  <c r="AA295" i="4"/>
  <c r="AB211" i="4"/>
  <c r="AD211" i="4"/>
  <c r="AC295" i="4"/>
  <c r="AO295" i="4" s="1"/>
  <c r="AU295" i="4" s="1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B909" i="4"/>
  <c r="AS909" i="4"/>
  <c r="AU909" i="4"/>
  <c r="AW909" i="4"/>
  <c r="AC909" i="4"/>
  <c r="AV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AA906" i="4"/>
  <c r="AC906" i="4"/>
  <c r="AC246" i="4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D743" i="4" s="1"/>
  <c r="H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D542" i="4" s="1"/>
  <c r="H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L444" i="4" s="1"/>
  <c r="AR444" i="4" s="1"/>
  <c r="G444" i="4" s="1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N809" i="4" s="1"/>
  <c r="AT809" i="4" s="1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L715" i="4" s="1"/>
  <c r="AR715" i="4" s="1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F779" i="4" s="1"/>
  <c r="J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F571" i="4" s="1"/>
  <c r="J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H672" i="4"/>
  <c r="AN672" i="4" s="1"/>
  <c r="AT672" i="4" s="1"/>
  <c r="AF672" i="4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D563" i="4"/>
  <c r="AP563" i="4" s="1"/>
  <c r="AV563" i="4" s="1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AQ608" i="4"/>
  <c r="AW608" i="4" s="1"/>
  <c r="G700" i="4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D571" i="4"/>
  <c r="H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N822" i="4" s="1"/>
  <c r="AT822" i="4" s="1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L685" i="4" s="1"/>
  <c r="AR685" i="4" s="1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L7" i="4" s="1"/>
  <c r="AR7" i="4" s="1"/>
  <c r="AE7" i="4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AO706" i="4"/>
  <c r="AU706" i="4" s="1"/>
  <c r="AN706" i="4"/>
  <c r="AT706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G794" i="4"/>
  <c r="E794" i="4"/>
  <c r="I794" i="4" s="1"/>
  <c r="F794" i="4"/>
  <c r="J794" i="4" s="1"/>
  <c r="D794" i="4"/>
  <c r="H794" i="4" s="1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D67" i="4"/>
  <c r="H67" i="4" s="1"/>
  <c r="E67" i="4"/>
  <c r="I67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D141" i="4"/>
  <c r="AC141" i="4"/>
  <c r="Z173" i="4"/>
  <c r="AB173" i="4"/>
  <c r="AC173" i="4"/>
  <c r="AO173" i="4" s="1"/>
  <c r="AU173" i="4" s="1"/>
  <c r="AE173" i="4"/>
  <c r="AE584" i="4"/>
  <c r="AC584" i="4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Z760" i="4"/>
  <c r="AB811" i="4"/>
  <c r="AC811" i="4"/>
  <c r="AE811" i="4"/>
  <c r="AD819" i="4"/>
  <c r="AP819" i="4" s="1"/>
  <c r="AV819" i="4" s="1"/>
  <c r="Z819" i="4"/>
  <c r="AB819" i="4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F176" i="4"/>
  <c r="J176" i="4" s="1"/>
  <c r="AE685" i="4"/>
  <c r="AC685" i="4"/>
  <c r="AA685" i="4"/>
  <c r="AM685" i="4" s="1"/>
  <c r="AS685" i="4" s="1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D820" i="4"/>
  <c r="AP820" i="4" s="1"/>
  <c r="AV820" i="4" s="1"/>
  <c r="AE820" i="4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Q991" i="4"/>
  <c r="AL991" i="4"/>
  <c r="Z551" i="4"/>
  <c r="AD551" i="4"/>
  <c r="AJ630" i="4"/>
  <c r="AH630" i="4"/>
  <c r="AK630" i="4"/>
  <c r="AD630" i="4"/>
  <c r="AC630" i="4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G542" i="4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P239" i="4" s="1"/>
  <c r="AV239" i="4" s="1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L391" i="4" s="1"/>
  <c r="AR391" i="4" s="1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G452" i="4"/>
  <c r="D438" i="4"/>
  <c r="H438" i="4" s="1"/>
  <c r="G438" i="4"/>
  <c r="F438" i="4"/>
  <c r="J438" i="4" s="1"/>
  <c r="E438" i="4"/>
  <c r="I438" i="4" s="1"/>
  <c r="E415" i="4"/>
  <c r="I415" i="4" s="1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F280" i="4"/>
  <c r="J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AP373" i="4"/>
  <c r="AV373" i="4" s="1"/>
  <c r="AN313" i="4"/>
  <c r="AT313" i="4" s="1"/>
  <c r="E371" i="4"/>
  <c r="I371" i="4" s="1"/>
  <c r="AJ277" i="4"/>
  <c r="AM293" i="4"/>
  <c r="AS293" i="4" s="1"/>
  <c r="AM291" i="4"/>
  <c r="AS291" i="4" s="1"/>
  <c r="AM237" i="4"/>
  <c r="AS237" i="4" s="1"/>
  <c r="AP346" i="4"/>
  <c r="AV346" i="4" s="1"/>
  <c r="E283" i="4"/>
  <c r="I283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E285" i="4"/>
  <c r="I285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M22" i="4" l="1"/>
  <c r="AS22" i="4" s="1"/>
  <c r="F22" i="4"/>
  <c r="J22" i="4" s="1"/>
  <c r="AO22" i="4"/>
  <c r="AU22" i="4" s="1"/>
  <c r="AM619" i="4"/>
  <c r="AS619" i="4" s="1"/>
  <c r="AN962" i="4"/>
  <c r="AP886" i="4"/>
  <c r="AQ998" i="4"/>
  <c r="AP22" i="4"/>
  <c r="AV22" i="4" s="1"/>
  <c r="G781" i="4"/>
  <c r="F781" i="4"/>
  <c r="J781" i="4" s="1"/>
  <c r="AQ973" i="4"/>
  <c r="F285" i="4"/>
  <c r="J285" i="4" s="1"/>
  <c r="AM820" i="4"/>
  <c r="AS820" i="4" s="1"/>
  <c r="G743" i="4"/>
  <c r="AN563" i="4"/>
  <c r="AT563" i="4" s="1"/>
  <c r="Z868" i="4"/>
  <c r="AM734" i="4"/>
  <c r="AS734" i="4" s="1"/>
  <c r="F100" i="4"/>
  <c r="J100" i="4" s="1"/>
  <c r="AN886" i="4"/>
  <c r="AP998" i="4"/>
  <c r="AP973" i="4"/>
  <c r="AN973" i="4"/>
  <c r="AL973" i="4"/>
  <c r="AN758" i="4"/>
  <c r="AT758" i="4" s="1"/>
  <c r="AN700" i="4"/>
  <c r="AT700" i="4" s="1"/>
  <c r="AM760" i="4"/>
  <c r="AS760" i="4" s="1"/>
  <c r="AN361" i="4"/>
  <c r="AT361" i="4" s="1"/>
  <c r="AM673" i="4"/>
  <c r="AS673" i="4" s="1"/>
  <c r="AM672" i="4"/>
  <c r="AS672" i="4" s="1"/>
  <c r="G365" i="4"/>
  <c r="AP678" i="4"/>
  <c r="AV678" i="4" s="1"/>
  <c r="AQ281" i="4"/>
  <c r="AW281" i="4" s="1"/>
  <c r="AM438" i="4"/>
  <c r="AS438" i="4" s="1"/>
  <c r="AO721" i="4"/>
  <c r="AU721" i="4" s="1"/>
  <c r="AO674" i="4"/>
  <c r="AU674" i="4" s="1"/>
  <c r="AM998" i="4"/>
  <c r="AN998" i="4"/>
  <c r="AQ22" i="4"/>
  <c r="AW22" i="4" s="1"/>
  <c r="AO973" i="4"/>
  <c r="AM239" i="4"/>
  <c r="AS239" i="4" s="1"/>
  <c r="F193" i="4"/>
  <c r="J193" i="4" s="1"/>
  <c r="F388" i="4"/>
  <c r="J388" i="4" s="1"/>
  <c r="E542" i="4"/>
  <c r="I542" i="4" s="1"/>
  <c r="AM7" i="4"/>
  <c r="AS7" i="4" s="1"/>
  <c r="D176" i="4"/>
  <c r="H176" i="4" s="1"/>
  <c r="D594" i="4"/>
  <c r="H594" i="4" s="1"/>
  <c r="E743" i="4"/>
  <c r="I743" i="4" s="1"/>
  <c r="F807" i="4"/>
  <c r="J807" i="4" s="1"/>
  <c r="D700" i="4"/>
  <c r="H700" i="4" s="1"/>
  <c r="E635" i="4"/>
  <c r="I635" i="4" s="1"/>
  <c r="AO768" i="4"/>
  <c r="AU768" i="4" s="1"/>
  <c r="AD868" i="4"/>
  <c r="D767" i="4"/>
  <c r="H767" i="4" s="1"/>
  <c r="AP267" i="4"/>
  <c r="AV267" i="4" s="1"/>
  <c r="F136" i="4"/>
  <c r="J136" i="4" s="1"/>
  <c r="AL972" i="4"/>
  <c r="D835" i="4"/>
  <c r="H835" i="4" s="1"/>
  <c r="D222" i="4"/>
  <c r="H222" i="4" s="1"/>
  <c r="G193" i="4"/>
  <c r="AP279" i="4"/>
  <c r="AV279" i="4" s="1"/>
  <c r="F283" i="4"/>
  <c r="J283" i="4" s="1"/>
  <c r="E280" i="4"/>
  <c r="I280" i="4" s="1"/>
  <c r="D417" i="4"/>
  <c r="H417" i="4" s="1"/>
  <c r="F415" i="4"/>
  <c r="J415" i="4" s="1"/>
  <c r="E452" i="4"/>
  <c r="I452" i="4" s="1"/>
  <c r="AM210" i="4"/>
  <c r="AS210" i="4" s="1"/>
  <c r="F542" i="4"/>
  <c r="J542" i="4" s="1"/>
  <c r="AQ820" i="4"/>
  <c r="AW820" i="4" s="1"/>
  <c r="AM763" i="4"/>
  <c r="AS763" i="4" s="1"/>
  <c r="G176" i="4"/>
  <c r="AP822" i="4"/>
  <c r="AV822" i="4" s="1"/>
  <c r="AM771" i="4"/>
  <c r="AS771" i="4" s="1"/>
  <c r="AN811" i="4"/>
  <c r="AT811" i="4" s="1"/>
  <c r="AO584" i="4"/>
  <c r="AU584" i="4" s="1"/>
  <c r="AN141" i="4"/>
  <c r="AT141" i="4" s="1"/>
  <c r="G594" i="4"/>
  <c r="D21" i="4"/>
  <c r="H21" i="4" s="1"/>
  <c r="AP700" i="4"/>
  <c r="AV700" i="4" s="1"/>
  <c r="AP685" i="4"/>
  <c r="AV685" i="4" s="1"/>
  <c r="F743" i="4"/>
  <c r="J743" i="4" s="1"/>
  <c r="AP760" i="4"/>
  <c r="AV760" i="4" s="1"/>
  <c r="E571" i="4"/>
  <c r="I571" i="4" s="1"/>
  <c r="D807" i="4"/>
  <c r="H807" i="4" s="1"/>
  <c r="E700" i="4"/>
  <c r="I700" i="4" s="1"/>
  <c r="G635" i="4"/>
  <c r="AM317" i="4"/>
  <c r="AS317" i="4" s="1"/>
  <c r="AD870" i="4"/>
  <c r="AP870" i="4" s="1"/>
  <c r="AV870" i="4" s="1"/>
  <c r="AL672" i="4"/>
  <c r="AR672" i="4" s="1"/>
  <c r="F767" i="4"/>
  <c r="J767" i="4" s="1"/>
  <c r="AM809" i="4"/>
  <c r="AS809" i="4" s="1"/>
  <c r="AH909" i="4"/>
  <c r="AN909" i="4" s="1"/>
  <c r="Z906" i="4"/>
  <c r="AJ909" i="4"/>
  <c r="Z909" i="4"/>
  <c r="AA909" i="4"/>
  <c r="AM909" i="4" s="1"/>
  <c r="AE909" i="4"/>
  <c r="AI952" i="4"/>
  <c r="AO283" i="4"/>
  <c r="AU283" i="4" s="1"/>
  <c r="AM919" i="4"/>
  <c r="AQ803" i="4"/>
  <c r="AW803" i="4" s="1"/>
  <c r="AP962" i="4"/>
  <c r="AN972" i="4"/>
  <c r="F783" i="4"/>
  <c r="J783" i="4" s="1"/>
  <c r="E835" i="4"/>
  <c r="I835" i="4" s="1"/>
  <c r="G783" i="4"/>
  <c r="F222" i="4"/>
  <c r="J222" i="4" s="1"/>
  <c r="G283" i="4"/>
  <c r="G280" i="4"/>
  <c r="G415" i="4"/>
  <c r="AO372" i="4"/>
  <c r="AU372" i="4" s="1"/>
  <c r="F302" i="4"/>
  <c r="J302" i="4" s="1"/>
  <c r="AP196" i="4"/>
  <c r="AV196" i="4" s="1"/>
  <c r="AO277" i="4"/>
  <c r="AU277" i="4" s="1"/>
  <c r="AM509" i="4"/>
  <c r="AS509" i="4" s="1"/>
  <c r="AQ584" i="4"/>
  <c r="AW584" i="4" s="1"/>
  <c r="F21" i="4"/>
  <c r="J21" i="4" s="1"/>
  <c r="G608" i="4"/>
  <c r="E13" i="4"/>
  <c r="I13" i="4" s="1"/>
  <c r="AJ868" i="4"/>
  <c r="AP868" i="4" s="1"/>
  <c r="AV868" i="4" s="1"/>
  <c r="AP224" i="4"/>
  <c r="AV224" i="4" s="1"/>
  <c r="AM678" i="4"/>
  <c r="AS678" i="4" s="1"/>
  <c r="AO863" i="4"/>
  <c r="AU863" i="4" s="1"/>
  <c r="AG952" i="4"/>
  <c r="AM952" i="4" s="1"/>
  <c r="AO849" i="4"/>
  <c r="AU849" i="4" s="1"/>
  <c r="G445" i="4"/>
  <c r="D783" i="4"/>
  <c r="H783" i="4" s="1"/>
  <c r="G118" i="4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Q968" i="4" s="1"/>
  <c r="AW968" i="4"/>
  <c r="AA968" i="4"/>
  <c r="AI968" i="4"/>
  <c r="AV968" i="4"/>
  <c r="AC968" i="4"/>
  <c r="AK968" i="4"/>
  <c r="AG968" i="4"/>
  <c r="Z968" i="4"/>
  <c r="AU968" i="4"/>
  <c r="AD968" i="4"/>
  <c r="AJ968" i="4"/>
  <c r="AH968" i="4"/>
  <c r="AN917" i="4"/>
  <c r="AM917" i="4"/>
  <c r="AO917" i="4"/>
  <c r="AJ896" i="4"/>
  <c r="AS896" i="4"/>
  <c r="AB896" i="4"/>
  <c r="AT896" i="4"/>
  <c r="AI896" i="4"/>
  <c r="AH896" i="4"/>
  <c r="AW896" i="4"/>
  <c r="AA896" i="4"/>
  <c r="AV896" i="4"/>
  <c r="AG896" i="4"/>
  <c r="AC896" i="4"/>
  <c r="AD896" i="4"/>
  <c r="AP896" i="4" s="1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L872" i="4"/>
  <c r="AW908" i="4"/>
  <c r="AC908" i="4"/>
  <c r="AO908" i="4" s="1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N870" i="4" s="1"/>
  <c r="AT870" i="4" s="1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N548" i="4" s="1"/>
  <c r="AT548" i="4" s="1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N868" i="4" s="1"/>
  <c r="AT868" i="4" s="1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E317" i="4"/>
  <c r="I317" i="4" s="1"/>
  <c r="D317" i="4"/>
  <c r="H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G126" i="4"/>
  <c r="AO730" i="4"/>
  <c r="AU730" i="4" s="1"/>
  <c r="AN730" i="4"/>
  <c r="AT730" i="4" s="1"/>
  <c r="D84" i="4"/>
  <c r="H84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E205" i="4"/>
  <c r="I205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G509" i="4" l="1"/>
  <c r="E175" i="4"/>
  <c r="I175" i="4" s="1"/>
  <c r="E126" i="4"/>
  <c r="I126" i="4" s="1"/>
  <c r="G696" i="4"/>
  <c r="AO852" i="4"/>
  <c r="AU852" i="4" s="1"/>
  <c r="F676" i="4"/>
  <c r="J676" i="4" s="1"/>
  <c r="AL968" i="4"/>
  <c r="D509" i="4"/>
  <c r="H509" i="4" s="1"/>
  <c r="G600" i="4"/>
  <c r="F697" i="4"/>
  <c r="J697" i="4" s="1"/>
  <c r="F749" i="4"/>
  <c r="J749" i="4" s="1"/>
  <c r="G676" i="4"/>
  <c r="D853" i="4"/>
  <c r="H853" i="4" s="1"/>
  <c r="AM896" i="4"/>
  <c r="F186" i="4"/>
  <c r="J186" i="4" s="1"/>
  <c r="D697" i="4"/>
  <c r="H697" i="4" s="1"/>
  <c r="E406" i="4"/>
  <c r="I406" i="4" s="1"/>
  <c r="G749" i="4"/>
  <c r="D676" i="4"/>
  <c r="H676" i="4" s="1"/>
  <c r="AP952" i="4"/>
  <c r="AM864" i="4"/>
  <c r="AS864" i="4" s="1"/>
  <c r="AN896" i="4"/>
  <c r="AN240" i="4"/>
  <c r="AT240" i="4" s="1"/>
  <c r="AL896" i="4"/>
  <c r="AO896" i="4"/>
  <c r="AP968" i="4"/>
  <c r="AM968" i="4"/>
  <c r="AL256" i="4"/>
  <c r="AR256" i="4" s="1"/>
  <c r="E256" i="4" s="1"/>
  <c r="I256" i="4" s="1"/>
  <c r="AL864" i="4"/>
  <c r="AR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F256" i="4"/>
  <c r="J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256" i="4" l="1"/>
  <c r="H256" i="4" s="1"/>
  <c r="E90" i="4"/>
  <c r="I90" i="4" s="1"/>
  <c r="G256" i="4"/>
  <c r="G90" i="4"/>
  <c r="D90" i="4"/>
  <c r="H90" i="4" s="1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416" i="10"/>
  <c r="D377" i="10"/>
  <c r="D607" i="10"/>
  <c r="D744" i="10"/>
  <c r="D754" i="10"/>
  <c r="D509" i="10"/>
  <c r="D887" i="10"/>
  <c r="D543" i="10"/>
  <c r="D886" i="10"/>
  <c r="D505" i="10"/>
  <c r="D431" i="10"/>
  <c r="D574" i="10"/>
  <c r="D865" i="10"/>
  <c r="D477" i="10"/>
  <c r="D861" i="10"/>
  <c r="D931" i="10"/>
  <c r="D364" i="10"/>
  <c r="D985" i="10"/>
  <c r="D324" i="10"/>
  <c r="D530" i="10"/>
  <c r="D549" i="10"/>
  <c r="D815" i="10"/>
  <c r="D35" i="10"/>
  <c r="D491" i="10"/>
  <c r="D982" i="10"/>
  <c r="D722" i="10"/>
  <c r="D908" i="10"/>
  <c r="D514" i="10"/>
  <c r="D667" i="10"/>
  <c r="D371" i="10"/>
  <c r="D560" i="10"/>
  <c r="D116" i="10"/>
  <c r="D750" i="10"/>
  <c r="D974" i="10"/>
  <c r="D991" i="10"/>
  <c r="D964" i="10"/>
  <c r="D993" i="10"/>
  <c r="D448" i="10"/>
  <c r="D684" i="10"/>
  <c r="D334" i="10"/>
  <c r="D738" i="10"/>
  <c r="D196" i="10"/>
  <c r="D496" i="10"/>
  <c r="D390" i="10"/>
  <c r="D393" i="10"/>
  <c r="D633" i="10"/>
  <c r="D368" i="10"/>
  <c r="D26" i="10"/>
  <c r="D995" i="10"/>
  <c r="D9" i="10"/>
  <c r="D425" i="10"/>
  <c r="D369" i="10"/>
  <c r="D700" i="10"/>
  <c r="D765" i="10"/>
  <c r="D712" i="10"/>
  <c r="D5" i="10"/>
  <c r="D977" i="10"/>
  <c r="D114" i="10"/>
  <c r="D696" i="10"/>
  <c r="D781" i="10"/>
  <c r="D290" i="10"/>
  <c r="D375" i="10"/>
  <c r="D902" i="10"/>
  <c r="D326" i="10"/>
  <c r="D660" i="10"/>
  <c r="D385" i="10"/>
  <c r="D905" i="10"/>
  <c r="D18" i="10"/>
  <c r="D1000" i="10"/>
  <c r="D932" i="10"/>
  <c r="D473" i="10"/>
  <c r="D812" i="10"/>
  <c r="D595" i="10"/>
  <c r="D723" i="10"/>
  <c r="D459" i="10"/>
  <c r="D778" i="10"/>
  <c r="D179" i="10"/>
  <c r="D881" i="10"/>
  <c r="D531" i="10"/>
  <c r="D2" i="10"/>
  <c r="D286" i="10"/>
  <c r="D272" i="10"/>
  <c r="D443" i="10"/>
  <c r="D23" i="10"/>
  <c r="D472" i="10"/>
  <c r="D648" i="10"/>
  <c r="D637" i="10"/>
  <c r="D857" i="10"/>
  <c r="D299" i="10"/>
  <c r="D408" i="10"/>
  <c r="D675" i="10"/>
  <c r="D917" i="10"/>
  <c r="D538" i="10"/>
  <c r="D527" i="10"/>
  <c r="D692" i="10"/>
  <c r="D729" i="10"/>
  <c r="D513" i="10"/>
  <c r="D739" i="10"/>
  <c r="D641" i="10"/>
  <c r="D252" i="10"/>
  <c r="D555" i="10"/>
  <c r="D841" i="10"/>
  <c r="D601" i="10"/>
  <c r="D809" i="10"/>
  <c r="D250" i="10"/>
  <c r="D880" i="10"/>
  <c r="D442" i="10"/>
  <c r="D937" i="10"/>
  <c r="D329" i="10"/>
  <c r="D571" i="10"/>
  <c r="D235" i="10"/>
  <c r="D331" i="10"/>
  <c r="D365" i="10"/>
  <c r="D466" i="10"/>
  <c r="D539" i="10"/>
  <c r="D939" i="10"/>
  <c r="D556" i="10"/>
  <c r="D952" i="10"/>
  <c r="D664" i="10"/>
  <c r="D249" i="10"/>
  <c r="D909" i="10"/>
  <c r="D842" i="10"/>
  <c r="D950" i="10"/>
  <c r="D444" i="10"/>
  <c r="D962" i="10"/>
  <c r="D580" i="10"/>
  <c r="D335" i="10"/>
  <c r="D545" i="10"/>
  <c r="D685" i="10"/>
  <c r="D93" i="10"/>
  <c r="D428" i="10"/>
  <c r="D124" i="10"/>
  <c r="D663" i="10"/>
  <c r="D294" i="10"/>
  <c r="D823" i="10"/>
  <c r="D415" i="10"/>
  <c r="D561" i="10"/>
  <c r="D40" i="10"/>
  <c r="D452" i="10"/>
  <c r="D34" i="10"/>
  <c r="D686" i="10"/>
  <c r="D947" i="10"/>
  <c r="D336" i="10"/>
  <c r="D725" i="10"/>
  <c r="D672" i="10"/>
  <c r="D229" i="10"/>
  <c r="D989" i="10"/>
  <c r="D81" i="10"/>
  <c r="D764" i="10"/>
  <c r="D296" i="10"/>
  <c r="D784" i="10"/>
  <c r="D639" i="10"/>
  <c r="D827" i="3"/>
  <c r="D12" i="10"/>
  <c r="D436" i="10"/>
  <c r="D453" i="3"/>
  <c r="D691" i="10"/>
  <c r="D968" i="10"/>
  <c r="D694" i="10"/>
  <c r="D295" i="10"/>
  <c r="D823" i="3"/>
  <c r="D634" i="10"/>
  <c r="D271" i="10"/>
  <c r="D891" i="10"/>
  <c r="D484" i="10"/>
  <c r="D487" i="10"/>
  <c r="D768" i="10"/>
  <c r="D673" i="10"/>
  <c r="D454" i="3"/>
  <c r="D855" i="10"/>
  <c r="D522" i="10"/>
  <c r="D234" i="10"/>
  <c r="D406" i="10"/>
  <c r="D970" i="10"/>
  <c r="D489" i="10"/>
  <c r="D914" i="10"/>
  <c r="D596" i="10"/>
  <c r="D317" i="10"/>
  <c r="D654" i="10"/>
  <c r="D474" i="10"/>
  <c r="D328" i="10"/>
  <c r="D424" i="10"/>
  <c r="D99" i="10"/>
  <c r="D811" i="10"/>
  <c r="D197" i="10"/>
  <c r="D573" i="10"/>
  <c r="D277" i="10"/>
  <c r="D405" i="10"/>
  <c r="D904" i="10"/>
  <c r="D494" i="10"/>
  <c r="D109" i="10"/>
  <c r="D343" i="10"/>
  <c r="D6" i="10"/>
  <c r="D265" i="10"/>
  <c r="D924" i="10"/>
  <c r="D435" i="10"/>
  <c r="D919" i="10"/>
  <c r="D612" i="3"/>
  <c r="D96" i="10"/>
  <c r="D469" i="10"/>
  <c r="D92" i="10"/>
  <c r="D831" i="10"/>
  <c r="D323" i="10"/>
  <c r="D910" i="10"/>
  <c r="D875" i="10"/>
  <c r="D518" i="3"/>
  <c r="D148" i="10"/>
  <c r="D649" i="10"/>
  <c r="D71" i="10"/>
  <c r="D878" i="10"/>
  <c r="D614" i="10"/>
  <c r="D981" i="10"/>
  <c r="D772" i="10"/>
  <c r="D718" i="10"/>
  <c r="D86" i="10"/>
  <c r="D631" i="10"/>
  <c r="D126" i="10"/>
  <c r="D820" i="10"/>
  <c r="D797" i="10"/>
  <c r="D558" i="10"/>
  <c r="D627" i="10"/>
  <c r="D769" i="3"/>
  <c r="D82" i="10"/>
  <c r="D373" i="10"/>
  <c r="D41" i="10"/>
  <c r="D645" i="10"/>
  <c r="D300" i="10"/>
  <c r="D711" i="10"/>
  <c r="D202" i="10"/>
  <c r="D256" i="10"/>
  <c r="D523" i="10"/>
  <c r="D476" i="10"/>
  <c r="D386" i="10"/>
  <c r="D609" i="3"/>
  <c r="D219" i="10"/>
  <c r="D896" i="10"/>
  <c r="D187" i="10"/>
  <c r="D946" i="10"/>
  <c r="D451" i="10"/>
  <c r="D434" i="10"/>
  <c r="D341" i="10"/>
  <c r="D965" i="3"/>
  <c r="D89" i="10"/>
  <c r="D676" i="10"/>
  <c r="D355" i="10"/>
  <c r="D351" i="10"/>
  <c r="D997" i="10"/>
  <c r="D314" i="10"/>
  <c r="D706" i="10"/>
  <c r="D968" i="3"/>
  <c r="D508" i="10"/>
  <c r="D837" i="10"/>
  <c r="D366" i="10"/>
  <c r="D388" i="10"/>
  <c r="D854" i="10"/>
  <c r="D807" i="10"/>
  <c r="D959" i="10"/>
  <c r="D682" i="3"/>
  <c r="D532" i="10"/>
  <c r="D268" i="10"/>
  <c r="D458" i="10"/>
  <c r="D258" i="10"/>
  <c r="D980" i="10"/>
  <c r="D529" i="10"/>
  <c r="D521" i="10"/>
  <c r="D951" i="10"/>
  <c r="D868" i="10"/>
  <c r="D752" i="10"/>
  <c r="D969" i="10"/>
  <c r="D679" i="10"/>
  <c r="D462" i="10"/>
  <c r="D713" i="10"/>
  <c r="D432" i="10"/>
  <c r="D429" i="10"/>
  <c r="D288" i="10"/>
  <c r="D705" i="10"/>
  <c r="D697" i="10"/>
  <c r="D758" i="10"/>
  <c r="D446" i="10"/>
  <c r="D619" i="10"/>
  <c r="D640" i="10"/>
  <c r="D762" i="10"/>
  <c r="D330" i="10"/>
  <c r="D361" i="10"/>
  <c r="D994" i="10"/>
  <c r="D867" i="10"/>
  <c r="D630" i="10"/>
  <c r="D704" i="10"/>
  <c r="D658" i="10"/>
  <c r="D803" i="3"/>
  <c r="D482" i="10"/>
  <c r="D898" i="10"/>
  <c r="D321" i="10"/>
  <c r="D966" i="10"/>
  <c r="D801" i="3"/>
  <c r="D687" i="10"/>
  <c r="D624" i="10"/>
  <c r="D780" i="10"/>
  <c r="D305" i="10"/>
  <c r="D849" i="10"/>
  <c r="D267" i="10"/>
  <c r="D922" i="10"/>
  <c r="D533" i="3"/>
  <c r="D978" i="10"/>
  <c r="D449" i="10"/>
  <c r="D979" i="10"/>
  <c r="D803" i="10"/>
  <c r="D1001" i="10"/>
  <c r="D930" i="10"/>
  <c r="D707" i="10"/>
  <c r="D999" i="10"/>
  <c r="D598" i="10"/>
  <c r="D732" i="10"/>
  <c r="D422" i="10"/>
  <c r="D278" i="10"/>
  <c r="D620" i="10"/>
  <c r="D269" i="10"/>
  <c r="D279" i="10"/>
  <c r="D944" i="10"/>
  <c r="D916" i="10"/>
  <c r="D770" i="10"/>
  <c r="D821" i="10"/>
  <c r="D524" i="10"/>
  <c r="D782" i="10"/>
  <c r="D430" i="10"/>
  <c r="D863" i="10"/>
  <c r="D936" i="3"/>
  <c r="D677" i="10"/>
  <c r="D872" i="10"/>
  <c r="D737" i="10"/>
  <c r="D463" i="10"/>
  <c r="D358" i="10"/>
  <c r="D746" i="10"/>
  <c r="D954" i="10"/>
  <c r="D293" i="10"/>
  <c r="D662" i="10"/>
  <c r="D465" i="10"/>
  <c r="D270" i="10"/>
  <c r="D813" i="10"/>
  <c r="D776" i="10"/>
  <c r="D327" i="10"/>
  <c r="D877" i="10"/>
  <c r="D585" i="3"/>
  <c r="D389" i="10"/>
  <c r="D454" i="10"/>
  <c r="D816" i="10"/>
  <c r="D918" i="10"/>
  <c r="D511" i="10"/>
  <c r="D599" i="10"/>
  <c r="D877" i="3"/>
  <c r="D479" i="3"/>
  <c r="D57" i="10"/>
  <c r="D826" i="10"/>
  <c r="D666" i="3"/>
  <c r="D728" i="10"/>
  <c r="D445" i="10"/>
  <c r="D845" i="10"/>
  <c r="D642" i="10"/>
  <c r="D894" i="10"/>
  <c r="D751" i="10"/>
  <c r="D740" i="10"/>
  <c r="D515" i="10"/>
  <c r="D506" i="10"/>
  <c r="D475" i="10"/>
  <c r="D403" i="10"/>
  <c r="D534" i="10"/>
  <c r="D693" i="10"/>
  <c r="D302" i="10"/>
  <c r="D387" i="10"/>
  <c r="D402" i="10"/>
  <c r="D933" i="10"/>
  <c r="D912" i="10"/>
  <c r="D827" i="10"/>
  <c r="D577" i="10"/>
  <c r="D360" i="10"/>
  <c r="D846" i="10"/>
  <c r="D801" i="10"/>
  <c r="D340" i="10"/>
  <c r="D683" i="10"/>
  <c r="D499" i="10"/>
  <c r="D439" i="10"/>
  <c r="D440" i="10"/>
  <c r="D316" i="10"/>
  <c r="D818" i="10"/>
  <c r="D566" i="10"/>
  <c r="D241" i="10"/>
  <c r="D996" i="10"/>
  <c r="D485" i="10"/>
  <c r="D973" i="10"/>
  <c r="D748" i="10"/>
  <c r="D883" i="10"/>
  <c r="D604" i="10"/>
  <c r="D168" i="10"/>
  <c r="D945" i="10"/>
  <c r="D817" i="10"/>
  <c r="D438" i="10"/>
  <c r="D348" i="10"/>
  <c r="D467" i="10"/>
  <c r="D504" i="10"/>
  <c r="D239" i="10"/>
  <c r="D892" i="10"/>
  <c r="D63" i="10"/>
  <c r="D810" i="10"/>
  <c r="D925" i="10"/>
  <c r="D394" i="10"/>
  <c r="D653" i="10"/>
  <c r="D497" i="10"/>
  <c r="D949" i="10"/>
  <c r="D702" i="10"/>
  <c r="D382" i="10"/>
  <c r="D380" i="10"/>
  <c r="D457" i="10"/>
  <c r="D553" i="10"/>
  <c r="D936" i="10"/>
  <c r="D913" i="10"/>
  <c r="D379" i="10"/>
  <c r="D255" i="10"/>
  <c r="D688" i="10"/>
  <c r="D309" i="10"/>
  <c r="D404" i="10"/>
  <c r="D612" i="10"/>
  <c r="D998" i="10"/>
  <c r="D942" i="10"/>
  <c r="D507" i="10"/>
  <c r="D608" i="10"/>
  <c r="D714" i="10"/>
  <c r="D829" i="10"/>
  <c r="D280" i="10"/>
  <c r="D734" i="10"/>
  <c r="D967" i="10"/>
  <c r="D862" i="10"/>
  <c r="D594" i="10"/>
  <c r="D703" i="10"/>
  <c r="D948" i="10"/>
  <c r="D866" i="10"/>
  <c r="D670" i="10"/>
  <c r="D332" i="10"/>
  <c r="D421" i="10"/>
  <c r="D701" i="10"/>
  <c r="D838" i="10"/>
  <c r="D391" i="10"/>
  <c r="D525" i="10"/>
  <c r="D835" i="10"/>
  <c r="D333" i="10"/>
  <c r="D789" i="10"/>
  <c r="D493" i="10"/>
  <c r="D591" i="10"/>
  <c r="D378" i="10"/>
  <c r="D287" i="10"/>
  <c r="D359" i="10"/>
  <c r="D282" i="10"/>
  <c r="D518" i="10"/>
  <c r="D965" i="10"/>
  <c r="D941" i="10"/>
  <c r="D488" i="10"/>
  <c r="D851" i="10"/>
  <c r="D257" i="10"/>
  <c r="D312" i="10"/>
  <c r="D567" i="10"/>
  <c r="D747" i="10"/>
  <c r="D760" i="10"/>
  <c r="D417" i="10"/>
  <c r="D547" i="10"/>
  <c r="D586" i="10"/>
  <c r="D767" i="10"/>
  <c r="D576" i="10"/>
  <c r="D590" i="10"/>
  <c r="D301" i="10"/>
  <c r="D281" i="10"/>
  <c r="D14" i="10"/>
  <c r="D806" i="10"/>
  <c r="D592" i="10"/>
  <c r="D830" i="10"/>
  <c r="D500" i="10"/>
  <c r="D536" i="10"/>
  <c r="D689" i="10"/>
  <c r="D940" i="10"/>
  <c r="D911" i="10"/>
  <c r="D345" i="10"/>
  <c r="D588" i="3"/>
  <c r="D362" i="10"/>
  <c r="D460" i="10"/>
  <c r="D929" i="3"/>
  <c r="D927" i="10"/>
  <c r="D957" i="10"/>
  <c r="D238" i="10"/>
  <c r="D599" i="3"/>
  <c r="D982" i="3"/>
  <c r="D858" i="10"/>
  <c r="D457" i="3"/>
  <c r="D134" i="10"/>
  <c r="D713" i="3"/>
  <c r="D190" i="10"/>
  <c r="D289" i="10"/>
  <c r="D544" i="3"/>
  <c r="D112" i="10"/>
  <c r="D244" i="10"/>
  <c r="D652" i="3"/>
  <c r="D374" i="10"/>
  <c r="D790" i="10"/>
  <c r="D992" i="10"/>
  <c r="D381" i="10"/>
  <c r="D655" i="10"/>
  <c r="D749" i="10"/>
  <c r="D401" i="10"/>
  <c r="D264" i="10"/>
  <c r="D85" i="10"/>
  <c r="D717" i="3"/>
  <c r="D635" i="3"/>
  <c r="D643" i="10"/>
  <c r="D540" i="10"/>
  <c r="D885" i="3"/>
  <c r="D541" i="10"/>
  <c r="D510" i="3"/>
  <c r="D537" i="3"/>
  <c r="D337" i="10"/>
  <c r="D988" i="3"/>
  <c r="D21" i="10"/>
  <c r="D704" i="3"/>
  <c r="D462" i="3"/>
  <c r="D205" i="10"/>
  <c r="D970" i="3"/>
  <c r="D942" i="3"/>
  <c r="D137" i="10"/>
  <c r="D922" i="3"/>
  <c r="D194" i="10"/>
  <c r="D578" i="10"/>
  <c r="D539" i="3"/>
  <c r="D113" i="10"/>
  <c r="D668" i="10"/>
  <c r="D861" i="3"/>
  <c r="D409" i="10"/>
  <c r="D598" i="3"/>
  <c r="D890" i="3"/>
  <c r="D477" i="3"/>
  <c r="D636" i="3"/>
  <c r="D72" i="10"/>
  <c r="D884" i="10"/>
  <c r="D643" i="3"/>
  <c r="D153" i="10"/>
  <c r="D559" i="10"/>
  <c r="D903" i="3"/>
  <c r="D231" i="10"/>
  <c r="D642" i="3"/>
  <c r="D686" i="3"/>
  <c r="D843" i="10"/>
  <c r="D469" i="3"/>
  <c r="D150" i="10"/>
  <c r="D542" i="3"/>
  <c r="D921" i="3"/>
  <c r="D91" i="10"/>
  <c r="D311" i="10"/>
  <c r="D893" i="3"/>
  <c r="D766" i="10"/>
  <c r="D667" i="3"/>
  <c r="D875" i="3"/>
  <c r="D955" i="3"/>
  <c r="D632" i="3"/>
  <c r="D130" i="10"/>
  <c r="D953" i="10"/>
  <c r="D624" i="3"/>
  <c r="D94" i="10"/>
  <c r="D985" i="3"/>
  <c r="D952" i="3"/>
  <c r="D517" i="3"/>
  <c r="D47" i="10"/>
  <c r="D698" i="10"/>
  <c r="D338" i="10"/>
  <c r="D646" i="10"/>
  <c r="D698" i="3"/>
  <c r="D242" i="10"/>
  <c r="D688" i="3"/>
  <c r="D876" i="10"/>
  <c r="D915" i="10"/>
  <c r="D653" i="3"/>
  <c r="D896" i="3"/>
  <c r="D603" i="10"/>
  <c r="D778" i="3"/>
  <c r="D920" i="10"/>
  <c r="D829" i="3"/>
  <c r="D787" i="10"/>
  <c r="D774" i="10"/>
  <c r="D45" i="10"/>
  <c r="D206" i="10"/>
  <c r="D859" i="10"/>
  <c r="D914" i="3"/>
  <c r="D788" i="10"/>
  <c r="D807" i="3"/>
  <c r="D476" i="3"/>
  <c r="D103" i="10"/>
  <c r="D979" i="3"/>
  <c r="D191" i="10"/>
  <c r="D780" i="3"/>
  <c r="D874" i="3"/>
  <c r="D467" i="3"/>
  <c r="D655" i="3"/>
  <c r="D315" i="10"/>
  <c r="D638" i="10"/>
  <c r="D706" i="3"/>
  <c r="D680" i="3"/>
  <c r="D564" i="3"/>
  <c r="D853" i="3"/>
  <c r="D428" i="3"/>
  <c r="D782" i="3"/>
  <c r="D905" i="3"/>
  <c r="D733" i="10"/>
  <c r="D279" i="3"/>
  <c r="D248" i="10"/>
  <c r="D367" i="10"/>
  <c r="D138" i="10"/>
  <c r="D318" i="10"/>
  <c r="D352" i="10"/>
  <c r="D470" i="10"/>
  <c r="D635" i="10"/>
  <c r="D111" i="10"/>
  <c r="D319" i="10"/>
  <c r="D907" i="3"/>
  <c r="D158" i="10"/>
  <c r="D969" i="3"/>
  <c r="D621" i="3"/>
  <c r="D799" i="10"/>
  <c r="D963" i="3"/>
  <c r="D522" i="3"/>
  <c r="D195" i="10"/>
  <c r="D534" i="3"/>
  <c r="D62" i="10"/>
  <c r="D271" i="3"/>
  <c r="D986" i="3"/>
  <c r="D119" i="10"/>
  <c r="D833" i="10"/>
  <c r="D545" i="3"/>
  <c r="D901" i="10"/>
  <c r="D777" i="3"/>
  <c r="D551" i="3"/>
  <c r="D380" i="3"/>
  <c r="D889" i="3"/>
  <c r="D77" i="10"/>
  <c r="D765" i="3"/>
  <c r="D967" i="3"/>
  <c r="D70" i="10"/>
  <c r="D297" i="10"/>
  <c r="D863" i="3"/>
  <c r="D233" i="10"/>
  <c r="D353" i="10"/>
  <c r="D69" i="10"/>
  <c r="D132" i="10"/>
  <c r="D749" i="3"/>
  <c r="D832" i="10"/>
  <c r="D957" i="3"/>
  <c r="D960" i="10"/>
  <c r="D731" i="10"/>
  <c r="D785" i="10"/>
  <c r="D671" i="3"/>
  <c r="D592" i="3"/>
  <c r="D628" i="10"/>
  <c r="D456" i="3"/>
  <c r="D526" i="10"/>
  <c r="D602" i="3"/>
  <c r="D410" i="10"/>
  <c r="D669" i="10"/>
  <c r="D169" i="10"/>
  <c r="D935" i="3"/>
  <c r="D852" i="10"/>
  <c r="D883" i="3"/>
  <c r="D273" i="10"/>
  <c r="D516" i="3"/>
  <c r="D955" i="10"/>
  <c r="D995" i="3"/>
  <c r="D503" i="3"/>
  <c r="D929" i="10"/>
  <c r="D864" i="3"/>
  <c r="D695" i="10"/>
  <c r="D227" i="10"/>
  <c r="D720" i="10"/>
  <c r="D156" i="10"/>
  <c r="D911" i="3"/>
  <c r="D533" i="10"/>
  <c r="D577" i="3"/>
  <c r="D839" i="10"/>
  <c r="D481" i="3"/>
  <c r="D597" i="10"/>
  <c r="D956" i="10"/>
  <c r="D370" i="3"/>
  <c r="D771" i="10"/>
  <c r="D486" i="10"/>
  <c r="D762" i="3"/>
  <c r="D805" i="10"/>
  <c r="D959" i="3"/>
  <c r="D873" i="10"/>
  <c r="D490" i="10"/>
  <c r="D419" i="3"/>
  <c r="D343" i="3"/>
  <c r="D528" i="10"/>
  <c r="D717" i="10"/>
  <c r="D10" i="10"/>
  <c r="D961" i="10"/>
  <c r="D623" i="3"/>
  <c r="D742" i="3"/>
  <c r="D505" i="3"/>
  <c r="D253" i="10"/>
  <c r="D808" i="10"/>
  <c r="D376" i="10"/>
  <c r="D143" i="10"/>
  <c r="D779" i="10"/>
  <c r="D981" i="3"/>
  <c r="D75" i="10"/>
  <c r="D903" i="10"/>
  <c r="D461" i="3"/>
  <c r="D284" i="10"/>
  <c r="D67" i="10"/>
  <c r="D445" i="3"/>
  <c r="D344" i="10"/>
  <c r="D581" i="10"/>
  <c r="D133" i="10"/>
  <c r="D400" i="10"/>
  <c r="D621" i="10"/>
  <c r="D609" i="10"/>
  <c r="D625" i="10"/>
  <c r="D828" i="10"/>
  <c r="D844" i="10"/>
  <c r="D848" i="3"/>
  <c r="D793" i="10"/>
  <c r="D552" i="10"/>
  <c r="D956" i="3"/>
  <c r="D115" i="10"/>
  <c r="D797" i="3"/>
  <c r="D568" i="10"/>
  <c r="D247" i="10"/>
  <c r="D958" i="10"/>
  <c r="D606" i="3"/>
  <c r="D170" i="10"/>
  <c r="D60" i="10"/>
  <c r="D43" i="10"/>
  <c r="D412" i="3"/>
  <c r="D804" i="10"/>
  <c r="D259" i="10"/>
  <c r="D157" i="10"/>
  <c r="D792" i="3"/>
  <c r="D517" i="10"/>
  <c r="D237" i="10"/>
  <c r="D320" i="10"/>
  <c r="D159" i="10"/>
  <c r="D120" i="10"/>
  <c r="D584" i="3"/>
  <c r="D881" i="3"/>
  <c r="D726" i="3"/>
  <c r="D950" i="3"/>
  <c r="D49" i="10"/>
  <c r="D480" i="3"/>
  <c r="D840" i="10"/>
  <c r="D719" i="10"/>
  <c r="D716" i="10"/>
  <c r="D121" i="10"/>
  <c r="D735" i="3"/>
  <c r="D927" i="3"/>
  <c r="D708" i="10"/>
  <c r="D260" i="10"/>
  <c r="D796" i="3"/>
  <c r="D610" i="10"/>
  <c r="D447" i="10"/>
  <c r="D475" i="3"/>
  <c r="D873" i="3"/>
  <c r="D542" i="10"/>
  <c r="D763" i="10"/>
  <c r="D304" i="10"/>
  <c r="D870" i="10"/>
  <c r="D658" i="3"/>
  <c r="D890" i="10"/>
  <c r="D978" i="3"/>
  <c r="D412" i="10"/>
  <c r="D98" i="10"/>
  <c r="D399" i="10"/>
  <c r="D387" i="3"/>
  <c r="D543" i="3"/>
  <c r="D559" i="3"/>
  <c r="D772" i="3"/>
  <c r="D524" i="3"/>
  <c r="D446" i="3"/>
  <c r="D551" i="10"/>
  <c r="D464" i="3"/>
  <c r="D818" i="3"/>
  <c r="D656" i="10"/>
  <c r="D593" i="3"/>
  <c r="D695" i="3"/>
  <c r="D761" i="3"/>
  <c r="D508" i="3"/>
  <c r="D453" i="10"/>
  <c r="D744" i="3"/>
  <c r="D213" i="10"/>
  <c r="D274" i="10"/>
  <c r="D951" i="3"/>
  <c r="D211" i="10"/>
  <c r="D743" i="10"/>
  <c r="D588" i="10"/>
  <c r="D65" i="10"/>
  <c r="D826" i="3"/>
  <c r="D759" i="3"/>
  <c r="D1001" i="3"/>
  <c r="D781" i="3"/>
  <c r="D920" i="3"/>
  <c r="D87" i="10"/>
  <c r="D8" i="10"/>
  <c r="D794" i="3"/>
  <c r="D756" i="10"/>
  <c r="D961" i="3"/>
  <c r="D638" i="3"/>
  <c r="D484" i="3"/>
  <c r="D546" i="10"/>
  <c r="D735" i="10"/>
  <c r="D310" i="3"/>
  <c r="D135" i="10"/>
  <c r="D710" i="10"/>
  <c r="D670" i="3"/>
  <c r="D181" i="10"/>
  <c r="D275" i="10"/>
  <c r="D650" i="3"/>
  <c r="D495" i="10"/>
  <c r="D433" i="10"/>
  <c r="D775" i="10"/>
  <c r="D632" i="10"/>
  <c r="D616" i="10"/>
  <c r="D641" i="3"/>
  <c r="D724" i="10"/>
  <c r="D993" i="3"/>
  <c r="D146" i="10"/>
  <c r="D384" i="10"/>
  <c r="D768" i="3"/>
  <c r="D100" i="10"/>
  <c r="D260" i="3"/>
  <c r="D745" i="3"/>
  <c r="D570" i="10"/>
  <c r="D520" i="3"/>
  <c r="D210" i="10"/>
  <c r="D182" i="10"/>
  <c r="D753" i="3"/>
  <c r="D160" i="10"/>
  <c r="D208" i="10"/>
  <c r="D817" i="3"/>
  <c r="D657" i="10"/>
  <c r="D451" i="3"/>
  <c r="D983" i="3"/>
  <c r="D544" i="10"/>
  <c r="D852" i="3"/>
  <c r="D19" i="10"/>
  <c r="D20" i="10"/>
  <c r="D755" i="3"/>
  <c r="D192" i="10"/>
  <c r="D397" i="10"/>
  <c r="D464" i="10"/>
  <c r="D144" i="10"/>
  <c r="D773" i="10"/>
  <c r="D795" i="3"/>
  <c r="D647" i="10"/>
  <c r="D660" i="3"/>
  <c r="D427" i="10"/>
  <c r="D814" i="10"/>
  <c r="D171" i="10"/>
  <c r="D699" i="10"/>
  <c r="D483" i="10"/>
  <c r="D792" i="10"/>
  <c r="D68" i="10"/>
  <c r="D944" i="3"/>
  <c r="D756" i="3"/>
  <c r="D682" i="10"/>
  <c r="D681" i="10"/>
  <c r="D988" i="10"/>
  <c r="D865" i="3"/>
  <c r="D636" i="10"/>
  <c r="D771" i="3"/>
  <c r="D83" i="10"/>
  <c r="D671" i="10"/>
  <c r="D783" i="3"/>
  <c r="D498" i="10"/>
  <c r="D443" i="3"/>
  <c r="D690" i="3"/>
  <c r="D36" i="10"/>
  <c r="D308" i="10"/>
  <c r="D456" i="10"/>
  <c r="D895" i="10"/>
  <c r="D492" i="10"/>
  <c r="D573" i="3"/>
  <c r="D478" i="10"/>
  <c r="D80" i="10"/>
  <c r="D806" i="3"/>
  <c r="D931" i="3"/>
  <c r="D402" i="3"/>
  <c r="D714" i="3"/>
  <c r="D548" i="10"/>
  <c r="D553" i="3"/>
  <c r="D25" i="10"/>
  <c r="D284" i="3"/>
  <c r="D535" i="3"/>
  <c r="D374" i="3"/>
  <c r="D589" i="3"/>
  <c r="D813" i="3"/>
  <c r="D286" i="3"/>
  <c r="D377" i="3"/>
  <c r="D395" i="3"/>
  <c r="D324" i="3"/>
  <c r="D512" i="10"/>
  <c r="D631" i="3"/>
  <c r="D392" i="3"/>
  <c r="D526" i="3"/>
  <c r="D949" i="3"/>
  <c r="D230" i="10"/>
  <c r="D468" i="3"/>
  <c r="D622" i="3"/>
  <c r="D846" i="3"/>
  <c r="D923" i="3"/>
  <c r="D395" i="10"/>
  <c r="D651" i="3"/>
  <c r="D529" i="3"/>
  <c r="D824" i="10"/>
  <c r="D795" i="10"/>
  <c r="D442" i="3"/>
  <c r="D420" i="3"/>
  <c r="D22" i="10"/>
  <c r="D558" i="3"/>
  <c r="D726" i="10"/>
  <c r="D282" i="3"/>
  <c r="D403" i="3"/>
  <c r="D738" i="3"/>
  <c r="D320" i="3"/>
  <c r="D289" i="3"/>
  <c r="D736" i="10"/>
  <c r="D345" i="3"/>
  <c r="D139" i="10"/>
  <c r="D371" i="3"/>
  <c r="D866" i="3"/>
  <c r="D614" i="3"/>
  <c r="D483" i="3"/>
  <c r="D340" i="3"/>
  <c r="D357" i="10"/>
  <c r="D972" i="10"/>
  <c r="D397" i="3"/>
  <c r="D261" i="3"/>
  <c r="D963" i="10"/>
  <c r="D851" i="3"/>
  <c r="D548" i="3"/>
  <c r="D617" i="10"/>
  <c r="D288" i="3"/>
  <c r="D455" i="3"/>
  <c r="D946" i="3"/>
  <c r="D907" i="10"/>
  <c r="D254" i="3"/>
  <c r="D759" i="10"/>
  <c r="D618" i="3"/>
  <c r="D245" i="10"/>
  <c r="D294" i="3"/>
  <c r="D204" i="3"/>
  <c r="D301" i="3"/>
  <c r="D352" i="3"/>
  <c r="D574" i="3"/>
  <c r="D971" i="3"/>
  <c r="D306" i="3"/>
  <c r="D576" i="3"/>
  <c r="D438" i="3"/>
  <c r="D627" i="3"/>
  <c r="D850" i="3"/>
  <c r="D611" i="10"/>
  <c r="D938" i="3"/>
  <c r="D224" i="10"/>
  <c r="D665" i="3"/>
  <c r="D361" i="3"/>
  <c r="D203" i="10"/>
  <c r="D423" i="3"/>
  <c r="D167" i="10"/>
  <c r="D217" i="10"/>
  <c r="D815" i="3"/>
  <c r="D751" i="3"/>
  <c r="D346" i="10"/>
  <c r="D569" i="10"/>
  <c r="D650" i="10"/>
  <c r="D418" i="3"/>
  <c r="D110" i="10"/>
  <c r="D42" i="10"/>
  <c r="D537" i="10"/>
  <c r="D547" i="3"/>
  <c r="D729" i="3"/>
  <c r="D605" i="10"/>
  <c r="D727" i="3"/>
  <c r="D940" i="3"/>
  <c r="D333" i="3"/>
  <c r="D118" i="10"/>
  <c r="D441" i="10"/>
  <c r="D414" i="10"/>
  <c r="D777" i="10"/>
  <c r="D521" i="3"/>
  <c r="D825" i="10"/>
  <c r="D511" i="3"/>
  <c r="D104" i="10"/>
  <c r="D349" i="10"/>
  <c r="D3" i="10"/>
  <c r="D691" i="3"/>
  <c r="D24" i="10"/>
  <c r="D779" i="3"/>
  <c r="D16" i="10"/>
  <c r="D745" i="10"/>
  <c r="D617" i="3"/>
  <c r="D335" i="3"/>
  <c r="D793" i="3"/>
  <c r="D899" i="3"/>
  <c r="D298" i="10"/>
  <c r="D677" i="3"/>
  <c r="D930" i="3"/>
  <c r="D499" i="3"/>
  <c r="D420" i="10"/>
  <c r="D796" i="10"/>
  <c r="D805" i="3"/>
  <c r="D471" i="3"/>
  <c r="D639" i="3"/>
  <c r="D844" i="3"/>
  <c r="D802" i="10"/>
  <c r="D889" i="10"/>
  <c r="D700" i="3"/>
  <c r="D687" i="3"/>
  <c r="D330" i="3"/>
  <c r="D767" i="3"/>
  <c r="D750" i="3"/>
  <c r="D731" i="3"/>
  <c r="D825" i="3"/>
  <c r="D163" i="10"/>
  <c r="D546" i="3"/>
  <c r="D500" i="3"/>
  <c r="D501" i="3"/>
  <c r="D390" i="3"/>
  <c r="D783" i="10"/>
  <c r="D411" i="3"/>
  <c r="D594" i="3"/>
  <c r="D234" i="3"/>
  <c r="D830" i="3"/>
  <c r="D396" i="10"/>
  <c r="D679" i="3"/>
  <c r="D575" i="3"/>
  <c r="D784" i="3"/>
  <c r="D516" i="10"/>
  <c r="D431" i="3"/>
  <c r="D557" i="10"/>
  <c r="D48" i="10"/>
  <c r="D177" i="10"/>
  <c r="D413" i="10"/>
  <c r="D485" i="3"/>
  <c r="D610" i="3"/>
  <c r="D758" i="3"/>
  <c r="D832" i="3"/>
  <c r="D404" i="3"/>
  <c r="D329" i="3"/>
  <c r="D218" i="10"/>
  <c r="D425" i="3"/>
  <c r="D798" i="10"/>
  <c r="D786" i="3"/>
  <c r="D165" i="10"/>
  <c r="D384" i="3"/>
  <c r="D227" i="3"/>
  <c r="D987" i="10"/>
  <c r="D411" i="10"/>
  <c r="D492" i="3"/>
  <c r="D117" i="10"/>
  <c r="D466" i="3"/>
  <c r="D582" i="3"/>
  <c r="D369" i="3"/>
  <c r="D712" i="3"/>
  <c r="D37" i="10"/>
  <c r="D923" i="10"/>
  <c r="D835" i="3"/>
  <c r="D885" i="10"/>
  <c r="D54" i="10"/>
  <c r="D600" i="10"/>
  <c r="D509" i="3"/>
  <c r="D334" i="3"/>
  <c r="D399" i="3"/>
  <c r="D799" i="3"/>
  <c r="D953" i="3"/>
  <c r="D657" i="3"/>
  <c r="D180" i="10"/>
  <c r="D871" i="10"/>
  <c r="D519" i="3"/>
  <c r="D630" i="3"/>
  <c r="D154" i="10"/>
  <c r="D723" i="3"/>
  <c r="D253" i="3"/>
  <c r="D709" i="3"/>
  <c r="D318" i="3"/>
  <c r="D962" i="3"/>
  <c r="D674" i="3"/>
  <c r="D427" i="3"/>
  <c r="D711" i="3"/>
  <c r="D251" i="3"/>
  <c r="D307" i="3"/>
  <c r="D375" i="3"/>
  <c r="D364" i="3"/>
  <c r="D46" i="10"/>
  <c r="D984" i="3"/>
  <c r="D487" i="3"/>
  <c r="D707" i="3"/>
  <c r="D785" i="3"/>
  <c r="D924" i="3"/>
  <c r="D769" i="10"/>
  <c r="D939" i="3"/>
  <c r="D152" i="10"/>
  <c r="D843" i="3"/>
  <c r="D757" i="10"/>
  <c r="D884" i="3"/>
  <c r="D307" i="10"/>
  <c r="D886" i="3"/>
  <c r="D715" i="10"/>
  <c r="D490" i="3"/>
  <c r="D263" i="3"/>
  <c r="D975" i="3"/>
  <c r="D775" i="3"/>
  <c r="D240" i="10"/>
  <c r="D999" i="3"/>
  <c r="D678" i="10"/>
  <c r="D652" i="10"/>
  <c r="D853" i="10"/>
  <c r="D819" i="3"/>
  <c r="D850" i="10"/>
  <c r="D926" i="10"/>
  <c r="D562" i="10"/>
  <c r="D586" i="3"/>
  <c r="D127" i="10"/>
  <c r="D933" i="3"/>
  <c r="D27" i="10"/>
  <c r="D693" i="3"/>
  <c r="D628" i="3"/>
  <c r="D869" i="10"/>
  <c r="D591" i="3"/>
  <c r="D145" i="10"/>
  <c r="D595" i="3"/>
  <c r="D30" i="10"/>
  <c r="D572" i="10"/>
  <c r="D974" i="3"/>
  <c r="D690" i="10"/>
  <c r="D232" i="10"/>
  <c r="D662" i="3"/>
  <c r="D858" i="3"/>
  <c r="D332" i="3"/>
  <c r="D928" i="10"/>
  <c r="D683" i="3"/>
  <c r="D308" i="3"/>
  <c r="D198" i="10"/>
  <c r="D580" i="3"/>
  <c r="D732" i="3"/>
  <c r="D557" i="3"/>
  <c r="D651" i="10"/>
  <c r="D935" i="10"/>
  <c r="D38" i="3"/>
  <c r="D398" i="3"/>
  <c r="D304" i="3"/>
  <c r="D102" i="10"/>
  <c r="D269" i="3"/>
  <c r="D351" i="3"/>
  <c r="D575" i="10"/>
  <c r="D913" i="3"/>
  <c r="D615" i="10"/>
  <c r="D350" i="10"/>
  <c r="D172" i="10"/>
  <c r="D186" i="10"/>
  <c r="D497" i="3"/>
  <c r="D597" i="3"/>
  <c r="D629" i="3"/>
  <c r="D310" i="10"/>
  <c r="D606" i="10"/>
  <c r="D790" i="3"/>
  <c r="D306" i="10"/>
  <c r="D176" i="10"/>
  <c r="D703" i="3"/>
  <c r="D991" i="3"/>
  <c r="D519" i="10"/>
  <c r="D520" i="10"/>
  <c r="D297" i="3"/>
  <c r="D39" i="10"/>
  <c r="D193" i="10"/>
  <c r="D222" i="10"/>
  <c r="D424" i="3"/>
  <c r="D696" i="3"/>
  <c r="D943" i="10"/>
  <c r="D666" i="10"/>
  <c r="D989" i="3"/>
  <c r="D583" i="3"/>
  <c r="D122" i="10"/>
  <c r="D331" i="3"/>
  <c r="D833" i="3"/>
  <c r="D932" i="3"/>
  <c r="D243" i="10"/>
  <c r="D76" i="10"/>
  <c r="D178" i="10"/>
  <c r="D819" i="10"/>
  <c r="D313" i="10"/>
  <c r="D563" i="3"/>
  <c r="D710" i="3"/>
  <c r="D737" i="3"/>
  <c r="D33" i="10"/>
  <c r="D528" i="3"/>
  <c r="D201" i="10"/>
  <c r="D581" i="3"/>
  <c r="D1000" i="3"/>
  <c r="D251" i="10"/>
  <c r="D11" i="10"/>
  <c r="D266" i="3"/>
  <c r="D255" i="3"/>
  <c r="D810" i="3"/>
  <c r="D678" i="3"/>
  <c r="D432" i="3"/>
  <c r="D680" i="10"/>
  <c r="D107" i="10"/>
  <c r="D859" i="3"/>
  <c r="D891" i="3"/>
  <c r="D259" i="3"/>
  <c r="D634" i="3"/>
  <c r="D530" i="3"/>
  <c r="D95" i="10"/>
  <c r="D147" i="10"/>
  <c r="D834" i="10"/>
  <c r="D611" i="3"/>
  <c r="D510" i="10"/>
  <c r="D554" i="10"/>
  <c r="D747" i="3"/>
  <c r="D585" i="10"/>
  <c r="D752" i="3"/>
  <c r="D564" i="10"/>
  <c r="D822" i="10"/>
  <c r="D209" i="10"/>
  <c r="D312" i="3"/>
  <c r="D418" i="10"/>
  <c r="D945" i="3"/>
  <c r="D947" i="3"/>
  <c r="D482" i="3"/>
  <c r="D909" i="3"/>
  <c r="D800" i="10"/>
  <c r="D659" i="10"/>
  <c r="D276" i="10"/>
  <c r="D593" i="10"/>
  <c r="D754" i="3"/>
  <c r="D622" i="10"/>
  <c r="D383" i="10"/>
  <c r="D644" i="3"/>
  <c r="D372" i="10"/>
  <c r="D370" i="10"/>
  <c r="D215" i="10"/>
  <c r="D673" i="3"/>
  <c r="D52" i="10"/>
  <c r="D842" i="3"/>
  <c r="D709" i="10"/>
  <c r="D874" i="10"/>
  <c r="D960" i="3"/>
  <c r="D665" i="10"/>
  <c r="D892" i="3"/>
  <c r="D450" i="10"/>
  <c r="D839" i="3"/>
  <c r="D53" i="10"/>
  <c r="D836" i="3"/>
  <c r="D200" i="10"/>
  <c r="D904" i="3"/>
  <c r="D753" i="10"/>
  <c r="D283" i="10"/>
  <c r="D855" i="3"/>
  <c r="D629" i="10"/>
  <c r="D554" i="3"/>
  <c r="D236" i="10"/>
  <c r="D265" i="3"/>
  <c r="D721" i="10"/>
  <c r="D820" i="3"/>
  <c r="D356" i="10"/>
  <c r="D488" i="3"/>
  <c r="D755" i="10"/>
  <c r="D918" i="3"/>
  <c r="D646" i="3"/>
  <c r="D716" i="3"/>
  <c r="D266" i="10"/>
  <c r="D996" i="3"/>
  <c r="D15" i="10"/>
  <c r="D105" i="10"/>
  <c r="D50" i="10"/>
  <c r="D460" i="3"/>
  <c r="D901" i="3"/>
  <c r="D357" i="3"/>
  <c r="D261" i="10"/>
  <c r="D392" i="10"/>
  <c r="D311" i="3"/>
  <c r="D363" i="3"/>
  <c r="D876" i="3"/>
  <c r="D407" i="10"/>
  <c r="D496" i="3"/>
  <c r="D888" i="3"/>
  <c r="D354" i="3"/>
  <c r="D715" i="3"/>
  <c r="D538" i="3"/>
  <c r="D74" i="10"/>
  <c r="D514" i="3"/>
  <c r="D728" i="3"/>
  <c r="D773" i="3"/>
  <c r="D383" i="3"/>
  <c r="D838" i="3"/>
  <c r="D720" i="3"/>
  <c r="D900" i="10"/>
  <c r="D990" i="3"/>
  <c r="D925" i="3"/>
  <c r="D44" i="10"/>
  <c r="D13" i="10"/>
  <c r="D857" i="3"/>
  <c r="D281" i="3"/>
  <c r="D583" i="10"/>
  <c r="D51" i="10"/>
  <c r="D997" i="3"/>
  <c r="D338" i="3"/>
  <c r="D400" i="3"/>
  <c r="D984" i="10"/>
  <c r="D674" i="10"/>
  <c r="D481" i="10"/>
  <c r="D7" i="10"/>
  <c r="D173" i="10"/>
  <c r="D55" i="10"/>
  <c r="D675" i="3"/>
  <c r="D189" i="10"/>
  <c r="D786" i="10"/>
  <c r="D966" i="3"/>
  <c r="D166" i="10"/>
  <c r="D760" i="3"/>
  <c r="D555" i="3"/>
  <c r="D216" i="10"/>
  <c r="D837" i="3"/>
  <c r="D626" i="10"/>
  <c r="D789" i="3"/>
  <c r="D437" i="10"/>
  <c r="D699" i="3"/>
  <c r="D350" i="3"/>
  <c r="D161" i="10"/>
  <c r="D262" i="3"/>
  <c r="D313" i="3"/>
  <c r="D739" i="3"/>
  <c r="D327" i="3"/>
  <c r="D724" i="3"/>
  <c r="D277" i="3"/>
  <c r="D275" i="3"/>
  <c r="D61" i="10"/>
  <c r="D570" i="3"/>
  <c r="D214" i="10"/>
  <c r="D804" i="3"/>
  <c r="D915" i="3"/>
  <c r="D293" i="3"/>
  <c r="D339" i="10"/>
  <c r="D536" i="3"/>
  <c r="D602" i="10"/>
  <c r="D149" i="10"/>
  <c r="D649" i="3"/>
  <c r="D385" i="3"/>
  <c r="D272" i="3"/>
  <c r="D473" i="3"/>
  <c r="D587" i="10"/>
  <c r="D246" i="10"/>
  <c r="D864" i="10"/>
  <c r="D292" i="3"/>
  <c r="D787" i="3"/>
  <c r="D372" i="3"/>
  <c r="D964" i="3"/>
  <c r="D603" i="3"/>
  <c r="D992" i="3"/>
  <c r="D512" i="3"/>
  <c r="D596" i="3"/>
  <c r="D934" i="3"/>
  <c r="D468" i="10"/>
  <c r="D299" i="3"/>
  <c r="D73" i="10"/>
  <c r="D990" i="10"/>
  <c r="D540" i="3"/>
  <c r="D199" i="10"/>
  <c r="D419" i="10"/>
  <c r="D407" i="3"/>
  <c r="D426" i="10"/>
  <c r="D471" i="10"/>
  <c r="D605" i="3"/>
  <c r="D845" i="3"/>
  <c r="D128" i="10"/>
  <c r="D302" i="3"/>
  <c r="D623" i="10"/>
  <c r="D365" i="3"/>
  <c r="D802" i="3"/>
  <c r="D701" i="3"/>
  <c r="D441" i="3"/>
  <c r="D422" i="3"/>
  <c r="D977" i="3"/>
  <c r="D847" i="10"/>
  <c r="D870" i="3"/>
  <c r="D32" i="10"/>
  <c r="D566" i="3"/>
  <c r="D906" i="3"/>
  <c r="D368" i="3"/>
  <c r="D189" i="3"/>
  <c r="D976" i="10"/>
  <c r="D242" i="3"/>
  <c r="D798" i="3"/>
  <c r="D140" i="10"/>
  <c r="D197" i="3"/>
  <c r="D254" i="10"/>
  <c r="D983" i="10"/>
  <c r="D198" i="3"/>
  <c r="D336" i="3"/>
  <c r="D184" i="3"/>
  <c r="D625" i="3"/>
  <c r="D840" i="3"/>
  <c r="D244" i="3"/>
  <c r="D215" i="3"/>
  <c r="D161" i="3"/>
  <c r="D910" i="3"/>
  <c r="D465" i="3"/>
  <c r="D59" i="10"/>
  <c r="D429" i="3"/>
  <c r="D507" i="3"/>
  <c r="D367" i="3"/>
  <c r="D414" i="3"/>
  <c r="D633" i="3"/>
  <c r="D168" i="3"/>
  <c r="D523" i="3"/>
  <c r="D847" i="3"/>
  <c r="D894" i="3"/>
  <c r="D727" i="10"/>
  <c r="D171" i="3"/>
  <c r="D584" i="10"/>
  <c r="D776" i="3"/>
  <c r="D207" i="3"/>
  <c r="D994" i="3"/>
  <c r="D172" i="3"/>
  <c r="D204" i="10"/>
  <c r="D463" i="3"/>
  <c r="D202" i="3"/>
  <c r="D388" i="3"/>
  <c r="D180" i="3"/>
  <c r="D152" i="3"/>
  <c r="D247" i="3"/>
  <c r="D154" i="3"/>
  <c r="D359" i="3"/>
  <c r="D298" i="3"/>
  <c r="D436" i="3"/>
  <c r="D862" i="3"/>
  <c r="D565" i="10"/>
  <c r="D188" i="10"/>
  <c r="D613" i="10"/>
  <c r="D108" i="10"/>
  <c r="D237" i="3"/>
  <c r="D223" i="3"/>
  <c r="D285" i="10"/>
  <c r="D342" i="3"/>
  <c r="D435" i="3"/>
  <c r="D205" i="3"/>
  <c r="D223" i="10"/>
  <c r="D241" i="3"/>
  <c r="D430" i="3"/>
  <c r="D362" i="3"/>
  <c r="D183" i="3"/>
  <c r="D794" i="10"/>
  <c r="D240" i="3"/>
  <c r="D174" i="10"/>
  <c r="D669" i="3"/>
  <c r="D146" i="3"/>
  <c r="D131" i="3"/>
  <c r="D309" i="3"/>
  <c r="D90" i="10"/>
  <c r="D472" i="3"/>
  <c r="D291" i="3"/>
  <c r="D882" i="3"/>
  <c r="D774" i="3"/>
  <c r="D478" i="3"/>
  <c r="D919" i="3"/>
  <c r="D248" i="3"/>
  <c r="D486" i="3"/>
  <c r="D791" i="10"/>
  <c r="D396" i="3"/>
  <c r="D386" i="3"/>
  <c r="D224" i="3"/>
  <c r="D685" i="3"/>
  <c r="D228" i="3"/>
  <c r="D702" i="3"/>
  <c r="D882" i="10"/>
  <c r="D170" i="3"/>
  <c r="D587" i="3"/>
  <c r="D97" i="10"/>
  <c r="D973" i="3"/>
  <c r="D394" i="3"/>
  <c r="D849" i="3"/>
  <c r="D888" i="10"/>
  <c r="D226" i="10"/>
  <c r="D328" i="3"/>
  <c r="D879" i="10"/>
  <c r="D513" i="3"/>
  <c r="D692" i="3"/>
  <c r="D409" i="3"/>
  <c r="D550" i="10"/>
  <c r="D125" i="10"/>
  <c r="D937" i="3"/>
  <c r="D17" i="10"/>
  <c r="D986" i="10"/>
  <c r="D549" i="3"/>
  <c r="D185" i="10"/>
  <c r="D648" i="3"/>
  <c r="D175" i="10"/>
  <c r="D480" i="10"/>
  <c r="D828" i="3"/>
  <c r="D389" i="3"/>
  <c r="D568" i="3"/>
  <c r="D897" i="10"/>
  <c r="D525" i="3"/>
  <c r="D433" i="3"/>
  <c r="D834" i="3"/>
  <c r="D811" i="3"/>
  <c r="D495" i="3"/>
  <c r="D736" i="3"/>
  <c r="D578" i="3"/>
  <c r="D502" i="3"/>
  <c r="D131" i="10"/>
  <c r="D225" i="3"/>
  <c r="D449" i="3"/>
  <c r="D177" i="3"/>
  <c r="D708" i="3"/>
  <c r="D672" i="3"/>
  <c r="D211" i="3"/>
  <c r="D207" i="10"/>
  <c r="D218" i="3"/>
  <c r="D489" i="3"/>
  <c r="D663" i="3"/>
  <c r="D694" i="3"/>
  <c r="D360" i="3"/>
  <c r="D231" i="3"/>
  <c r="D290" i="3"/>
  <c r="D879" i="3"/>
  <c r="D541" i="3"/>
  <c r="D185" i="3"/>
  <c r="D808" i="3"/>
  <c r="D814" i="3"/>
  <c r="D376" i="3"/>
  <c r="D263" i="10"/>
  <c r="D647" i="3"/>
  <c r="D998" i="3"/>
  <c r="D860" i="10"/>
  <c r="D718" i="3"/>
  <c r="D689" i="3"/>
  <c r="D165" i="3"/>
  <c r="D613" i="3"/>
  <c r="D676" i="3"/>
  <c r="D201" i="3"/>
  <c r="D183" i="10"/>
  <c r="D239" i="3"/>
  <c r="D569" i="3"/>
  <c r="D730" i="3"/>
  <c r="D740" i="3"/>
  <c r="D226" i="3"/>
  <c r="D209" i="3"/>
  <c r="D84" i="10"/>
  <c r="D868" i="3"/>
  <c r="D267" i="3"/>
  <c r="D213" i="3"/>
  <c r="D148" i="3"/>
  <c r="D144" i="3"/>
  <c r="D134" i="3"/>
  <c r="D194" i="3"/>
  <c r="D143" i="3"/>
  <c r="D900" i="3"/>
  <c r="D928" i="3"/>
  <c r="D141" i="10"/>
  <c r="D258" i="3"/>
  <c r="D954" i="3"/>
  <c r="D220" i="3"/>
  <c r="D398" i="10"/>
  <c r="D184" i="10"/>
  <c r="D188" i="3"/>
  <c r="D854" i="3"/>
  <c r="D315" i="3"/>
  <c r="D556" i="3"/>
  <c r="D836" i="10"/>
  <c r="D203" i="3"/>
  <c r="D565" i="3"/>
  <c r="D878" i="3"/>
  <c r="D4" i="10"/>
  <c r="D697" i="3"/>
  <c r="D164" i="3"/>
  <c r="D354" i="10"/>
  <c r="D620" i="3"/>
  <c r="D637" i="3"/>
  <c r="D423" i="10"/>
  <c r="D138" i="3"/>
  <c r="D618" i="10"/>
  <c r="D58" i="10"/>
  <c r="D616" i="3"/>
  <c r="D347" i="10"/>
  <c r="D353" i="3"/>
  <c r="D373" i="3"/>
  <c r="D212" i="10"/>
  <c r="D280" i="3"/>
  <c r="D187" i="3"/>
  <c r="D79" i="10"/>
  <c r="D199" i="3"/>
  <c r="D291" i="10"/>
  <c r="D725" i="3"/>
  <c r="D181" i="3"/>
  <c r="D426" i="3"/>
  <c r="D770" i="3"/>
  <c r="D230" i="3"/>
  <c r="D381" i="3"/>
  <c r="D173" i="3"/>
  <c r="D142" i="10"/>
  <c r="D705" i="3"/>
  <c r="D317" i="3"/>
  <c r="D349" i="3"/>
  <c r="D123" i="10"/>
  <c r="D416" i="3"/>
  <c r="D987" i="3"/>
  <c r="D880" i="3"/>
  <c r="D958" i="3"/>
  <c r="D550" i="3"/>
  <c r="D363" i="10"/>
  <c r="D816" i="3"/>
  <c r="D88" i="10"/>
  <c r="D579" i="3"/>
  <c r="D741" i="3"/>
  <c r="D746" i="3"/>
  <c r="D405" i="3"/>
  <c r="D164" i="10"/>
  <c r="D250" i="3"/>
  <c r="D721" i="3"/>
  <c r="D734" i="3"/>
  <c r="D730" i="10"/>
  <c r="D268" i="3"/>
  <c r="D459" i="3"/>
  <c r="D506" i="3"/>
  <c r="D493" i="3"/>
  <c r="D440" i="3"/>
  <c r="D661" i="3"/>
  <c r="D604" i="3"/>
  <c r="D934" i="10"/>
  <c r="D656" i="3"/>
  <c r="D325" i="10"/>
  <c r="D208" i="3"/>
  <c r="D824" i="3"/>
  <c r="D644" i="10"/>
  <c r="D278" i="3"/>
  <c r="D763" i="3"/>
  <c r="D174" i="3"/>
  <c r="D378" i="3"/>
  <c r="D975" i="10"/>
  <c r="D162" i="10"/>
  <c r="D608" i="3"/>
  <c r="D856" i="10"/>
  <c r="D479" i="10"/>
  <c r="D504" i="3"/>
  <c r="D319" i="3"/>
  <c r="D246" i="3"/>
  <c r="D619" i="3"/>
  <c r="D406" i="3"/>
  <c r="D292" i="10"/>
  <c r="D626" i="3"/>
  <c r="D153" i="3"/>
  <c r="D128" i="3"/>
  <c r="D321" i="3"/>
  <c r="D461" i="10"/>
  <c r="D567" i="3"/>
  <c r="D572" i="3"/>
  <c r="D235" i="3"/>
  <c r="D899" i="10"/>
  <c r="D314" i="3"/>
  <c r="D256" i="3"/>
  <c r="D229" i="3"/>
  <c r="D216" i="3"/>
  <c r="D348" i="3"/>
  <c r="D764" i="3"/>
  <c r="D971" i="10"/>
  <c r="D136" i="10"/>
  <c r="D283" i="3"/>
  <c r="D535" i="10"/>
  <c r="D341" i="3"/>
  <c r="D822" i="3"/>
  <c r="D243" i="3"/>
  <c r="D719" i="3"/>
  <c r="D212" i="3"/>
  <c r="D761" i="10"/>
  <c r="D444" i="3"/>
  <c r="D222" i="3"/>
  <c r="D162" i="3"/>
  <c r="D150" i="3"/>
  <c r="D130" i="3"/>
  <c r="D156" i="3"/>
  <c r="D640" i="3"/>
  <c r="D590" i="3"/>
  <c r="D347" i="3"/>
  <c r="D303" i="3"/>
  <c r="D401" i="3"/>
  <c r="D410" i="3"/>
  <c r="D821" i="3"/>
  <c r="D474" i="3"/>
  <c r="D186" i="3"/>
  <c r="D31" i="10"/>
  <c r="D906" i="10"/>
  <c r="D285" i="3"/>
  <c r="D742" i="10"/>
  <c r="D169" i="3"/>
  <c r="D560" i="3"/>
  <c r="D733" i="3"/>
  <c r="D831" i="3"/>
  <c r="D722" i="3"/>
  <c r="D166" i="3"/>
  <c r="D346" i="3"/>
  <c r="D941" i="3"/>
  <c r="D921" i="10"/>
  <c r="D502" i="10"/>
  <c r="D142" i="3"/>
  <c r="D276" i="3"/>
  <c r="D421" i="3"/>
  <c r="D980" i="3"/>
  <c r="D64" i="10"/>
  <c r="D902" i="3"/>
  <c r="D300" i="3"/>
  <c r="D233" i="3"/>
  <c r="D434" i="3"/>
  <c r="D179" i="3"/>
  <c r="D382" i="3"/>
  <c r="D439" i="3"/>
  <c r="D848" i="10"/>
  <c r="D264" i="3"/>
  <c r="D196" i="3"/>
  <c r="D437" i="3"/>
  <c r="D571" i="3"/>
  <c r="D356" i="3"/>
  <c r="D494" i="3"/>
  <c r="D178" i="3"/>
  <c r="D867" i="3"/>
  <c r="D262" i="10"/>
  <c r="D339" i="3"/>
  <c r="D455" i="10"/>
  <c r="D895" i="3"/>
  <c r="D337" i="3"/>
  <c r="D743" i="3"/>
  <c r="D515" i="3"/>
  <c r="D860" i="3"/>
  <c r="D257" i="3"/>
  <c r="D458" i="3"/>
  <c r="D531" i="3"/>
  <c r="D151" i="10"/>
  <c r="D274" i="3"/>
  <c r="D296" i="3"/>
  <c r="D741" i="10"/>
  <c r="D668" i="3"/>
  <c r="D766" i="3"/>
  <c r="D562" i="3"/>
  <c r="D800" i="3"/>
  <c r="D791" i="3"/>
  <c r="D366" i="3"/>
  <c r="D220" i="10"/>
  <c r="D325" i="3"/>
  <c r="D391" i="3"/>
  <c r="D358" i="3"/>
  <c r="D976" i="3"/>
  <c r="D342" i="10"/>
  <c r="D66" i="10"/>
  <c r="D355" i="3"/>
  <c r="D664" i="3"/>
  <c r="D56" i="10"/>
  <c r="D448" i="3"/>
  <c r="D607" i="3"/>
  <c r="D39" i="3"/>
  <c r="D214" i="3"/>
  <c r="D788" i="3"/>
  <c r="D413" i="3"/>
  <c r="D252" i="3"/>
  <c r="D295" i="3"/>
  <c r="D206" i="3"/>
  <c r="D812" i="3"/>
  <c r="D417" i="3"/>
  <c r="D856" i="3"/>
  <c r="D379" i="3"/>
  <c r="D192" i="3"/>
  <c r="D38" i="10"/>
  <c r="D316" i="3"/>
  <c r="D872" i="3"/>
  <c r="D841" i="3"/>
  <c r="D160" i="3"/>
  <c r="D943" i="3"/>
  <c r="D415" i="3"/>
  <c r="D589" i="10"/>
  <c r="D393" i="3"/>
  <c r="D129" i="10"/>
  <c r="D221" i="3"/>
  <c r="D344" i="3"/>
  <c r="D926" i="3"/>
  <c r="D217" i="3"/>
  <c r="D305" i="3"/>
  <c r="D408" i="3"/>
  <c r="D659" i="3"/>
  <c r="D322" i="10"/>
  <c r="D200" i="3"/>
  <c r="D28" i="10"/>
  <c r="D326" i="3"/>
  <c r="D228" i="10"/>
  <c r="D972" i="3"/>
  <c r="D190" i="3"/>
  <c r="D303" i="10"/>
  <c r="D225" i="10"/>
  <c r="D155" i="10"/>
  <c r="D579" i="10"/>
  <c r="D175" i="3"/>
  <c r="D147" i="3"/>
  <c r="D159" i="3"/>
  <c r="D140" i="3"/>
  <c r="D887" i="3"/>
  <c r="D869" i="3"/>
  <c r="D601" i="3"/>
  <c r="D898" i="3"/>
  <c r="D210" i="3"/>
  <c r="D748" i="3"/>
  <c r="D684" i="3"/>
  <c r="D322" i="3"/>
  <c r="D501" i="10"/>
  <c r="D167" i="3"/>
  <c r="D470" i="3"/>
  <c r="D498" i="3"/>
  <c r="D249" i="3"/>
  <c r="D563" i="10"/>
  <c r="D78" i="10"/>
  <c r="D491" i="3"/>
  <c r="D221" i="10"/>
  <c r="D757" i="3"/>
  <c r="D236" i="3"/>
  <c r="D908" i="3"/>
  <c r="D615" i="3"/>
  <c r="D447" i="3"/>
  <c r="D917" i="3"/>
  <c r="D176" i="3"/>
  <c r="D135" i="3"/>
  <c r="D101" i="10"/>
  <c r="D938" i="10"/>
  <c r="D948" i="3"/>
  <c r="D600" i="3"/>
  <c r="D245" i="3"/>
  <c r="D916" i="3"/>
  <c r="D323" i="3"/>
  <c r="D452" i="3"/>
  <c r="D270" i="3"/>
  <c r="D193" i="3"/>
  <c r="D503" i="10"/>
  <c r="D681" i="3"/>
  <c r="D582" i="10"/>
  <c r="D645" i="3"/>
  <c r="D450" i="3"/>
  <c r="D527" i="3"/>
  <c r="D273" i="3"/>
  <c r="D287" i="3"/>
  <c r="D232" i="3"/>
  <c r="D871" i="3"/>
  <c r="D29" i="10"/>
  <c r="D893" i="10"/>
  <c r="D106" i="10"/>
  <c r="D654" i="3"/>
  <c r="D158" i="3"/>
  <c r="D151" i="3"/>
  <c r="D132" i="3"/>
  <c r="D912" i="3"/>
  <c r="D139" i="3"/>
  <c r="D552" i="3"/>
  <c r="D532" i="3"/>
  <c r="D219" i="3"/>
  <c r="D155" i="3"/>
  <c r="D163" i="3"/>
  <c r="D129" i="3"/>
  <c r="D191" i="3"/>
  <c r="D149" i="3"/>
  <c r="D809" i="3"/>
  <c r="D897" i="3"/>
  <c r="D182" i="3"/>
  <c r="D137" i="3"/>
  <c r="D141" i="3"/>
  <c r="D157" i="3"/>
  <c r="D133" i="3"/>
  <c r="D238" i="3"/>
  <c r="D661" i="10"/>
  <c r="D195" i="3"/>
  <c r="D145" i="3"/>
  <c r="D561" i="3"/>
  <c r="D136" i="3"/>
  <c r="D3" i="3"/>
  <c r="D2" i="3"/>
  <c r="D125" i="3"/>
  <c r="D110" i="3"/>
  <c r="D115" i="3"/>
  <c r="D61" i="3"/>
  <c r="D67" i="3"/>
  <c r="D37" i="3"/>
  <c r="D45" i="3"/>
  <c r="D82" i="3"/>
  <c r="D12" i="3"/>
  <c r="D23" i="3"/>
  <c r="D83" i="3"/>
  <c r="D74" i="3"/>
  <c r="D72" i="3"/>
  <c r="D28" i="3"/>
  <c r="D35" i="3"/>
  <c r="D86" i="3"/>
  <c r="D54" i="3"/>
  <c r="D103" i="3"/>
  <c r="D81" i="3"/>
  <c r="D5" i="3"/>
  <c r="D77" i="3"/>
  <c r="D57" i="3"/>
  <c r="D101" i="3"/>
  <c r="D87" i="3"/>
  <c r="D100" i="3"/>
  <c r="D8" i="3"/>
  <c r="D44" i="3"/>
  <c r="D18" i="3"/>
  <c r="D127" i="3"/>
  <c r="D107" i="3"/>
  <c r="D112" i="3"/>
  <c r="D119" i="3"/>
  <c r="D105" i="3"/>
  <c r="D116" i="3"/>
  <c r="D89" i="3"/>
  <c r="D58" i="3"/>
  <c r="D80" i="3"/>
  <c r="D33" i="3"/>
  <c r="D68" i="3"/>
  <c r="D22" i="3"/>
  <c r="D90" i="3"/>
  <c r="D91" i="3"/>
  <c r="D42" i="3"/>
  <c r="D70" i="3"/>
  <c r="D55" i="3"/>
  <c r="D52" i="3"/>
  <c r="D88" i="3"/>
  <c r="D85" i="3"/>
  <c r="D64" i="3"/>
  <c r="D27" i="3"/>
  <c r="D4" i="3"/>
  <c r="D13" i="3"/>
  <c r="D71" i="3"/>
  <c r="D36" i="3"/>
  <c r="D60" i="3"/>
  <c r="D48" i="3"/>
  <c r="D96" i="3"/>
  <c r="D25" i="3"/>
  <c r="D14" i="3"/>
  <c r="D111" i="3"/>
  <c r="D126" i="3"/>
  <c r="D109" i="3"/>
  <c r="D122" i="3"/>
  <c r="D108" i="3"/>
  <c r="D123" i="3"/>
  <c r="D43" i="3"/>
  <c r="D73" i="3"/>
  <c r="D66" i="3"/>
  <c r="D49" i="3"/>
  <c r="D16" i="3"/>
  <c r="D9" i="3"/>
  <c r="D21" i="3"/>
  <c r="D120" i="3"/>
  <c r="D53" i="3"/>
  <c r="D29" i="3"/>
  <c r="D41" i="3"/>
  <c r="D102" i="3"/>
  <c r="D117" i="3"/>
  <c r="D97" i="3"/>
  <c r="D46" i="3"/>
  <c r="D84" i="3"/>
  <c r="D98" i="3"/>
  <c r="D6" i="3"/>
  <c r="D19" i="3"/>
  <c r="D124" i="3"/>
  <c r="D118" i="3"/>
  <c r="D40" i="3"/>
  <c r="D56" i="3"/>
  <c r="D31" i="3"/>
  <c r="D94" i="3"/>
  <c r="D24" i="3"/>
  <c r="D7" i="3"/>
  <c r="D121" i="3"/>
  <c r="D114" i="3"/>
  <c r="D106" i="3"/>
  <c r="D34" i="3"/>
  <c r="D78" i="3"/>
  <c r="D92" i="3"/>
  <c r="D69" i="3"/>
  <c r="D17" i="3"/>
  <c r="D10" i="3"/>
  <c r="D11" i="3"/>
  <c r="D63" i="3"/>
  <c r="D59" i="3"/>
  <c r="D76" i="3"/>
  <c r="D99" i="3"/>
  <c r="D113" i="3"/>
  <c r="D50" i="3"/>
  <c r="D51" i="3"/>
  <c r="D30" i="3"/>
  <c r="D93" i="3"/>
  <c r="D32" i="3"/>
  <c r="D20" i="3"/>
  <c r="D95" i="3"/>
  <c r="D104" i="3"/>
  <c r="D79" i="3"/>
  <c r="D62" i="3"/>
  <c r="D47" i="3"/>
  <c r="D65" i="3"/>
  <c r="D75" i="3"/>
  <c r="D26" i="3"/>
  <c r="D15" i="3"/>
  <c r="J18" i="3" l="1"/>
  <c r="H18" i="3"/>
  <c r="K18" i="3"/>
  <c r="F18" i="3"/>
  <c r="I18" i="3"/>
  <c r="F14" i="3"/>
  <c r="I14" i="3"/>
  <c r="H14" i="3"/>
  <c r="K14" i="3"/>
  <c r="J14" i="3"/>
  <c r="H44" i="3"/>
  <c r="F44" i="3"/>
  <c r="K44" i="3"/>
  <c r="J44" i="3"/>
  <c r="I44" i="3"/>
  <c r="I15" i="3"/>
  <c r="K15" i="3"/>
  <c r="J15" i="3"/>
  <c r="F15" i="3"/>
  <c r="H15" i="3"/>
  <c r="K7" i="3"/>
  <c r="I7" i="3"/>
  <c r="F7" i="3"/>
  <c r="H7" i="3"/>
  <c r="J7" i="3"/>
  <c r="J25" i="3"/>
  <c r="H25" i="3"/>
  <c r="F25" i="3"/>
  <c r="K25" i="3"/>
  <c r="I25" i="3"/>
  <c r="F8" i="3"/>
  <c r="J8" i="3"/>
  <c r="H8" i="3"/>
  <c r="K8" i="3"/>
  <c r="I8" i="3"/>
  <c r="K26" i="3"/>
  <c r="I26" i="3"/>
  <c r="H26" i="3"/>
  <c r="J26" i="3"/>
  <c r="F26" i="3"/>
  <c r="F24" i="3"/>
  <c r="K24" i="3"/>
  <c r="I24" i="3"/>
  <c r="J24" i="3"/>
  <c r="H24" i="3"/>
  <c r="F96" i="3"/>
  <c r="J96" i="3"/>
  <c r="K96" i="3"/>
  <c r="H96" i="3"/>
  <c r="I96" i="3"/>
  <c r="I100" i="3"/>
  <c r="H100" i="3"/>
  <c r="J100" i="3"/>
  <c r="K100" i="3"/>
  <c r="F100" i="3"/>
  <c r="K75" i="3"/>
  <c r="J75" i="3"/>
  <c r="F75" i="3"/>
  <c r="I75" i="3"/>
  <c r="H75" i="3"/>
  <c r="H94" i="3"/>
  <c r="J94" i="3"/>
  <c r="F94" i="3"/>
  <c r="K94" i="3"/>
  <c r="I94" i="3"/>
  <c r="J48" i="3"/>
  <c r="F48" i="3"/>
  <c r="I48" i="3"/>
  <c r="H48" i="3"/>
  <c r="K48" i="3"/>
  <c r="I87" i="3"/>
  <c r="H87" i="3"/>
  <c r="J87" i="3"/>
  <c r="K87" i="3"/>
  <c r="F87" i="3"/>
  <c r="F65" i="3"/>
  <c r="J65" i="3"/>
  <c r="H65" i="3"/>
  <c r="I65" i="3"/>
  <c r="K65" i="3"/>
  <c r="I31" i="3"/>
  <c r="K31" i="3"/>
  <c r="H31" i="3"/>
  <c r="F31" i="3"/>
  <c r="J31" i="3"/>
  <c r="F60" i="3"/>
  <c r="I60" i="3"/>
  <c r="K60" i="3"/>
  <c r="H60" i="3"/>
  <c r="J60" i="3"/>
  <c r="K3" i="3"/>
  <c r="F3" i="3"/>
  <c r="H3" i="3"/>
  <c r="I3" i="3"/>
  <c r="J3" i="3"/>
  <c r="J47" i="3"/>
  <c r="H47" i="3"/>
  <c r="I47" i="3"/>
  <c r="F47" i="3"/>
  <c r="K47" i="3"/>
  <c r="K56" i="3"/>
  <c r="I56" i="3"/>
  <c r="J56" i="3"/>
  <c r="F56" i="3"/>
  <c r="H56" i="3"/>
  <c r="F36" i="3"/>
  <c r="J36" i="3"/>
  <c r="H36" i="3"/>
  <c r="I36" i="3"/>
  <c r="K36" i="3"/>
  <c r="I101" i="3"/>
  <c r="F101" i="3"/>
  <c r="K101" i="3"/>
  <c r="J101" i="3"/>
  <c r="H101" i="3"/>
  <c r="K62" i="3"/>
  <c r="I62" i="3"/>
  <c r="F62" i="3"/>
  <c r="H62" i="3"/>
  <c r="J62" i="3"/>
  <c r="I40" i="3"/>
  <c r="H40" i="3"/>
  <c r="F40" i="3"/>
  <c r="K40" i="3"/>
  <c r="J40" i="3"/>
  <c r="J71" i="3"/>
  <c r="K71" i="3"/>
  <c r="F71" i="3"/>
  <c r="H71" i="3"/>
  <c r="I71" i="3"/>
  <c r="F57" i="3"/>
  <c r="J57" i="3"/>
  <c r="K57" i="3"/>
  <c r="I57" i="3"/>
  <c r="H57" i="3"/>
  <c r="K79" i="3"/>
  <c r="F79" i="3"/>
  <c r="I79" i="3"/>
  <c r="J79" i="3"/>
  <c r="H79" i="3"/>
  <c r="I118" i="3"/>
  <c r="F118" i="3"/>
  <c r="J118" i="3"/>
  <c r="K118" i="3"/>
  <c r="H118" i="3"/>
  <c r="J136" i="3"/>
  <c r="K136" i="3"/>
  <c r="I136" i="3"/>
  <c r="F136" i="3"/>
  <c r="H136" i="3"/>
  <c r="I561" i="3"/>
  <c r="H561" i="3"/>
  <c r="K561" i="3"/>
  <c r="F561" i="3"/>
  <c r="J561" i="3"/>
  <c r="J104" i="3"/>
  <c r="F104" i="3"/>
  <c r="H104" i="3"/>
  <c r="K104" i="3"/>
  <c r="I104" i="3"/>
  <c r="H124" i="3"/>
  <c r="K124" i="3"/>
  <c r="J124" i="3"/>
  <c r="F124" i="3"/>
  <c r="I124" i="3"/>
  <c r="J145" i="3"/>
  <c r="H145" i="3"/>
  <c r="I145" i="3"/>
  <c r="K145" i="3"/>
  <c r="F145" i="3"/>
  <c r="J195" i="3"/>
  <c r="H195" i="3"/>
  <c r="I195" i="3"/>
  <c r="F195" i="3"/>
  <c r="K195" i="3"/>
  <c r="H238" i="3"/>
  <c r="I238" i="3"/>
  <c r="J238" i="3"/>
  <c r="K238" i="3"/>
  <c r="F238" i="3"/>
  <c r="J13" i="3"/>
  <c r="H13" i="3"/>
  <c r="K13" i="3"/>
  <c r="F13" i="3"/>
  <c r="I13" i="3"/>
  <c r="K77" i="3"/>
  <c r="I77" i="3"/>
  <c r="J77" i="3"/>
  <c r="H77" i="3"/>
  <c r="F77" i="3"/>
  <c r="F95" i="3"/>
  <c r="I95" i="3"/>
  <c r="H95" i="3"/>
  <c r="K95" i="3"/>
  <c r="J95" i="3"/>
  <c r="J19" i="3"/>
  <c r="K19" i="3"/>
  <c r="H19" i="3"/>
  <c r="I19" i="3"/>
  <c r="F19" i="3"/>
  <c r="J4" i="3"/>
  <c r="I4" i="3"/>
  <c r="H4" i="3"/>
  <c r="K4" i="3"/>
  <c r="F4" i="3"/>
  <c r="I5" i="3"/>
  <c r="F5" i="3"/>
  <c r="J5" i="3"/>
  <c r="K5" i="3"/>
  <c r="H5" i="3"/>
  <c r="K20" i="3"/>
  <c r="J20" i="3"/>
  <c r="H20" i="3"/>
  <c r="F20" i="3"/>
  <c r="I20" i="3"/>
  <c r="K6" i="3"/>
  <c r="F6" i="3"/>
  <c r="J6" i="3"/>
  <c r="I6" i="3"/>
  <c r="H6" i="3"/>
  <c r="K27" i="3"/>
  <c r="J27" i="3"/>
  <c r="F27" i="3"/>
  <c r="I27" i="3"/>
  <c r="H27" i="3"/>
  <c r="I81" i="3"/>
  <c r="H81" i="3"/>
  <c r="J81" i="3"/>
  <c r="K81" i="3"/>
  <c r="F81" i="3"/>
  <c r="J32" i="3"/>
  <c r="F32" i="3"/>
  <c r="K32" i="3"/>
  <c r="I32" i="3"/>
  <c r="H32" i="3"/>
  <c r="J98" i="3"/>
  <c r="I98" i="3"/>
  <c r="K98" i="3"/>
  <c r="H98" i="3"/>
  <c r="F98" i="3"/>
  <c r="H64" i="3"/>
  <c r="K64" i="3"/>
  <c r="J64" i="3"/>
  <c r="I64" i="3"/>
  <c r="F64" i="3"/>
  <c r="J103" i="3"/>
  <c r="I103" i="3"/>
  <c r="H103" i="3"/>
  <c r="F103" i="3"/>
  <c r="K103" i="3"/>
  <c r="I93" i="3"/>
  <c r="K93" i="3"/>
  <c r="H93" i="3"/>
  <c r="J93" i="3"/>
  <c r="F93" i="3"/>
  <c r="I2" i="3"/>
  <c r="J2" i="3"/>
  <c r="H2" i="3"/>
  <c r="K2" i="3"/>
  <c r="F2" i="3"/>
  <c r="I85" i="3"/>
  <c r="K85" i="3"/>
  <c r="J85" i="3"/>
  <c r="F85" i="3"/>
  <c r="H85" i="3"/>
  <c r="I54" i="3"/>
  <c r="H54" i="3"/>
  <c r="J54" i="3"/>
  <c r="K54" i="3"/>
  <c r="F54" i="3"/>
  <c r="H30" i="3"/>
  <c r="K30" i="3"/>
  <c r="F30" i="3"/>
  <c r="J30" i="3"/>
  <c r="I30" i="3"/>
  <c r="J84" i="3"/>
  <c r="F84" i="3"/>
  <c r="K84" i="3"/>
  <c r="I84" i="3"/>
  <c r="H84" i="3"/>
  <c r="I88" i="3"/>
  <c r="F88" i="3"/>
  <c r="J88" i="3"/>
  <c r="K88" i="3"/>
  <c r="H88" i="3"/>
  <c r="J86" i="3"/>
  <c r="I86" i="3"/>
  <c r="K86" i="3"/>
  <c r="H86" i="3"/>
  <c r="F86" i="3"/>
  <c r="K51" i="3"/>
  <c r="J51" i="3"/>
  <c r="I51" i="3"/>
  <c r="F51" i="3"/>
  <c r="H51" i="3"/>
  <c r="H46" i="3"/>
  <c r="J46" i="3"/>
  <c r="I46" i="3"/>
  <c r="F46" i="3"/>
  <c r="K46" i="3"/>
  <c r="H52" i="3"/>
  <c r="I52" i="3"/>
  <c r="K52" i="3"/>
  <c r="F52" i="3"/>
  <c r="J52" i="3"/>
  <c r="F35" i="3"/>
  <c r="K35" i="3"/>
  <c r="I35" i="3"/>
  <c r="H35" i="3"/>
  <c r="J35" i="3"/>
  <c r="I50" i="3"/>
  <c r="K50" i="3"/>
  <c r="H50" i="3"/>
  <c r="J50" i="3"/>
  <c r="F50" i="3"/>
  <c r="K97" i="3"/>
  <c r="I97" i="3"/>
  <c r="J97" i="3"/>
  <c r="F97" i="3"/>
  <c r="H97" i="3"/>
  <c r="J133" i="3"/>
  <c r="H133" i="3"/>
  <c r="F133" i="3"/>
  <c r="I133" i="3"/>
  <c r="K133" i="3"/>
  <c r="F157" i="3"/>
  <c r="J157" i="3"/>
  <c r="I157" i="3"/>
  <c r="H157" i="3"/>
  <c r="K157" i="3"/>
  <c r="K113" i="3"/>
  <c r="I113" i="3"/>
  <c r="H113" i="3"/>
  <c r="F113" i="3"/>
  <c r="J113" i="3"/>
  <c r="F117" i="3"/>
  <c r="J117" i="3"/>
  <c r="I117" i="3"/>
  <c r="H117" i="3"/>
  <c r="K117" i="3"/>
  <c r="F141" i="3"/>
  <c r="J141" i="3"/>
  <c r="H141" i="3"/>
  <c r="K141" i="3"/>
  <c r="I141" i="3"/>
  <c r="K137" i="3"/>
  <c r="J137" i="3"/>
  <c r="F137" i="3"/>
  <c r="I137" i="3"/>
  <c r="H137" i="3"/>
  <c r="F182" i="3"/>
  <c r="J182" i="3"/>
  <c r="I182" i="3"/>
  <c r="K182" i="3"/>
  <c r="H182" i="3"/>
  <c r="H897" i="3"/>
  <c r="J897" i="3"/>
  <c r="F897" i="3"/>
  <c r="K897" i="3"/>
  <c r="I897" i="3"/>
  <c r="K809" i="3"/>
  <c r="J809" i="3"/>
  <c r="I809" i="3"/>
  <c r="H809" i="3"/>
  <c r="F809" i="3"/>
  <c r="F28" i="3"/>
  <c r="I28" i="3"/>
  <c r="H28" i="3"/>
  <c r="J28" i="3"/>
  <c r="K28" i="3"/>
  <c r="K99" i="3"/>
  <c r="H99" i="3"/>
  <c r="I99" i="3"/>
  <c r="F99" i="3"/>
  <c r="J99" i="3"/>
  <c r="I102" i="3"/>
  <c r="K102" i="3"/>
  <c r="J102" i="3"/>
  <c r="H102" i="3"/>
  <c r="F102" i="3"/>
  <c r="J55" i="3"/>
  <c r="H55" i="3"/>
  <c r="F55" i="3"/>
  <c r="I55" i="3"/>
  <c r="K55" i="3"/>
  <c r="H72" i="3"/>
  <c r="K72" i="3"/>
  <c r="F72" i="3"/>
  <c r="I72" i="3"/>
  <c r="J72" i="3"/>
  <c r="K76" i="3"/>
  <c r="I76" i="3"/>
  <c r="F76" i="3"/>
  <c r="H76" i="3"/>
  <c r="J76" i="3"/>
  <c r="H41" i="3"/>
  <c r="I41" i="3"/>
  <c r="K41" i="3"/>
  <c r="F41" i="3"/>
  <c r="J41" i="3"/>
  <c r="H70" i="3"/>
  <c r="J70" i="3"/>
  <c r="F70" i="3"/>
  <c r="K70" i="3"/>
  <c r="I70" i="3"/>
  <c r="K74" i="3"/>
  <c r="J74" i="3"/>
  <c r="I74" i="3"/>
  <c r="H74" i="3"/>
  <c r="F74" i="3"/>
  <c r="J59" i="3"/>
  <c r="K59" i="3"/>
  <c r="I59" i="3"/>
  <c r="H59" i="3"/>
  <c r="F59" i="3"/>
  <c r="H29" i="3"/>
  <c r="J29" i="3"/>
  <c r="F29" i="3"/>
  <c r="K29" i="3"/>
  <c r="I29" i="3"/>
  <c r="F42" i="3"/>
  <c r="I42" i="3"/>
  <c r="H42" i="3"/>
  <c r="K42" i="3"/>
  <c r="J42" i="3"/>
  <c r="K83" i="3"/>
  <c r="J83" i="3"/>
  <c r="I83" i="3"/>
  <c r="F83" i="3"/>
  <c r="H83" i="3"/>
  <c r="F63" i="3"/>
  <c r="J63" i="3"/>
  <c r="H63" i="3"/>
  <c r="I63" i="3"/>
  <c r="K63" i="3"/>
  <c r="F53" i="3"/>
  <c r="I53" i="3"/>
  <c r="H53" i="3"/>
  <c r="J53" i="3"/>
  <c r="K53" i="3"/>
  <c r="H91" i="3"/>
  <c r="K91" i="3"/>
  <c r="I91" i="3"/>
  <c r="F91" i="3"/>
  <c r="J91" i="3"/>
  <c r="F149" i="3"/>
  <c r="K149" i="3"/>
  <c r="H149" i="3"/>
  <c r="J149" i="3"/>
  <c r="I149" i="3"/>
  <c r="J191" i="3"/>
  <c r="I191" i="3"/>
  <c r="F191" i="3"/>
  <c r="K191" i="3"/>
  <c r="H191" i="3"/>
  <c r="J120" i="3"/>
  <c r="H120" i="3"/>
  <c r="I120" i="3"/>
  <c r="K120" i="3"/>
  <c r="F120" i="3"/>
  <c r="H129" i="3"/>
  <c r="J129" i="3"/>
  <c r="F129" i="3"/>
  <c r="K129" i="3"/>
  <c r="I129" i="3"/>
  <c r="H163" i="3"/>
  <c r="F163" i="3"/>
  <c r="J163" i="3"/>
  <c r="K163" i="3"/>
  <c r="I163" i="3"/>
  <c r="I155" i="3"/>
  <c r="K155" i="3"/>
  <c r="F155" i="3"/>
  <c r="J155" i="3"/>
  <c r="H155" i="3"/>
  <c r="K219" i="3"/>
  <c r="H219" i="3"/>
  <c r="I219" i="3"/>
  <c r="F219" i="3"/>
  <c r="J219" i="3"/>
  <c r="F532" i="3"/>
  <c r="K532" i="3"/>
  <c r="J532" i="3"/>
  <c r="I532" i="3"/>
  <c r="H532" i="3"/>
  <c r="I552" i="3"/>
  <c r="H552" i="3"/>
  <c r="K552" i="3"/>
  <c r="J552" i="3"/>
  <c r="F552" i="3"/>
  <c r="I11" i="3"/>
  <c r="J11" i="3"/>
  <c r="K11" i="3"/>
  <c r="F11" i="3"/>
  <c r="H11" i="3"/>
  <c r="J21" i="3"/>
  <c r="H21" i="3"/>
  <c r="I21" i="3"/>
  <c r="K21" i="3"/>
  <c r="F21" i="3"/>
  <c r="H90" i="3"/>
  <c r="F90" i="3"/>
  <c r="J90" i="3"/>
  <c r="K90" i="3"/>
  <c r="I90" i="3"/>
  <c r="F23" i="3"/>
  <c r="J23" i="3"/>
  <c r="H23" i="3"/>
  <c r="I23" i="3"/>
  <c r="K23" i="3"/>
  <c r="J10" i="3"/>
  <c r="F10" i="3"/>
  <c r="K10" i="3"/>
  <c r="I10" i="3"/>
  <c r="H10" i="3"/>
  <c r="J9" i="3"/>
  <c r="H9" i="3"/>
  <c r="K9" i="3"/>
  <c r="F9" i="3"/>
  <c r="I9" i="3"/>
  <c r="J22" i="3"/>
  <c r="K22" i="3"/>
  <c r="F22" i="3"/>
  <c r="H22" i="3"/>
  <c r="I22" i="3"/>
  <c r="K12" i="3"/>
  <c r="I12" i="3"/>
  <c r="J12" i="3"/>
  <c r="F12" i="3"/>
  <c r="H12" i="3"/>
  <c r="F17" i="3"/>
  <c r="J17" i="3"/>
  <c r="K17" i="3"/>
  <c r="H17" i="3"/>
  <c r="I17" i="3"/>
  <c r="F16" i="3"/>
  <c r="K16" i="3"/>
  <c r="I16" i="3"/>
  <c r="J16" i="3"/>
  <c r="H16" i="3"/>
  <c r="H68" i="3"/>
  <c r="F68" i="3"/>
  <c r="K68" i="3"/>
  <c r="I68" i="3"/>
  <c r="J68" i="3"/>
  <c r="J82" i="3"/>
  <c r="K82" i="3"/>
  <c r="H82" i="3"/>
  <c r="F82" i="3"/>
  <c r="I82" i="3"/>
  <c r="K69" i="3"/>
  <c r="I69" i="3"/>
  <c r="F69" i="3"/>
  <c r="H69" i="3"/>
  <c r="J69" i="3"/>
  <c r="H49" i="3"/>
  <c r="J49" i="3"/>
  <c r="K49" i="3"/>
  <c r="I49" i="3"/>
  <c r="F49" i="3"/>
  <c r="H33" i="3"/>
  <c r="K33" i="3"/>
  <c r="F33" i="3"/>
  <c r="I33" i="3"/>
  <c r="J33" i="3"/>
  <c r="I45" i="3"/>
  <c r="H45" i="3"/>
  <c r="F45" i="3"/>
  <c r="J45" i="3"/>
  <c r="K45" i="3"/>
  <c r="H92" i="3"/>
  <c r="J92" i="3"/>
  <c r="K92" i="3"/>
  <c r="I92" i="3"/>
  <c r="F92" i="3"/>
  <c r="K66" i="3"/>
  <c r="F66" i="3"/>
  <c r="H66" i="3"/>
  <c r="J66" i="3"/>
  <c r="I66" i="3"/>
  <c r="H80" i="3"/>
  <c r="J80" i="3"/>
  <c r="K80" i="3"/>
  <c r="F80" i="3"/>
  <c r="I80" i="3"/>
  <c r="I37" i="3"/>
  <c r="H37" i="3"/>
  <c r="K37" i="3"/>
  <c r="J37" i="3"/>
  <c r="F37" i="3"/>
  <c r="I78" i="3"/>
  <c r="F78" i="3"/>
  <c r="H78" i="3"/>
  <c r="K78" i="3"/>
  <c r="J78" i="3"/>
  <c r="H73" i="3"/>
  <c r="I73" i="3"/>
  <c r="K73" i="3"/>
  <c r="F73" i="3"/>
  <c r="J73" i="3"/>
  <c r="K58" i="3"/>
  <c r="J58" i="3"/>
  <c r="F58" i="3"/>
  <c r="I58" i="3"/>
  <c r="H58" i="3"/>
  <c r="K67" i="3"/>
  <c r="F67" i="3"/>
  <c r="H67" i="3"/>
  <c r="J67" i="3"/>
  <c r="I67" i="3"/>
  <c r="J34" i="3"/>
  <c r="H34" i="3"/>
  <c r="K34" i="3"/>
  <c r="F34" i="3"/>
  <c r="I34" i="3"/>
  <c r="H43" i="3"/>
  <c r="I43" i="3"/>
  <c r="K43" i="3"/>
  <c r="F43" i="3"/>
  <c r="J43" i="3"/>
  <c r="K89" i="3"/>
  <c r="H89" i="3"/>
  <c r="I89" i="3"/>
  <c r="J89" i="3"/>
  <c r="F89" i="3"/>
  <c r="K61" i="3"/>
  <c r="F61" i="3"/>
  <c r="H61" i="3"/>
  <c r="J61" i="3"/>
  <c r="I61" i="3"/>
  <c r="K106" i="3"/>
  <c r="F106" i="3"/>
  <c r="J106" i="3"/>
  <c r="H106" i="3"/>
  <c r="I106" i="3"/>
  <c r="H139" i="3"/>
  <c r="J139" i="3"/>
  <c r="K139" i="3"/>
  <c r="F139" i="3"/>
  <c r="I139" i="3"/>
  <c r="J912" i="3"/>
  <c r="K912" i="3"/>
  <c r="I912" i="3"/>
  <c r="F912" i="3"/>
  <c r="H912" i="3"/>
  <c r="K115" i="3"/>
  <c r="H115" i="3"/>
  <c r="I115" i="3"/>
  <c r="J115" i="3"/>
  <c r="F115" i="3"/>
  <c r="F132" i="3"/>
  <c r="K132" i="3"/>
  <c r="H132" i="3"/>
  <c r="I132" i="3"/>
  <c r="J132" i="3"/>
  <c r="F151" i="3"/>
  <c r="I151" i="3"/>
  <c r="K151" i="3"/>
  <c r="H151" i="3"/>
  <c r="J151" i="3"/>
  <c r="J158" i="3"/>
  <c r="I158" i="3"/>
  <c r="F158" i="3"/>
  <c r="K158" i="3"/>
  <c r="H158" i="3"/>
  <c r="J654" i="3"/>
  <c r="K654" i="3"/>
  <c r="F654" i="3"/>
  <c r="I654" i="3"/>
  <c r="H654" i="3"/>
  <c r="K894" i="8"/>
  <c r="J894" i="8"/>
  <c r="K871" i="3"/>
  <c r="H871" i="3"/>
  <c r="I871" i="3"/>
  <c r="J871" i="3"/>
  <c r="F871" i="3"/>
  <c r="J232" i="3"/>
  <c r="F232" i="3"/>
  <c r="I232" i="3"/>
  <c r="H232" i="3"/>
  <c r="K232" i="3"/>
  <c r="H287" i="3"/>
  <c r="F287" i="3"/>
  <c r="I287" i="3"/>
  <c r="J287" i="3"/>
  <c r="K287" i="3"/>
  <c r="J273" i="3"/>
  <c r="K273" i="3"/>
  <c r="H273" i="3"/>
  <c r="F273" i="3"/>
  <c r="I273" i="3"/>
  <c r="J527" i="3"/>
  <c r="F527" i="3"/>
  <c r="K527" i="3"/>
  <c r="I527" i="3"/>
  <c r="H527" i="3"/>
  <c r="H450" i="3"/>
  <c r="J450" i="3"/>
  <c r="K450" i="3"/>
  <c r="F450" i="3"/>
  <c r="I450" i="3"/>
  <c r="J645" i="3"/>
  <c r="I645" i="3"/>
  <c r="F645" i="3"/>
  <c r="H645" i="3"/>
  <c r="K645" i="3"/>
  <c r="F681" i="3"/>
  <c r="J681" i="3"/>
  <c r="H681" i="3"/>
  <c r="K681" i="3"/>
  <c r="I681" i="3"/>
  <c r="K193" i="3"/>
  <c r="I193" i="3"/>
  <c r="H193" i="3"/>
  <c r="F193" i="3"/>
  <c r="J193" i="3"/>
  <c r="F270" i="3"/>
  <c r="J270" i="3"/>
  <c r="I270" i="3"/>
  <c r="K270" i="3"/>
  <c r="H270" i="3"/>
  <c r="F452" i="3"/>
  <c r="J452" i="3"/>
  <c r="K452" i="3"/>
  <c r="H452" i="3"/>
  <c r="I452" i="3"/>
  <c r="H323" i="3"/>
  <c r="K323" i="3"/>
  <c r="J323" i="3"/>
  <c r="F323" i="3"/>
  <c r="I323" i="3"/>
  <c r="K916" i="3"/>
  <c r="F916" i="3"/>
  <c r="I916" i="3"/>
  <c r="J916" i="3"/>
  <c r="H916" i="3"/>
  <c r="K245" i="3"/>
  <c r="H245" i="3"/>
  <c r="J245" i="3"/>
  <c r="I245" i="3"/>
  <c r="F245" i="3"/>
  <c r="K600" i="3"/>
  <c r="F600" i="3"/>
  <c r="J600" i="3"/>
  <c r="I600" i="3"/>
  <c r="H600" i="3"/>
  <c r="H948" i="3"/>
  <c r="K948" i="3"/>
  <c r="F948" i="3"/>
  <c r="I948" i="3"/>
  <c r="J948" i="3"/>
  <c r="K939" i="8"/>
  <c r="J939" i="8"/>
  <c r="K135" i="3"/>
  <c r="J135" i="3"/>
  <c r="F135" i="3"/>
  <c r="I135" i="3"/>
  <c r="H135" i="3"/>
  <c r="J176" i="3"/>
  <c r="H176" i="3"/>
  <c r="K176" i="3"/>
  <c r="F176" i="3"/>
  <c r="I176" i="3"/>
  <c r="I917" i="3"/>
  <c r="J917" i="3"/>
  <c r="K917" i="3"/>
  <c r="F917" i="3"/>
  <c r="H917" i="3"/>
  <c r="H447" i="3"/>
  <c r="F447" i="3"/>
  <c r="J447" i="3"/>
  <c r="K447" i="3"/>
  <c r="I447" i="3"/>
  <c r="I615" i="3"/>
  <c r="F615" i="3"/>
  <c r="H615" i="3"/>
  <c r="K615" i="3"/>
  <c r="J615" i="3"/>
  <c r="I908" i="3"/>
  <c r="H908" i="3"/>
  <c r="K908" i="3"/>
  <c r="F908" i="3"/>
  <c r="J908" i="3"/>
  <c r="J236" i="3"/>
  <c r="K236" i="3"/>
  <c r="F236" i="3"/>
  <c r="I236" i="3"/>
  <c r="H236" i="3"/>
  <c r="H757" i="3"/>
  <c r="F757" i="3"/>
  <c r="I757" i="3"/>
  <c r="K757" i="3"/>
  <c r="J757" i="3"/>
  <c r="F491" i="3"/>
  <c r="J491" i="3"/>
  <c r="H491" i="3"/>
  <c r="I491" i="3"/>
  <c r="K491" i="3"/>
  <c r="K249" i="3"/>
  <c r="H249" i="3"/>
  <c r="F249" i="3"/>
  <c r="J249" i="3"/>
  <c r="I249" i="3"/>
  <c r="K498" i="3"/>
  <c r="J498" i="3"/>
  <c r="H498" i="3"/>
  <c r="I498" i="3"/>
  <c r="F498" i="3"/>
  <c r="F470" i="3"/>
  <c r="H470" i="3"/>
  <c r="J470" i="3"/>
  <c r="K470" i="3"/>
  <c r="I470" i="3"/>
  <c r="F167" i="3"/>
  <c r="K167" i="3"/>
  <c r="J167" i="3"/>
  <c r="H167" i="3"/>
  <c r="I167" i="3"/>
  <c r="I322" i="3"/>
  <c r="K322" i="3"/>
  <c r="F322" i="3"/>
  <c r="H322" i="3"/>
  <c r="J322" i="3"/>
  <c r="I684" i="3"/>
  <c r="H684" i="3"/>
  <c r="F684" i="3"/>
  <c r="K684" i="3"/>
  <c r="J684" i="3"/>
  <c r="J748" i="3"/>
  <c r="K748" i="3"/>
  <c r="F748" i="3"/>
  <c r="H748" i="3"/>
  <c r="I748" i="3"/>
  <c r="I210" i="3"/>
  <c r="K210" i="3"/>
  <c r="J210" i="3"/>
  <c r="F210" i="3"/>
  <c r="H210" i="3"/>
  <c r="J898" i="3"/>
  <c r="F898" i="3"/>
  <c r="K898" i="3"/>
  <c r="H898" i="3"/>
  <c r="I898" i="3"/>
  <c r="H601" i="3"/>
  <c r="I601" i="3"/>
  <c r="K601" i="3"/>
  <c r="J601" i="3"/>
  <c r="F601" i="3"/>
  <c r="J869" i="3"/>
  <c r="K869" i="3"/>
  <c r="F869" i="3"/>
  <c r="H869" i="3"/>
  <c r="I869" i="3"/>
  <c r="F887" i="3"/>
  <c r="K887" i="3"/>
  <c r="J887" i="3"/>
  <c r="I887" i="3"/>
  <c r="H887" i="3"/>
  <c r="K114" i="3"/>
  <c r="J114" i="3"/>
  <c r="H114" i="3"/>
  <c r="F114" i="3"/>
  <c r="I114" i="3"/>
  <c r="H140" i="3"/>
  <c r="F140" i="3"/>
  <c r="J140" i="3"/>
  <c r="K140" i="3"/>
  <c r="I140" i="3"/>
  <c r="F116" i="3"/>
  <c r="K116" i="3"/>
  <c r="J116" i="3"/>
  <c r="I116" i="3"/>
  <c r="H116" i="3"/>
  <c r="F110" i="3"/>
  <c r="I110" i="3"/>
  <c r="K110" i="3"/>
  <c r="H110" i="3"/>
  <c r="J110" i="3"/>
  <c r="J159" i="3"/>
  <c r="I159" i="3"/>
  <c r="K159" i="3"/>
  <c r="H159" i="3"/>
  <c r="F159" i="3"/>
  <c r="I147" i="3"/>
  <c r="H147" i="3"/>
  <c r="K147" i="3"/>
  <c r="J147" i="3"/>
  <c r="F147" i="3"/>
  <c r="F175" i="3"/>
  <c r="I175" i="3"/>
  <c r="J175" i="3"/>
  <c r="H175" i="3"/>
  <c r="K175" i="3"/>
  <c r="J190" i="3"/>
  <c r="F190" i="3"/>
  <c r="I190" i="3"/>
  <c r="K190" i="3"/>
  <c r="H190" i="3"/>
  <c r="H972" i="3"/>
  <c r="F972" i="3"/>
  <c r="K972" i="3"/>
  <c r="J972" i="3"/>
  <c r="I972" i="3"/>
  <c r="K326" i="3"/>
  <c r="I326" i="3"/>
  <c r="J326" i="3"/>
  <c r="F326" i="3"/>
  <c r="H326" i="3"/>
  <c r="H200" i="3"/>
  <c r="I200" i="3"/>
  <c r="F200" i="3"/>
  <c r="J200" i="3"/>
  <c r="K200" i="3"/>
  <c r="I659" i="3"/>
  <c r="F659" i="3"/>
  <c r="K659" i="3"/>
  <c r="H659" i="3"/>
  <c r="J659" i="3"/>
  <c r="I408" i="3"/>
  <c r="J408" i="3"/>
  <c r="H408" i="3"/>
  <c r="K408" i="3"/>
  <c r="F408" i="3"/>
  <c r="K305" i="3"/>
  <c r="J305" i="3"/>
  <c r="I305" i="3"/>
  <c r="H305" i="3"/>
  <c r="F305" i="3"/>
  <c r="F217" i="3"/>
  <c r="H217" i="3"/>
  <c r="J217" i="3"/>
  <c r="I217" i="3"/>
  <c r="K217" i="3"/>
  <c r="H926" i="3"/>
  <c r="K926" i="3"/>
  <c r="J926" i="3"/>
  <c r="F926" i="3"/>
  <c r="I926" i="3"/>
  <c r="I344" i="3"/>
  <c r="H344" i="3"/>
  <c r="K344" i="3"/>
  <c r="J344" i="3"/>
  <c r="F344" i="3"/>
  <c r="K221" i="3"/>
  <c r="H221" i="3"/>
  <c r="F221" i="3"/>
  <c r="I221" i="3"/>
  <c r="J221" i="3"/>
  <c r="F393" i="3"/>
  <c r="H393" i="3"/>
  <c r="K393" i="3"/>
  <c r="I393" i="3"/>
  <c r="J393" i="3"/>
  <c r="K415" i="3"/>
  <c r="J415" i="3"/>
  <c r="F415" i="3"/>
  <c r="I415" i="3"/>
  <c r="H415" i="3"/>
  <c r="I943" i="3"/>
  <c r="J943" i="3"/>
  <c r="F943" i="3"/>
  <c r="K943" i="3"/>
  <c r="H943" i="3"/>
  <c r="K105" i="3"/>
  <c r="J105" i="3"/>
  <c r="F105" i="3"/>
  <c r="I105" i="3"/>
  <c r="H105" i="3"/>
  <c r="F160" i="3"/>
  <c r="I160" i="3"/>
  <c r="H160" i="3"/>
  <c r="J160" i="3"/>
  <c r="K160" i="3"/>
  <c r="J841" i="3"/>
  <c r="K841" i="3"/>
  <c r="F841" i="3"/>
  <c r="I841" i="3"/>
  <c r="H841" i="3"/>
  <c r="F872" i="3"/>
  <c r="I872" i="3"/>
  <c r="J872" i="3"/>
  <c r="H872" i="3"/>
  <c r="K872" i="3"/>
  <c r="I316" i="3"/>
  <c r="F316" i="3"/>
  <c r="J316" i="3"/>
  <c r="K316" i="3"/>
  <c r="H316" i="3"/>
  <c r="F192" i="3"/>
  <c r="H192" i="3"/>
  <c r="I192" i="3"/>
  <c r="K192" i="3"/>
  <c r="J192" i="3"/>
  <c r="I379" i="3"/>
  <c r="F379" i="3"/>
  <c r="K379" i="3"/>
  <c r="J379" i="3"/>
  <c r="H379" i="3"/>
  <c r="I856" i="3"/>
  <c r="K856" i="3"/>
  <c r="J856" i="3"/>
  <c r="F856" i="3"/>
  <c r="H856" i="3"/>
  <c r="K417" i="3"/>
  <c r="H417" i="3"/>
  <c r="I417" i="3"/>
  <c r="F417" i="3"/>
  <c r="J417" i="3"/>
  <c r="K812" i="3"/>
  <c r="J812" i="3"/>
  <c r="I812" i="3"/>
  <c r="F812" i="3"/>
  <c r="H812" i="3"/>
  <c r="F206" i="3"/>
  <c r="J206" i="3"/>
  <c r="I206" i="3"/>
  <c r="H206" i="3"/>
  <c r="K206" i="3"/>
  <c r="J295" i="3"/>
  <c r="H295" i="3"/>
  <c r="K295" i="3"/>
  <c r="I295" i="3"/>
  <c r="F295" i="3"/>
  <c r="J252" i="3"/>
  <c r="F252" i="3"/>
  <c r="H252" i="3"/>
  <c r="K252" i="3"/>
  <c r="I252" i="3"/>
  <c r="K413" i="3"/>
  <c r="J413" i="3"/>
  <c r="I413" i="3"/>
  <c r="F413" i="3"/>
  <c r="H413" i="3"/>
  <c r="F788" i="3"/>
  <c r="I788" i="3"/>
  <c r="H788" i="3"/>
  <c r="K788" i="3"/>
  <c r="J788" i="3"/>
  <c r="F214" i="3"/>
  <c r="H214" i="3"/>
  <c r="K214" i="3"/>
  <c r="J214" i="3"/>
  <c r="I214" i="3"/>
  <c r="H39" i="3"/>
  <c r="I39" i="3"/>
  <c r="K39" i="3"/>
  <c r="J39" i="3"/>
  <c r="F39" i="3"/>
  <c r="J607" i="3"/>
  <c r="F607" i="3"/>
  <c r="K607" i="3"/>
  <c r="I607" i="3"/>
  <c r="H607" i="3"/>
  <c r="J448" i="3"/>
  <c r="H448" i="3"/>
  <c r="F448" i="3"/>
  <c r="I448" i="3"/>
  <c r="K448" i="3"/>
  <c r="J664" i="3"/>
  <c r="K664" i="3"/>
  <c r="H664" i="3"/>
  <c r="F664" i="3"/>
  <c r="I664" i="3"/>
  <c r="K355" i="3"/>
  <c r="I355" i="3"/>
  <c r="H355" i="3"/>
  <c r="F355" i="3"/>
  <c r="J355" i="3"/>
  <c r="H976" i="3"/>
  <c r="I976" i="3"/>
  <c r="J976" i="3"/>
  <c r="K976" i="3"/>
  <c r="F976" i="3"/>
  <c r="I358" i="3"/>
  <c r="J358" i="3"/>
  <c r="K358" i="3"/>
  <c r="F358" i="3"/>
  <c r="H358" i="3"/>
  <c r="F391" i="3"/>
  <c r="K391" i="3"/>
  <c r="J391" i="3"/>
  <c r="I391" i="3"/>
  <c r="H391" i="3"/>
  <c r="F325" i="3"/>
  <c r="H325" i="3"/>
  <c r="K325" i="3"/>
  <c r="I325" i="3"/>
  <c r="J325" i="3"/>
  <c r="H366" i="3"/>
  <c r="K366" i="3"/>
  <c r="F366" i="3"/>
  <c r="I366" i="3"/>
  <c r="J366" i="3"/>
  <c r="I791" i="3"/>
  <c r="J791" i="3"/>
  <c r="F791" i="3"/>
  <c r="H791" i="3"/>
  <c r="K791" i="3"/>
  <c r="J800" i="3"/>
  <c r="F800" i="3"/>
  <c r="H800" i="3"/>
  <c r="I800" i="3"/>
  <c r="K800" i="3"/>
  <c r="I562" i="3"/>
  <c r="J562" i="3"/>
  <c r="K562" i="3"/>
  <c r="H562" i="3"/>
  <c r="F562" i="3"/>
  <c r="H766" i="3"/>
  <c r="K766" i="3"/>
  <c r="F766" i="3"/>
  <c r="J766" i="3"/>
  <c r="I766" i="3"/>
  <c r="K668" i="3"/>
  <c r="H668" i="3"/>
  <c r="F668" i="3"/>
  <c r="J668" i="3"/>
  <c r="I668" i="3"/>
  <c r="J742" i="8"/>
  <c r="K742" i="8"/>
  <c r="K296" i="3"/>
  <c r="I296" i="3"/>
  <c r="F296" i="3"/>
  <c r="J296" i="3"/>
  <c r="H296" i="3"/>
  <c r="F274" i="3"/>
  <c r="K274" i="3"/>
  <c r="J274" i="3"/>
  <c r="I274" i="3"/>
  <c r="H274" i="3"/>
  <c r="K531" i="3"/>
  <c r="F531" i="3"/>
  <c r="J531" i="3"/>
  <c r="I531" i="3"/>
  <c r="H531" i="3"/>
  <c r="J458" i="3"/>
  <c r="F458" i="3"/>
  <c r="I458" i="3"/>
  <c r="K458" i="3"/>
  <c r="H458" i="3"/>
  <c r="H257" i="3"/>
  <c r="J257" i="3"/>
  <c r="K257" i="3"/>
  <c r="I257" i="3"/>
  <c r="F257" i="3"/>
  <c r="I860" i="3"/>
  <c r="H860" i="3"/>
  <c r="K860" i="3"/>
  <c r="F860" i="3"/>
  <c r="J860" i="3"/>
  <c r="H515" i="3"/>
  <c r="K515" i="3"/>
  <c r="F515" i="3"/>
  <c r="J515" i="3"/>
  <c r="I515" i="3"/>
  <c r="J743" i="3"/>
  <c r="H743" i="3"/>
  <c r="K743" i="3"/>
  <c r="I743" i="3"/>
  <c r="F743" i="3"/>
  <c r="H337" i="3"/>
  <c r="I337" i="3"/>
  <c r="F337" i="3"/>
  <c r="K337" i="3"/>
  <c r="J337" i="3"/>
  <c r="J895" i="3"/>
  <c r="I895" i="3"/>
  <c r="H895" i="3"/>
  <c r="K895" i="3"/>
  <c r="F895" i="3"/>
  <c r="J339" i="3"/>
  <c r="F339" i="3"/>
  <c r="I339" i="3"/>
  <c r="K339" i="3"/>
  <c r="H339" i="3"/>
  <c r="J867" i="3"/>
  <c r="K867" i="3"/>
  <c r="H867" i="3"/>
  <c r="I867" i="3"/>
  <c r="F867" i="3"/>
  <c r="F178" i="3"/>
  <c r="I178" i="3"/>
  <c r="J178" i="3"/>
  <c r="H178" i="3"/>
  <c r="K178" i="3"/>
  <c r="F494" i="3"/>
  <c r="I494" i="3"/>
  <c r="H494" i="3"/>
  <c r="J494" i="3"/>
  <c r="K494" i="3"/>
  <c r="H356" i="3"/>
  <c r="F356" i="3"/>
  <c r="I356" i="3"/>
  <c r="K356" i="3"/>
  <c r="J356" i="3"/>
  <c r="F571" i="3"/>
  <c r="K571" i="3"/>
  <c r="I571" i="3"/>
  <c r="H571" i="3"/>
  <c r="J571" i="3"/>
  <c r="H437" i="3"/>
  <c r="K437" i="3"/>
  <c r="I437" i="3"/>
  <c r="J437" i="3"/>
  <c r="F437" i="3"/>
  <c r="K196" i="3"/>
  <c r="H196" i="3"/>
  <c r="F196" i="3"/>
  <c r="J196" i="3"/>
  <c r="I196" i="3"/>
  <c r="F264" i="3"/>
  <c r="J264" i="3"/>
  <c r="K264" i="3"/>
  <c r="H264" i="3"/>
  <c r="I264" i="3"/>
  <c r="K849" i="8"/>
  <c r="J849" i="8"/>
  <c r="J439" i="3"/>
  <c r="K439" i="3"/>
  <c r="F439" i="3"/>
  <c r="I439" i="3"/>
  <c r="H439" i="3"/>
  <c r="J382" i="3"/>
  <c r="F382" i="3"/>
  <c r="H382" i="3"/>
  <c r="I382" i="3"/>
  <c r="K382" i="3"/>
  <c r="H179" i="3"/>
  <c r="F179" i="3"/>
  <c r="I179" i="3"/>
  <c r="J179" i="3"/>
  <c r="K179" i="3"/>
  <c r="H434" i="3"/>
  <c r="K434" i="3"/>
  <c r="I434" i="3"/>
  <c r="J434" i="3"/>
  <c r="F434" i="3"/>
  <c r="H233" i="3"/>
  <c r="K233" i="3"/>
  <c r="F233" i="3"/>
  <c r="J233" i="3"/>
  <c r="I233" i="3"/>
  <c r="H300" i="3"/>
  <c r="F300" i="3"/>
  <c r="K300" i="3"/>
  <c r="J300" i="3"/>
  <c r="I300" i="3"/>
  <c r="I902" i="3"/>
  <c r="H902" i="3"/>
  <c r="K902" i="3"/>
  <c r="J902" i="3"/>
  <c r="F902" i="3"/>
  <c r="K980" i="3"/>
  <c r="F980" i="3"/>
  <c r="I980" i="3"/>
  <c r="J980" i="3"/>
  <c r="H980" i="3"/>
  <c r="F421" i="3"/>
  <c r="I421" i="3"/>
  <c r="K421" i="3"/>
  <c r="H421" i="3"/>
  <c r="J421" i="3"/>
  <c r="H276" i="3"/>
  <c r="J276" i="3"/>
  <c r="K276" i="3"/>
  <c r="I276" i="3"/>
  <c r="F276" i="3"/>
  <c r="H123" i="3"/>
  <c r="F123" i="3"/>
  <c r="K123" i="3"/>
  <c r="I123" i="3"/>
  <c r="J123" i="3"/>
  <c r="H142" i="3"/>
  <c r="I142" i="3"/>
  <c r="J142" i="3"/>
  <c r="F142" i="3"/>
  <c r="K142" i="3"/>
  <c r="K922" i="8"/>
  <c r="J922" i="8"/>
  <c r="H941" i="3"/>
  <c r="F941" i="3"/>
  <c r="I941" i="3"/>
  <c r="J941" i="3"/>
  <c r="K941" i="3"/>
  <c r="F346" i="3"/>
  <c r="J346" i="3"/>
  <c r="I346" i="3"/>
  <c r="H346" i="3"/>
  <c r="K346" i="3"/>
  <c r="H166" i="3"/>
  <c r="I166" i="3"/>
  <c r="K166" i="3"/>
  <c r="F166" i="3"/>
  <c r="J166" i="3"/>
  <c r="I722" i="3"/>
  <c r="J722" i="3"/>
  <c r="H722" i="3"/>
  <c r="K722" i="3"/>
  <c r="F722" i="3"/>
  <c r="K831" i="3"/>
  <c r="J831" i="3"/>
  <c r="I831" i="3"/>
  <c r="H831" i="3"/>
  <c r="F831" i="3"/>
  <c r="I733" i="3"/>
  <c r="F733" i="3"/>
  <c r="H733" i="3"/>
  <c r="K733" i="3"/>
  <c r="J733" i="3"/>
  <c r="J560" i="3"/>
  <c r="K560" i="3"/>
  <c r="I560" i="3"/>
  <c r="F560" i="3"/>
  <c r="H560" i="3"/>
  <c r="I169" i="3"/>
  <c r="F169" i="3"/>
  <c r="H169" i="3"/>
  <c r="J169" i="3"/>
  <c r="K169" i="3"/>
  <c r="J743" i="8"/>
  <c r="K743" i="8"/>
  <c r="J285" i="3"/>
  <c r="I285" i="3"/>
  <c r="K285" i="3"/>
  <c r="F285" i="3"/>
  <c r="H285" i="3"/>
  <c r="J907" i="8"/>
  <c r="K907" i="8"/>
  <c r="J186" i="3"/>
  <c r="H186" i="3"/>
  <c r="K186" i="3"/>
  <c r="F186" i="3"/>
  <c r="I186" i="3"/>
  <c r="I474" i="3"/>
  <c r="F474" i="3"/>
  <c r="J474" i="3"/>
  <c r="K474" i="3"/>
  <c r="H474" i="3"/>
  <c r="J821" i="3"/>
  <c r="I821" i="3"/>
  <c r="F821" i="3"/>
  <c r="K821" i="3"/>
  <c r="H821" i="3"/>
  <c r="J410" i="3"/>
  <c r="K410" i="3"/>
  <c r="F410" i="3"/>
  <c r="I410" i="3"/>
  <c r="H410" i="3"/>
  <c r="I401" i="3"/>
  <c r="K401" i="3"/>
  <c r="J401" i="3"/>
  <c r="F401" i="3"/>
  <c r="H401" i="3"/>
  <c r="F303" i="3"/>
  <c r="H303" i="3"/>
  <c r="J303" i="3"/>
  <c r="K303" i="3"/>
  <c r="I303" i="3"/>
  <c r="F347" i="3"/>
  <c r="I347" i="3"/>
  <c r="J347" i="3"/>
  <c r="K347" i="3"/>
  <c r="H347" i="3"/>
  <c r="F590" i="3"/>
  <c r="I590" i="3"/>
  <c r="J590" i="3"/>
  <c r="K590" i="3"/>
  <c r="H590" i="3"/>
  <c r="J640" i="3"/>
  <c r="I640" i="3"/>
  <c r="K640" i="3"/>
  <c r="H640" i="3"/>
  <c r="F640" i="3"/>
  <c r="F119" i="3"/>
  <c r="J119" i="3"/>
  <c r="I119" i="3"/>
  <c r="K119" i="3"/>
  <c r="H119" i="3"/>
  <c r="J125" i="3"/>
  <c r="K125" i="3"/>
  <c r="I125" i="3"/>
  <c r="H125" i="3"/>
  <c r="F125" i="3"/>
  <c r="I156" i="3"/>
  <c r="J156" i="3"/>
  <c r="K156" i="3"/>
  <c r="F156" i="3"/>
  <c r="H156" i="3"/>
  <c r="I108" i="3"/>
  <c r="J108" i="3"/>
  <c r="K108" i="3"/>
  <c r="F108" i="3"/>
  <c r="H108" i="3"/>
  <c r="I130" i="3"/>
  <c r="K130" i="3"/>
  <c r="H130" i="3"/>
  <c r="J130" i="3"/>
  <c r="F130" i="3"/>
  <c r="F150" i="3"/>
  <c r="K150" i="3"/>
  <c r="J150" i="3"/>
  <c r="H150" i="3"/>
  <c r="I150" i="3"/>
  <c r="H162" i="3"/>
  <c r="K162" i="3"/>
  <c r="F162" i="3"/>
  <c r="I162" i="3"/>
  <c r="J162" i="3"/>
  <c r="H222" i="3"/>
  <c r="F222" i="3"/>
  <c r="J222" i="3"/>
  <c r="I222" i="3"/>
  <c r="K222" i="3"/>
  <c r="F444" i="3"/>
  <c r="J444" i="3"/>
  <c r="H444" i="3"/>
  <c r="I444" i="3"/>
  <c r="K444" i="3"/>
  <c r="J762" i="8"/>
  <c r="K762" i="8"/>
  <c r="I212" i="3"/>
  <c r="K212" i="3"/>
  <c r="H212" i="3"/>
  <c r="F212" i="3"/>
  <c r="J212" i="3"/>
  <c r="H719" i="3"/>
  <c r="I719" i="3"/>
  <c r="J719" i="3"/>
  <c r="F719" i="3"/>
  <c r="K719" i="3"/>
  <c r="J243" i="3"/>
  <c r="I243" i="3"/>
  <c r="F243" i="3"/>
  <c r="H243" i="3"/>
  <c r="K243" i="3"/>
  <c r="H822" i="3"/>
  <c r="F822" i="3"/>
  <c r="I822" i="3"/>
  <c r="J822" i="3"/>
  <c r="K822" i="3"/>
  <c r="J341" i="3"/>
  <c r="K341" i="3"/>
  <c r="I341" i="3"/>
  <c r="H341" i="3"/>
  <c r="F341" i="3"/>
  <c r="H283" i="3"/>
  <c r="I283" i="3"/>
  <c r="K283" i="3"/>
  <c r="F283" i="3"/>
  <c r="J283" i="3"/>
  <c r="J972" i="8"/>
  <c r="K972" i="8"/>
  <c r="K764" i="3"/>
  <c r="H764" i="3"/>
  <c r="J764" i="3"/>
  <c r="F764" i="3"/>
  <c r="I764" i="3"/>
  <c r="F348" i="3"/>
  <c r="I348" i="3"/>
  <c r="H348" i="3"/>
  <c r="J348" i="3"/>
  <c r="K348" i="3"/>
  <c r="J216" i="3"/>
  <c r="K216" i="3"/>
  <c r="I216" i="3"/>
  <c r="H216" i="3"/>
  <c r="F216" i="3"/>
  <c r="K229" i="3"/>
  <c r="J229" i="3"/>
  <c r="H229" i="3"/>
  <c r="I229" i="3"/>
  <c r="F229" i="3"/>
  <c r="F256" i="3"/>
  <c r="I256" i="3"/>
  <c r="H256" i="3"/>
  <c r="K256" i="3"/>
  <c r="J256" i="3"/>
  <c r="K314" i="3"/>
  <c r="H314" i="3"/>
  <c r="I314" i="3"/>
  <c r="F314" i="3"/>
  <c r="J314" i="3"/>
  <c r="J900" i="8"/>
  <c r="K900" i="8"/>
  <c r="K235" i="3"/>
  <c r="I235" i="3"/>
  <c r="J235" i="3"/>
  <c r="H235" i="3"/>
  <c r="F235" i="3"/>
  <c r="H572" i="3"/>
  <c r="I572" i="3"/>
  <c r="F572" i="3"/>
  <c r="K572" i="3"/>
  <c r="J572" i="3"/>
  <c r="I567" i="3"/>
  <c r="K567" i="3"/>
  <c r="J567" i="3"/>
  <c r="H567" i="3"/>
  <c r="F567" i="3"/>
  <c r="K321" i="3"/>
  <c r="I321" i="3"/>
  <c r="F321" i="3"/>
  <c r="J321" i="3"/>
  <c r="H321" i="3"/>
  <c r="K128" i="3"/>
  <c r="J128" i="3"/>
  <c r="F128" i="3"/>
  <c r="H128" i="3"/>
  <c r="I128" i="3"/>
  <c r="K153" i="3"/>
  <c r="F153" i="3"/>
  <c r="J153" i="3"/>
  <c r="H153" i="3"/>
  <c r="I153" i="3"/>
  <c r="I626" i="3"/>
  <c r="H626" i="3"/>
  <c r="F626" i="3"/>
  <c r="J626" i="3"/>
  <c r="K626" i="3"/>
  <c r="J406" i="3"/>
  <c r="F406" i="3"/>
  <c r="K406" i="3"/>
  <c r="H406" i="3"/>
  <c r="I406" i="3"/>
  <c r="F619" i="3"/>
  <c r="H619" i="3"/>
  <c r="K619" i="3"/>
  <c r="I619" i="3"/>
  <c r="J619" i="3"/>
  <c r="I246" i="3"/>
  <c r="H246" i="3"/>
  <c r="K246" i="3"/>
  <c r="J246" i="3"/>
  <c r="F246" i="3"/>
  <c r="I319" i="3"/>
  <c r="F319" i="3"/>
  <c r="J319" i="3"/>
  <c r="K319" i="3"/>
  <c r="H319" i="3"/>
  <c r="J504" i="3"/>
  <c r="H504" i="3"/>
  <c r="K504" i="3"/>
  <c r="F504" i="3"/>
  <c r="I504" i="3"/>
  <c r="J857" i="8"/>
  <c r="K857" i="8"/>
  <c r="I608" i="3"/>
  <c r="K608" i="3"/>
  <c r="F608" i="3"/>
  <c r="H608" i="3"/>
  <c r="J608" i="3"/>
  <c r="J976" i="8"/>
  <c r="K976" i="8"/>
  <c r="H378" i="3"/>
  <c r="K378" i="3"/>
  <c r="F378" i="3"/>
  <c r="I378" i="3"/>
  <c r="J378" i="3"/>
  <c r="K174" i="3"/>
  <c r="J174" i="3"/>
  <c r="F174" i="3"/>
  <c r="H174" i="3"/>
  <c r="I174" i="3"/>
  <c r="J763" i="3"/>
  <c r="H763" i="3"/>
  <c r="I763" i="3"/>
  <c r="K763" i="3"/>
  <c r="F763" i="3"/>
  <c r="H278" i="3"/>
  <c r="J278" i="3"/>
  <c r="F278" i="3"/>
  <c r="I278" i="3"/>
  <c r="K278" i="3"/>
  <c r="F824" i="3"/>
  <c r="K824" i="3"/>
  <c r="J824" i="3"/>
  <c r="H824" i="3"/>
  <c r="I824" i="3"/>
  <c r="I208" i="3"/>
  <c r="K208" i="3"/>
  <c r="H208" i="3"/>
  <c r="J208" i="3"/>
  <c r="F208" i="3"/>
  <c r="H656" i="3"/>
  <c r="K656" i="3"/>
  <c r="I656" i="3"/>
  <c r="F656" i="3"/>
  <c r="J656" i="3"/>
  <c r="J935" i="8"/>
  <c r="K935" i="8"/>
  <c r="J604" i="3"/>
  <c r="I604" i="3"/>
  <c r="H604" i="3"/>
  <c r="K604" i="3"/>
  <c r="F604" i="3"/>
  <c r="H661" i="3"/>
  <c r="I661" i="3"/>
  <c r="F661" i="3"/>
  <c r="K661" i="3"/>
  <c r="J661" i="3"/>
  <c r="J440" i="3"/>
  <c r="H440" i="3"/>
  <c r="F440" i="3"/>
  <c r="I440" i="3"/>
  <c r="K440" i="3"/>
  <c r="J493" i="3"/>
  <c r="H493" i="3"/>
  <c r="K493" i="3"/>
  <c r="I493" i="3"/>
  <c r="F493" i="3"/>
  <c r="I506" i="3"/>
  <c r="K506" i="3"/>
  <c r="J506" i="3"/>
  <c r="F506" i="3"/>
  <c r="H506" i="3"/>
  <c r="J459" i="3"/>
  <c r="F459" i="3"/>
  <c r="I459" i="3"/>
  <c r="K459" i="3"/>
  <c r="H459" i="3"/>
  <c r="F268" i="3"/>
  <c r="K268" i="3"/>
  <c r="J268" i="3"/>
  <c r="I268" i="3"/>
  <c r="H268" i="3"/>
  <c r="K731" i="8"/>
  <c r="J731" i="8"/>
  <c r="I734" i="3"/>
  <c r="K734" i="3"/>
  <c r="F734" i="3"/>
  <c r="H734" i="3"/>
  <c r="J734" i="3"/>
  <c r="J721" i="3"/>
  <c r="I721" i="3"/>
  <c r="K721" i="3"/>
  <c r="H721" i="3"/>
  <c r="F721" i="3"/>
  <c r="H250" i="3"/>
  <c r="F250" i="3"/>
  <c r="I250" i="3"/>
  <c r="K250" i="3"/>
  <c r="J250" i="3"/>
  <c r="F405" i="3"/>
  <c r="K405" i="3"/>
  <c r="J405" i="3"/>
  <c r="H405" i="3"/>
  <c r="I405" i="3"/>
  <c r="J746" i="3"/>
  <c r="H746" i="3"/>
  <c r="K746" i="3"/>
  <c r="F746" i="3"/>
  <c r="I746" i="3"/>
  <c r="J741" i="3"/>
  <c r="I741" i="3"/>
  <c r="K741" i="3"/>
  <c r="H741" i="3"/>
  <c r="F741" i="3"/>
  <c r="H579" i="3"/>
  <c r="J579" i="3"/>
  <c r="K579" i="3"/>
  <c r="I579" i="3"/>
  <c r="F579" i="3"/>
  <c r="J816" i="3"/>
  <c r="K816" i="3"/>
  <c r="F816" i="3"/>
  <c r="I816" i="3"/>
  <c r="H816" i="3"/>
  <c r="F550" i="3"/>
  <c r="J550" i="3"/>
  <c r="H550" i="3"/>
  <c r="I550" i="3"/>
  <c r="K550" i="3"/>
  <c r="I958" i="3"/>
  <c r="K958" i="3"/>
  <c r="J958" i="3"/>
  <c r="H958" i="3"/>
  <c r="F958" i="3"/>
  <c r="K880" i="3"/>
  <c r="I880" i="3"/>
  <c r="J880" i="3"/>
  <c r="H880" i="3"/>
  <c r="F880" i="3"/>
  <c r="H987" i="3"/>
  <c r="J987" i="3"/>
  <c r="K987" i="3"/>
  <c r="I987" i="3"/>
  <c r="F987" i="3"/>
  <c r="H416" i="3"/>
  <c r="I416" i="3"/>
  <c r="F416" i="3"/>
  <c r="K416" i="3"/>
  <c r="J416" i="3"/>
  <c r="F349" i="3"/>
  <c r="K349" i="3"/>
  <c r="I349" i="3"/>
  <c r="J349" i="3"/>
  <c r="H349" i="3"/>
  <c r="H317" i="3"/>
  <c r="K317" i="3"/>
  <c r="I317" i="3"/>
  <c r="J317" i="3"/>
  <c r="F317" i="3"/>
  <c r="J705" i="3"/>
  <c r="F705" i="3"/>
  <c r="I705" i="3"/>
  <c r="K705" i="3"/>
  <c r="H705" i="3"/>
  <c r="J173" i="3"/>
  <c r="F173" i="3"/>
  <c r="K173" i="3"/>
  <c r="I173" i="3"/>
  <c r="H173" i="3"/>
  <c r="H381" i="3"/>
  <c r="F381" i="3"/>
  <c r="K381" i="3"/>
  <c r="I381" i="3"/>
  <c r="J381" i="3"/>
  <c r="K230" i="3"/>
  <c r="F230" i="3"/>
  <c r="J230" i="3"/>
  <c r="H230" i="3"/>
  <c r="I230" i="3"/>
  <c r="J770" i="3"/>
  <c r="I770" i="3"/>
  <c r="H770" i="3"/>
  <c r="F770" i="3"/>
  <c r="K770" i="3"/>
  <c r="F426" i="3"/>
  <c r="I426" i="3"/>
  <c r="H426" i="3"/>
  <c r="J426" i="3"/>
  <c r="K426" i="3"/>
  <c r="J181" i="3"/>
  <c r="I181" i="3"/>
  <c r="K181" i="3"/>
  <c r="F181" i="3"/>
  <c r="H181" i="3"/>
  <c r="I725" i="3"/>
  <c r="K725" i="3"/>
  <c r="F725" i="3"/>
  <c r="J725" i="3"/>
  <c r="H725" i="3"/>
  <c r="H199" i="3"/>
  <c r="J199" i="3"/>
  <c r="F199" i="3"/>
  <c r="K199" i="3"/>
  <c r="I199" i="3"/>
  <c r="F187" i="3"/>
  <c r="J187" i="3"/>
  <c r="I187" i="3"/>
  <c r="K187" i="3"/>
  <c r="H187" i="3"/>
  <c r="K280" i="3"/>
  <c r="H280" i="3"/>
  <c r="J280" i="3"/>
  <c r="F280" i="3"/>
  <c r="I280" i="3"/>
  <c r="I373" i="3"/>
  <c r="J373" i="3"/>
  <c r="F373" i="3"/>
  <c r="H373" i="3"/>
  <c r="K373" i="3"/>
  <c r="H353" i="3"/>
  <c r="I353" i="3"/>
  <c r="F353" i="3"/>
  <c r="K353" i="3"/>
  <c r="J353" i="3"/>
  <c r="F616" i="3"/>
  <c r="H616" i="3"/>
  <c r="K616" i="3"/>
  <c r="J616" i="3"/>
  <c r="I616" i="3"/>
  <c r="F122" i="3"/>
  <c r="I122" i="3"/>
  <c r="K122" i="3"/>
  <c r="H122" i="3"/>
  <c r="J122" i="3"/>
  <c r="F138" i="3"/>
  <c r="K138" i="3"/>
  <c r="H138" i="3"/>
  <c r="J138" i="3"/>
  <c r="I138" i="3"/>
  <c r="H637" i="3"/>
  <c r="K637" i="3"/>
  <c r="I637" i="3"/>
  <c r="J637" i="3"/>
  <c r="F637" i="3"/>
  <c r="I620" i="3"/>
  <c r="K620" i="3"/>
  <c r="H620" i="3"/>
  <c r="J620" i="3"/>
  <c r="F620" i="3"/>
  <c r="I164" i="3"/>
  <c r="J164" i="3"/>
  <c r="H164" i="3"/>
  <c r="K164" i="3"/>
  <c r="F164" i="3"/>
  <c r="I697" i="3"/>
  <c r="J697" i="3"/>
  <c r="H697" i="3"/>
  <c r="F697" i="3"/>
  <c r="K697" i="3"/>
  <c r="F878" i="3"/>
  <c r="K878" i="3"/>
  <c r="H878" i="3"/>
  <c r="I878" i="3"/>
  <c r="J878" i="3"/>
  <c r="K565" i="3"/>
  <c r="F565" i="3"/>
  <c r="I565" i="3"/>
  <c r="J565" i="3"/>
  <c r="H565" i="3"/>
  <c r="I203" i="3"/>
  <c r="J203" i="3"/>
  <c r="K203" i="3"/>
  <c r="H203" i="3"/>
  <c r="F203" i="3"/>
  <c r="K837" i="8"/>
  <c r="J837" i="8"/>
  <c r="F556" i="3"/>
  <c r="K556" i="3"/>
  <c r="J556" i="3"/>
  <c r="I556" i="3"/>
  <c r="H556" i="3"/>
  <c r="F315" i="3"/>
  <c r="I315" i="3"/>
  <c r="H315" i="3"/>
  <c r="K315" i="3"/>
  <c r="J315" i="3"/>
  <c r="H854" i="3"/>
  <c r="K854" i="3"/>
  <c r="F854" i="3"/>
  <c r="I854" i="3"/>
  <c r="J854" i="3"/>
  <c r="I188" i="3"/>
  <c r="H188" i="3"/>
  <c r="J188" i="3"/>
  <c r="K188" i="3"/>
  <c r="F188" i="3"/>
  <c r="K220" i="3"/>
  <c r="H220" i="3"/>
  <c r="I220" i="3"/>
  <c r="J220" i="3"/>
  <c r="F220" i="3"/>
  <c r="H954" i="3"/>
  <c r="K954" i="3"/>
  <c r="I954" i="3"/>
  <c r="F954" i="3"/>
  <c r="J954" i="3"/>
  <c r="H258" i="3"/>
  <c r="I258" i="3"/>
  <c r="J258" i="3"/>
  <c r="K258" i="3"/>
  <c r="F258" i="3"/>
  <c r="J928" i="3"/>
  <c r="I928" i="3"/>
  <c r="K928" i="3"/>
  <c r="H928" i="3"/>
  <c r="F928" i="3"/>
  <c r="F900" i="3"/>
  <c r="K900" i="3"/>
  <c r="H900" i="3"/>
  <c r="J900" i="3"/>
  <c r="I900" i="3"/>
  <c r="F112" i="3"/>
  <c r="H112" i="3"/>
  <c r="J112" i="3"/>
  <c r="K112" i="3"/>
  <c r="I112" i="3"/>
  <c r="F143" i="3"/>
  <c r="K143" i="3"/>
  <c r="I143" i="3"/>
  <c r="H143" i="3"/>
  <c r="J143" i="3"/>
  <c r="K194" i="3"/>
  <c r="H194" i="3"/>
  <c r="F194" i="3"/>
  <c r="J194" i="3"/>
  <c r="I194" i="3"/>
  <c r="H109" i="3"/>
  <c r="K109" i="3"/>
  <c r="F109" i="3"/>
  <c r="I109" i="3"/>
  <c r="J109" i="3"/>
  <c r="K134" i="3"/>
  <c r="J134" i="3"/>
  <c r="I134" i="3"/>
  <c r="H134" i="3"/>
  <c r="F134" i="3"/>
  <c r="H144" i="3"/>
  <c r="K144" i="3"/>
  <c r="I144" i="3"/>
  <c r="F144" i="3"/>
  <c r="J144" i="3"/>
  <c r="F148" i="3"/>
  <c r="I148" i="3"/>
  <c r="K148" i="3"/>
  <c r="J148" i="3"/>
  <c r="H148" i="3"/>
  <c r="J213" i="3"/>
  <c r="I213" i="3"/>
  <c r="F213" i="3"/>
  <c r="H213" i="3"/>
  <c r="K213" i="3"/>
  <c r="J267" i="3"/>
  <c r="F267" i="3"/>
  <c r="K267" i="3"/>
  <c r="I267" i="3"/>
  <c r="H267" i="3"/>
  <c r="I868" i="3"/>
  <c r="H868" i="3"/>
  <c r="J868" i="3"/>
  <c r="F868" i="3"/>
  <c r="K868" i="3"/>
  <c r="F209" i="3"/>
  <c r="H209" i="3"/>
  <c r="K209" i="3"/>
  <c r="J209" i="3"/>
  <c r="I209" i="3"/>
  <c r="I226" i="3"/>
  <c r="F226" i="3"/>
  <c r="K226" i="3"/>
  <c r="J226" i="3"/>
  <c r="H226" i="3"/>
  <c r="I740" i="3"/>
  <c r="K740" i="3"/>
  <c r="J740" i="3"/>
  <c r="H740" i="3"/>
  <c r="F740" i="3"/>
  <c r="J730" i="3"/>
  <c r="F730" i="3"/>
  <c r="K730" i="3"/>
  <c r="H730" i="3"/>
  <c r="I730" i="3"/>
  <c r="H569" i="3"/>
  <c r="I569" i="3"/>
  <c r="J569" i="3"/>
  <c r="K569" i="3"/>
  <c r="F569" i="3"/>
  <c r="J239" i="3"/>
  <c r="K239" i="3"/>
  <c r="H239" i="3"/>
  <c r="I239" i="3"/>
  <c r="F239" i="3"/>
  <c r="I201" i="3"/>
  <c r="F201" i="3"/>
  <c r="J201" i="3"/>
  <c r="H201" i="3"/>
  <c r="K201" i="3"/>
  <c r="F676" i="3"/>
  <c r="H676" i="3"/>
  <c r="I676" i="3"/>
  <c r="K676" i="3"/>
  <c r="J676" i="3"/>
  <c r="F613" i="3"/>
  <c r="K613" i="3"/>
  <c r="H613" i="3"/>
  <c r="J613" i="3"/>
  <c r="I613" i="3"/>
  <c r="F165" i="3"/>
  <c r="I165" i="3"/>
  <c r="H165" i="3"/>
  <c r="J165" i="3"/>
  <c r="K165" i="3"/>
  <c r="H689" i="3"/>
  <c r="K689" i="3"/>
  <c r="F689" i="3"/>
  <c r="J689" i="3"/>
  <c r="I689" i="3"/>
  <c r="K718" i="3"/>
  <c r="I718" i="3"/>
  <c r="F718" i="3"/>
  <c r="H718" i="3"/>
  <c r="J718" i="3"/>
  <c r="J861" i="8"/>
  <c r="K861" i="8"/>
  <c r="F998" i="3"/>
  <c r="I998" i="3"/>
  <c r="J998" i="3"/>
  <c r="K998" i="3"/>
  <c r="H998" i="3"/>
  <c r="H647" i="3"/>
  <c r="F647" i="3"/>
  <c r="J647" i="3"/>
  <c r="I647" i="3"/>
  <c r="K647" i="3"/>
  <c r="K376" i="3"/>
  <c r="F376" i="3"/>
  <c r="I376" i="3"/>
  <c r="J376" i="3"/>
  <c r="H376" i="3"/>
  <c r="F814" i="3"/>
  <c r="K814" i="3"/>
  <c r="J814" i="3"/>
  <c r="I814" i="3"/>
  <c r="H814" i="3"/>
  <c r="J808" i="3"/>
  <c r="I808" i="3"/>
  <c r="K808" i="3"/>
  <c r="F808" i="3"/>
  <c r="H808" i="3"/>
  <c r="H126" i="3"/>
  <c r="J126" i="3"/>
  <c r="K126" i="3"/>
  <c r="F126" i="3"/>
  <c r="I126" i="3"/>
  <c r="K185" i="3"/>
  <c r="J185" i="3"/>
  <c r="F185" i="3"/>
  <c r="I185" i="3"/>
  <c r="H185" i="3"/>
  <c r="H541" i="3"/>
  <c r="I541" i="3"/>
  <c r="K541" i="3"/>
  <c r="F541" i="3"/>
  <c r="J541" i="3"/>
  <c r="F879" i="3"/>
  <c r="J879" i="3"/>
  <c r="H879" i="3"/>
  <c r="I879" i="3"/>
  <c r="K879" i="3"/>
  <c r="F290" i="3"/>
  <c r="H290" i="3"/>
  <c r="K290" i="3"/>
  <c r="J290" i="3"/>
  <c r="I290" i="3"/>
  <c r="I231" i="3"/>
  <c r="H231" i="3"/>
  <c r="K231" i="3"/>
  <c r="F231" i="3"/>
  <c r="J231" i="3"/>
  <c r="K360" i="3"/>
  <c r="J360" i="3"/>
  <c r="I360" i="3"/>
  <c r="H360" i="3"/>
  <c r="F360" i="3"/>
  <c r="J694" i="3"/>
  <c r="F694" i="3"/>
  <c r="K694" i="3"/>
  <c r="I694" i="3"/>
  <c r="H694" i="3"/>
  <c r="F663" i="3"/>
  <c r="H663" i="3"/>
  <c r="I663" i="3"/>
  <c r="J663" i="3"/>
  <c r="K663" i="3"/>
  <c r="K489" i="3"/>
  <c r="F489" i="3"/>
  <c r="H489" i="3"/>
  <c r="J489" i="3"/>
  <c r="I489" i="3"/>
  <c r="K218" i="3"/>
  <c r="F218" i="3"/>
  <c r="J218" i="3"/>
  <c r="I218" i="3"/>
  <c r="H218" i="3"/>
  <c r="K211" i="3"/>
  <c r="F211" i="3"/>
  <c r="I211" i="3"/>
  <c r="J211" i="3"/>
  <c r="H211" i="3"/>
  <c r="J672" i="3"/>
  <c r="I672" i="3"/>
  <c r="F672" i="3"/>
  <c r="K672" i="3"/>
  <c r="H672" i="3"/>
  <c r="K708" i="3"/>
  <c r="J708" i="3"/>
  <c r="F708" i="3"/>
  <c r="H708" i="3"/>
  <c r="I708" i="3"/>
  <c r="J177" i="3"/>
  <c r="I177" i="3"/>
  <c r="K177" i="3"/>
  <c r="F177" i="3"/>
  <c r="H177" i="3"/>
  <c r="H449" i="3"/>
  <c r="J449" i="3"/>
  <c r="F449" i="3"/>
  <c r="K449" i="3"/>
  <c r="I449" i="3"/>
  <c r="H225" i="3"/>
  <c r="I225" i="3"/>
  <c r="F225" i="3"/>
  <c r="K225" i="3"/>
  <c r="J225" i="3"/>
  <c r="F502" i="3"/>
  <c r="I502" i="3"/>
  <c r="H502" i="3"/>
  <c r="K502" i="3"/>
  <c r="J502" i="3"/>
  <c r="I578" i="3"/>
  <c r="F578" i="3"/>
  <c r="J578" i="3"/>
  <c r="K578" i="3"/>
  <c r="H578" i="3"/>
  <c r="K736" i="3"/>
  <c r="J736" i="3"/>
  <c r="F736" i="3"/>
  <c r="H736" i="3"/>
  <c r="I736" i="3"/>
  <c r="I495" i="3"/>
  <c r="K495" i="3"/>
  <c r="H495" i="3"/>
  <c r="J495" i="3"/>
  <c r="F495" i="3"/>
  <c r="J811" i="3"/>
  <c r="F811" i="3"/>
  <c r="I811" i="3"/>
  <c r="H811" i="3"/>
  <c r="K811" i="3"/>
  <c r="J834" i="3"/>
  <c r="K834" i="3"/>
  <c r="I834" i="3"/>
  <c r="F834" i="3"/>
  <c r="H834" i="3"/>
  <c r="K433" i="3"/>
  <c r="I433" i="3"/>
  <c r="F433" i="3"/>
  <c r="J433" i="3"/>
  <c r="H433" i="3"/>
  <c r="H525" i="3"/>
  <c r="I525" i="3"/>
  <c r="F525" i="3"/>
  <c r="J525" i="3"/>
  <c r="K525" i="3"/>
  <c r="J898" i="8"/>
  <c r="K898" i="8"/>
  <c r="I568" i="3"/>
  <c r="H568" i="3"/>
  <c r="J568" i="3"/>
  <c r="F568" i="3"/>
  <c r="K568" i="3"/>
  <c r="I389" i="3"/>
  <c r="H389" i="3"/>
  <c r="J389" i="3"/>
  <c r="K389" i="3"/>
  <c r="F389" i="3"/>
  <c r="F828" i="3"/>
  <c r="H828" i="3"/>
  <c r="K828" i="3"/>
  <c r="J828" i="3"/>
  <c r="I828" i="3"/>
  <c r="I648" i="3"/>
  <c r="J648" i="3"/>
  <c r="H648" i="3"/>
  <c r="F648" i="3"/>
  <c r="K648" i="3"/>
  <c r="H549" i="3"/>
  <c r="K549" i="3"/>
  <c r="J549" i="3"/>
  <c r="F549" i="3"/>
  <c r="I549" i="3"/>
  <c r="J987" i="8"/>
  <c r="K987" i="8"/>
  <c r="H937" i="3"/>
  <c r="J937" i="3"/>
  <c r="K937" i="3"/>
  <c r="I937" i="3"/>
  <c r="F937" i="3"/>
  <c r="H409" i="3"/>
  <c r="K409" i="3"/>
  <c r="J409" i="3"/>
  <c r="I409" i="3"/>
  <c r="F409" i="3"/>
  <c r="H692" i="3"/>
  <c r="J692" i="3"/>
  <c r="I692" i="3"/>
  <c r="F692" i="3"/>
  <c r="K692" i="3"/>
  <c r="K513" i="3"/>
  <c r="F513" i="3"/>
  <c r="I513" i="3"/>
  <c r="H513" i="3"/>
  <c r="J513" i="3"/>
  <c r="J880" i="8"/>
  <c r="K880" i="8"/>
  <c r="I328" i="3"/>
  <c r="J328" i="3"/>
  <c r="F328" i="3"/>
  <c r="H328" i="3"/>
  <c r="K328" i="3"/>
  <c r="K889" i="8"/>
  <c r="J889" i="8"/>
  <c r="J849" i="3"/>
  <c r="H849" i="3"/>
  <c r="I849" i="3"/>
  <c r="K849" i="3"/>
  <c r="F849" i="3"/>
  <c r="J394" i="3"/>
  <c r="K394" i="3"/>
  <c r="F394" i="3"/>
  <c r="I394" i="3"/>
  <c r="H394" i="3"/>
  <c r="I973" i="3"/>
  <c r="K973" i="3"/>
  <c r="J973" i="3"/>
  <c r="F973" i="3"/>
  <c r="H973" i="3"/>
  <c r="F587" i="3"/>
  <c r="J587" i="3"/>
  <c r="I587" i="3"/>
  <c r="H587" i="3"/>
  <c r="K587" i="3"/>
  <c r="I170" i="3"/>
  <c r="H170" i="3"/>
  <c r="K170" i="3"/>
  <c r="J170" i="3"/>
  <c r="F170" i="3"/>
  <c r="J883" i="8"/>
  <c r="K883" i="8"/>
  <c r="H702" i="3"/>
  <c r="K702" i="3"/>
  <c r="I702" i="3"/>
  <c r="J702" i="3"/>
  <c r="F702" i="3"/>
  <c r="J228" i="3"/>
  <c r="H228" i="3"/>
  <c r="F228" i="3"/>
  <c r="K228" i="3"/>
  <c r="I228" i="3"/>
  <c r="H685" i="3"/>
  <c r="K685" i="3"/>
  <c r="F685" i="3"/>
  <c r="J685" i="3"/>
  <c r="I685" i="3"/>
  <c r="J224" i="3"/>
  <c r="F224" i="3"/>
  <c r="H224" i="3"/>
  <c r="K224" i="3"/>
  <c r="I224" i="3"/>
  <c r="F386" i="3"/>
  <c r="K386" i="3"/>
  <c r="I386" i="3"/>
  <c r="J386" i="3"/>
  <c r="H386" i="3"/>
  <c r="H396" i="3"/>
  <c r="J396" i="3"/>
  <c r="I396" i="3"/>
  <c r="F396" i="3"/>
  <c r="K396" i="3"/>
  <c r="J792" i="8"/>
  <c r="K792" i="8"/>
  <c r="J486" i="3"/>
  <c r="K486" i="3"/>
  <c r="H486" i="3"/>
  <c r="I486" i="3"/>
  <c r="F486" i="3"/>
  <c r="K248" i="3"/>
  <c r="I248" i="3"/>
  <c r="H248" i="3"/>
  <c r="F248" i="3"/>
  <c r="J248" i="3"/>
  <c r="F919" i="3"/>
  <c r="J919" i="3"/>
  <c r="K919" i="3"/>
  <c r="I919" i="3"/>
  <c r="H919" i="3"/>
  <c r="I478" i="3"/>
  <c r="K478" i="3"/>
  <c r="J478" i="3"/>
  <c r="F478" i="3"/>
  <c r="H478" i="3"/>
  <c r="J774" i="3"/>
  <c r="K774" i="3"/>
  <c r="I774" i="3"/>
  <c r="F774" i="3"/>
  <c r="H774" i="3"/>
  <c r="I882" i="3"/>
  <c r="K882" i="3"/>
  <c r="F882" i="3"/>
  <c r="H882" i="3"/>
  <c r="J882" i="3"/>
  <c r="I291" i="3"/>
  <c r="J291" i="3"/>
  <c r="H291" i="3"/>
  <c r="F291" i="3"/>
  <c r="K291" i="3"/>
  <c r="K472" i="3"/>
  <c r="J472" i="3"/>
  <c r="H472" i="3"/>
  <c r="I472" i="3"/>
  <c r="F472" i="3"/>
  <c r="H309" i="3"/>
  <c r="K309" i="3"/>
  <c r="J309" i="3"/>
  <c r="F309" i="3"/>
  <c r="I309" i="3"/>
  <c r="J131" i="3"/>
  <c r="H131" i="3"/>
  <c r="K131" i="3"/>
  <c r="F131" i="3"/>
  <c r="I131" i="3"/>
  <c r="I146" i="3"/>
  <c r="F146" i="3"/>
  <c r="H146" i="3"/>
  <c r="J146" i="3"/>
  <c r="K146" i="3"/>
  <c r="K669" i="3"/>
  <c r="J669" i="3"/>
  <c r="H669" i="3"/>
  <c r="I669" i="3"/>
  <c r="F669" i="3"/>
  <c r="J240" i="3"/>
  <c r="F240" i="3"/>
  <c r="K240" i="3"/>
  <c r="H240" i="3"/>
  <c r="I240" i="3"/>
  <c r="J795" i="8"/>
  <c r="K795" i="8"/>
  <c r="K183" i="3"/>
  <c r="F183" i="3"/>
  <c r="I183" i="3"/>
  <c r="J183" i="3"/>
  <c r="H183" i="3"/>
  <c r="I362" i="3"/>
  <c r="K362" i="3"/>
  <c r="J362" i="3"/>
  <c r="H362" i="3"/>
  <c r="F362" i="3"/>
  <c r="I430" i="3"/>
  <c r="F430" i="3"/>
  <c r="H430" i="3"/>
  <c r="J430" i="3"/>
  <c r="K430" i="3"/>
  <c r="K241" i="3"/>
  <c r="J241" i="3"/>
  <c r="F241" i="3"/>
  <c r="H241" i="3"/>
  <c r="I241" i="3"/>
  <c r="K205" i="3"/>
  <c r="I205" i="3"/>
  <c r="H205" i="3"/>
  <c r="J205" i="3"/>
  <c r="F205" i="3"/>
  <c r="F435" i="3"/>
  <c r="H435" i="3"/>
  <c r="I435" i="3"/>
  <c r="K435" i="3"/>
  <c r="J435" i="3"/>
  <c r="I342" i="3"/>
  <c r="H342" i="3"/>
  <c r="F342" i="3"/>
  <c r="J342" i="3"/>
  <c r="K342" i="3"/>
  <c r="I223" i="3"/>
  <c r="F223" i="3"/>
  <c r="H223" i="3"/>
  <c r="J223" i="3"/>
  <c r="K223" i="3"/>
  <c r="F237" i="3"/>
  <c r="I237" i="3"/>
  <c r="H237" i="3"/>
  <c r="K237" i="3"/>
  <c r="J237" i="3"/>
  <c r="J862" i="3"/>
  <c r="K862" i="3"/>
  <c r="H862" i="3"/>
  <c r="I862" i="3"/>
  <c r="F862" i="3"/>
  <c r="J436" i="3"/>
  <c r="H436" i="3"/>
  <c r="I436" i="3"/>
  <c r="K436" i="3"/>
  <c r="F436" i="3"/>
  <c r="J298" i="3"/>
  <c r="F298" i="3"/>
  <c r="I298" i="3"/>
  <c r="H298" i="3"/>
  <c r="K298" i="3"/>
  <c r="I359" i="3"/>
  <c r="H359" i="3"/>
  <c r="K359" i="3"/>
  <c r="J359" i="3"/>
  <c r="F359" i="3"/>
  <c r="I107" i="3"/>
  <c r="F107" i="3"/>
  <c r="J107" i="3"/>
  <c r="K107" i="3"/>
  <c r="H107" i="3"/>
  <c r="I154" i="3"/>
  <c r="J154" i="3"/>
  <c r="H154" i="3"/>
  <c r="F154" i="3"/>
  <c r="K154" i="3"/>
  <c r="J247" i="3"/>
  <c r="H247" i="3"/>
  <c r="K247" i="3"/>
  <c r="I247" i="3"/>
  <c r="F247" i="3"/>
  <c r="J111" i="3"/>
  <c r="H111" i="3"/>
  <c r="I111" i="3"/>
  <c r="K111" i="3"/>
  <c r="F111" i="3"/>
  <c r="J127" i="3"/>
  <c r="K127" i="3"/>
  <c r="H127" i="3"/>
  <c r="F127" i="3"/>
  <c r="I127" i="3"/>
  <c r="K152" i="3"/>
  <c r="H152" i="3"/>
  <c r="I152" i="3"/>
  <c r="F152" i="3"/>
  <c r="J152" i="3"/>
  <c r="K180" i="3"/>
  <c r="H180" i="3"/>
  <c r="F180" i="3"/>
  <c r="I180" i="3"/>
  <c r="J180" i="3"/>
  <c r="J388" i="3"/>
  <c r="I388" i="3"/>
  <c r="H388" i="3"/>
  <c r="F388" i="3"/>
  <c r="K388" i="3"/>
  <c r="I202" i="3"/>
  <c r="K202" i="3"/>
  <c r="H202" i="3"/>
  <c r="F202" i="3"/>
  <c r="J202" i="3"/>
  <c r="I463" i="3"/>
  <c r="F463" i="3"/>
  <c r="H463" i="3"/>
  <c r="J463" i="3"/>
  <c r="K463" i="3"/>
  <c r="I172" i="3"/>
  <c r="J172" i="3"/>
  <c r="H172" i="3"/>
  <c r="F172" i="3"/>
  <c r="K172" i="3"/>
  <c r="J994" i="3"/>
  <c r="H994" i="3"/>
  <c r="I994" i="3"/>
  <c r="K994" i="3"/>
  <c r="F994" i="3"/>
  <c r="F207" i="3"/>
  <c r="K207" i="3"/>
  <c r="I207" i="3"/>
  <c r="H207" i="3"/>
  <c r="J207" i="3"/>
  <c r="I776" i="3"/>
  <c r="F776" i="3"/>
  <c r="H776" i="3"/>
  <c r="K776" i="3"/>
  <c r="J776" i="3"/>
  <c r="F171" i="3"/>
  <c r="J171" i="3"/>
  <c r="K171" i="3"/>
  <c r="H171" i="3"/>
  <c r="I171" i="3"/>
  <c r="K728" i="8"/>
  <c r="J728" i="8"/>
  <c r="H894" i="3"/>
  <c r="F894" i="3"/>
  <c r="K894" i="3"/>
  <c r="J894" i="3"/>
  <c r="I894" i="3"/>
  <c r="K847" i="3"/>
  <c r="I847" i="3"/>
  <c r="H847" i="3"/>
  <c r="J847" i="3"/>
  <c r="F847" i="3"/>
  <c r="F523" i="3"/>
  <c r="J523" i="3"/>
  <c r="H523" i="3"/>
  <c r="K523" i="3"/>
  <c r="I523" i="3"/>
  <c r="I168" i="3"/>
  <c r="F168" i="3"/>
  <c r="K168" i="3"/>
  <c r="H168" i="3"/>
  <c r="J168" i="3"/>
  <c r="J633" i="3"/>
  <c r="I633" i="3"/>
  <c r="F633" i="3"/>
  <c r="H633" i="3"/>
  <c r="K633" i="3"/>
  <c r="K414" i="3"/>
  <c r="I414" i="3"/>
  <c r="F414" i="3"/>
  <c r="H414" i="3"/>
  <c r="J414" i="3"/>
  <c r="F367" i="3"/>
  <c r="H367" i="3"/>
  <c r="K367" i="3"/>
  <c r="I367" i="3"/>
  <c r="J367" i="3"/>
  <c r="I507" i="3"/>
  <c r="H507" i="3"/>
  <c r="F507" i="3"/>
  <c r="K507" i="3"/>
  <c r="J507" i="3"/>
  <c r="H429" i="3"/>
  <c r="K429" i="3"/>
  <c r="I429" i="3"/>
  <c r="J429" i="3"/>
  <c r="F429" i="3"/>
  <c r="J465" i="3"/>
  <c r="I465" i="3"/>
  <c r="K465" i="3"/>
  <c r="F465" i="3"/>
  <c r="H465" i="3"/>
  <c r="F910" i="3"/>
  <c r="H910" i="3"/>
  <c r="K910" i="3"/>
  <c r="J910" i="3"/>
  <c r="I910" i="3"/>
  <c r="H121" i="3"/>
  <c r="J121" i="3"/>
  <c r="I121" i="3"/>
  <c r="K121" i="3"/>
  <c r="F121" i="3"/>
  <c r="F161" i="3"/>
  <c r="I161" i="3"/>
  <c r="H161" i="3"/>
  <c r="J161" i="3"/>
  <c r="K161" i="3"/>
  <c r="K215" i="3"/>
  <c r="F215" i="3"/>
  <c r="J215" i="3"/>
  <c r="H215" i="3"/>
  <c r="I215" i="3"/>
  <c r="H244" i="3"/>
  <c r="J244" i="3"/>
  <c r="I244" i="3"/>
  <c r="K244" i="3"/>
  <c r="F244" i="3"/>
  <c r="H840" i="3"/>
  <c r="J840" i="3"/>
  <c r="K840" i="3"/>
  <c r="F840" i="3"/>
  <c r="I840" i="3"/>
  <c r="F625" i="3"/>
  <c r="H625" i="3"/>
  <c r="J625" i="3"/>
  <c r="I625" i="3"/>
  <c r="K625" i="3"/>
  <c r="K184" i="3"/>
  <c r="J184" i="3"/>
  <c r="I184" i="3"/>
  <c r="F184" i="3"/>
  <c r="H184" i="3"/>
  <c r="K336" i="3"/>
  <c r="J336" i="3"/>
  <c r="I336" i="3"/>
  <c r="H336" i="3"/>
  <c r="F336" i="3"/>
  <c r="H198" i="3"/>
  <c r="F198" i="3"/>
  <c r="I198" i="3"/>
  <c r="J198" i="3"/>
  <c r="K198" i="3"/>
  <c r="K984" i="8"/>
  <c r="J984" i="8"/>
  <c r="F197" i="3"/>
  <c r="H197" i="3"/>
  <c r="J197" i="3"/>
  <c r="I197" i="3"/>
  <c r="K197" i="3"/>
  <c r="K798" i="3"/>
  <c r="H798" i="3"/>
  <c r="J798" i="3"/>
  <c r="F798" i="3"/>
  <c r="I798" i="3"/>
  <c r="F242" i="3"/>
  <c r="H242" i="3"/>
  <c r="I242" i="3"/>
  <c r="J242" i="3"/>
  <c r="K242" i="3"/>
  <c r="K977" i="8"/>
  <c r="J977" i="8"/>
  <c r="J189" i="3"/>
  <c r="I189" i="3"/>
  <c r="H189" i="3"/>
  <c r="F189" i="3"/>
  <c r="K189" i="3"/>
  <c r="K368" i="3"/>
  <c r="J368" i="3"/>
  <c r="I368" i="3"/>
  <c r="F368" i="3"/>
  <c r="H368" i="3"/>
  <c r="H906" i="3"/>
  <c r="I906" i="3"/>
  <c r="K906" i="3"/>
  <c r="F906" i="3"/>
  <c r="J906" i="3"/>
  <c r="I566" i="3"/>
  <c r="J566" i="3"/>
  <c r="H566" i="3"/>
  <c r="F566" i="3"/>
  <c r="K566" i="3"/>
  <c r="I870" i="3"/>
  <c r="H870" i="3"/>
  <c r="F870" i="3"/>
  <c r="J870" i="3"/>
  <c r="K870" i="3"/>
  <c r="J848" i="8"/>
  <c r="K848" i="8"/>
  <c r="F977" i="3"/>
  <c r="J977" i="3"/>
  <c r="K977" i="3"/>
  <c r="H977" i="3"/>
  <c r="I977" i="3"/>
  <c r="K422" i="3"/>
  <c r="I422" i="3"/>
  <c r="J422" i="3"/>
  <c r="F422" i="3"/>
  <c r="H422" i="3"/>
  <c r="K441" i="3"/>
  <c r="J441" i="3"/>
  <c r="H441" i="3"/>
  <c r="F441" i="3"/>
  <c r="I441" i="3"/>
  <c r="I701" i="3"/>
  <c r="F701" i="3"/>
  <c r="J701" i="3"/>
  <c r="K701" i="3"/>
  <c r="H701" i="3"/>
  <c r="I802" i="3"/>
  <c r="H802" i="3"/>
  <c r="J802" i="3"/>
  <c r="F802" i="3"/>
  <c r="K802" i="3"/>
  <c r="H365" i="3"/>
  <c r="F365" i="3"/>
  <c r="K365" i="3"/>
  <c r="J365" i="3"/>
  <c r="I365" i="3"/>
  <c r="F302" i="3"/>
  <c r="J302" i="3"/>
  <c r="H302" i="3"/>
  <c r="K302" i="3"/>
  <c r="I302" i="3"/>
  <c r="J845" i="3"/>
  <c r="I845" i="3"/>
  <c r="K845" i="3"/>
  <c r="F845" i="3"/>
  <c r="H845" i="3"/>
  <c r="H605" i="3"/>
  <c r="J605" i="3"/>
  <c r="I605" i="3"/>
  <c r="F605" i="3"/>
  <c r="K605" i="3"/>
  <c r="K407" i="3"/>
  <c r="J407" i="3"/>
  <c r="I407" i="3"/>
  <c r="F407" i="3"/>
  <c r="H407" i="3"/>
  <c r="I540" i="3"/>
  <c r="K540" i="3"/>
  <c r="H540" i="3"/>
  <c r="J540" i="3"/>
  <c r="F540" i="3"/>
  <c r="K991" i="8"/>
  <c r="J991" i="8"/>
  <c r="F299" i="3"/>
  <c r="K299" i="3"/>
  <c r="I299" i="3"/>
  <c r="J299" i="3"/>
  <c r="H299" i="3"/>
  <c r="J934" i="3"/>
  <c r="F934" i="3"/>
  <c r="K934" i="3"/>
  <c r="H934" i="3"/>
  <c r="I934" i="3"/>
  <c r="K596" i="3"/>
  <c r="J596" i="3"/>
  <c r="H596" i="3"/>
  <c r="I596" i="3"/>
  <c r="F596" i="3"/>
  <c r="F512" i="3"/>
  <c r="K512" i="3"/>
  <c r="H512" i="3"/>
  <c r="J512" i="3"/>
  <c r="I512" i="3"/>
  <c r="F992" i="3"/>
  <c r="I992" i="3"/>
  <c r="H992" i="3"/>
  <c r="K992" i="3"/>
  <c r="J992" i="3"/>
  <c r="J603" i="3"/>
  <c r="K603" i="3"/>
  <c r="F603" i="3"/>
  <c r="I603" i="3"/>
  <c r="H603" i="3"/>
  <c r="K964" i="3"/>
  <c r="J964" i="3"/>
  <c r="H964" i="3"/>
  <c r="I964" i="3"/>
  <c r="F964" i="3"/>
  <c r="I372" i="3"/>
  <c r="H372" i="3"/>
  <c r="K372" i="3"/>
  <c r="J372" i="3"/>
  <c r="F372" i="3"/>
  <c r="J787" i="3"/>
  <c r="K787" i="3"/>
  <c r="I787" i="3"/>
  <c r="F787" i="3"/>
  <c r="H787" i="3"/>
  <c r="H292" i="3"/>
  <c r="J292" i="3"/>
  <c r="F292" i="3"/>
  <c r="K292" i="3"/>
  <c r="I292" i="3"/>
  <c r="K865" i="8"/>
  <c r="J865" i="8"/>
  <c r="F473" i="3"/>
  <c r="I473" i="3"/>
  <c r="J473" i="3"/>
  <c r="H473" i="3"/>
  <c r="K473" i="3"/>
  <c r="H272" i="3"/>
  <c r="F272" i="3"/>
  <c r="K272" i="3"/>
  <c r="I272" i="3"/>
  <c r="J272" i="3"/>
  <c r="I385" i="3"/>
  <c r="H385" i="3"/>
  <c r="J385" i="3"/>
  <c r="F385" i="3"/>
  <c r="K385" i="3"/>
  <c r="I649" i="3"/>
  <c r="H649" i="3"/>
  <c r="K649" i="3"/>
  <c r="F649" i="3"/>
  <c r="J649" i="3"/>
  <c r="J536" i="3"/>
  <c r="H536" i="3"/>
  <c r="K536" i="3"/>
  <c r="F536" i="3"/>
  <c r="I536" i="3"/>
  <c r="F293" i="3"/>
  <c r="H293" i="3"/>
  <c r="J293" i="3"/>
  <c r="I293" i="3"/>
  <c r="K293" i="3"/>
  <c r="K915" i="3"/>
  <c r="F915" i="3"/>
  <c r="H915" i="3"/>
  <c r="J915" i="3"/>
  <c r="I915" i="3"/>
  <c r="J804" i="3"/>
  <c r="I804" i="3"/>
  <c r="F804" i="3"/>
  <c r="H804" i="3"/>
  <c r="K804" i="3"/>
  <c r="J570" i="3"/>
  <c r="I570" i="3"/>
  <c r="H570" i="3"/>
  <c r="F570" i="3"/>
  <c r="K570" i="3"/>
  <c r="H275" i="3"/>
  <c r="I275" i="3"/>
  <c r="K275" i="3"/>
  <c r="J275" i="3"/>
  <c r="F275" i="3"/>
  <c r="I277" i="3"/>
  <c r="H277" i="3"/>
  <c r="K277" i="3"/>
  <c r="J277" i="3"/>
  <c r="F277" i="3"/>
  <c r="H724" i="3"/>
  <c r="K724" i="3"/>
  <c r="I724" i="3"/>
  <c r="J724" i="3"/>
  <c r="F724" i="3"/>
  <c r="I327" i="3"/>
  <c r="K327" i="3"/>
  <c r="H327" i="3"/>
  <c r="J327" i="3"/>
  <c r="F327" i="3"/>
  <c r="I739" i="3"/>
  <c r="F739" i="3"/>
  <c r="K739" i="3"/>
  <c r="H739" i="3"/>
  <c r="J739" i="3"/>
  <c r="K313" i="3"/>
  <c r="H313" i="3"/>
  <c r="J313" i="3"/>
  <c r="I313" i="3"/>
  <c r="F313" i="3"/>
  <c r="H262" i="3"/>
  <c r="F262" i="3"/>
  <c r="I262" i="3"/>
  <c r="J262" i="3"/>
  <c r="K262" i="3"/>
  <c r="F350" i="3"/>
  <c r="J350" i="3"/>
  <c r="H350" i="3"/>
  <c r="K350" i="3"/>
  <c r="I350" i="3"/>
  <c r="I699" i="3"/>
  <c r="H699" i="3"/>
  <c r="F699" i="3"/>
  <c r="K699" i="3"/>
  <c r="J699" i="3"/>
  <c r="K789" i="3"/>
  <c r="H789" i="3"/>
  <c r="I789" i="3"/>
  <c r="J789" i="3"/>
  <c r="F789" i="3"/>
  <c r="J837" i="3"/>
  <c r="F837" i="3"/>
  <c r="I837" i="3"/>
  <c r="K837" i="3"/>
  <c r="H837" i="3"/>
  <c r="K555" i="3"/>
  <c r="I555" i="3"/>
  <c r="J555" i="3"/>
  <c r="F555" i="3"/>
  <c r="H555" i="3"/>
  <c r="F760" i="3"/>
  <c r="I760" i="3"/>
  <c r="J760" i="3"/>
  <c r="H760" i="3"/>
  <c r="K760" i="3"/>
  <c r="I966" i="3"/>
  <c r="K966" i="3"/>
  <c r="H966" i="3"/>
  <c r="F966" i="3"/>
  <c r="J966" i="3"/>
  <c r="J787" i="8"/>
  <c r="K787" i="8"/>
  <c r="J675" i="3"/>
  <c r="I675" i="3"/>
  <c r="H675" i="3"/>
  <c r="K675" i="3"/>
  <c r="F675" i="3"/>
  <c r="K985" i="8"/>
  <c r="J985" i="8"/>
  <c r="K400" i="3"/>
  <c r="I400" i="3"/>
  <c r="H400" i="3"/>
  <c r="F400" i="3"/>
  <c r="J400" i="3"/>
  <c r="H338" i="3"/>
  <c r="K338" i="3"/>
  <c r="F338" i="3"/>
  <c r="I338" i="3"/>
  <c r="J338" i="3"/>
  <c r="F997" i="3"/>
  <c r="K997" i="3"/>
  <c r="I997" i="3"/>
  <c r="H997" i="3"/>
  <c r="J997" i="3"/>
  <c r="K281" i="3"/>
  <c r="F281" i="3"/>
  <c r="H281" i="3"/>
  <c r="I281" i="3"/>
  <c r="J281" i="3"/>
  <c r="H857" i="3"/>
  <c r="K857" i="3"/>
  <c r="J857" i="3"/>
  <c r="F857" i="3"/>
  <c r="I857" i="3"/>
  <c r="I925" i="3"/>
  <c r="H925" i="3"/>
  <c r="F925" i="3"/>
  <c r="K925" i="3"/>
  <c r="J925" i="3"/>
  <c r="H990" i="3"/>
  <c r="J990" i="3"/>
  <c r="K990" i="3"/>
  <c r="F990" i="3"/>
  <c r="I990" i="3"/>
  <c r="K901" i="8"/>
  <c r="J901" i="8"/>
  <c r="H720" i="3"/>
  <c r="J720" i="3"/>
  <c r="K720" i="3"/>
  <c r="F720" i="3"/>
  <c r="I720" i="3"/>
  <c r="F838" i="3"/>
  <c r="H838" i="3"/>
  <c r="I838" i="3"/>
  <c r="J838" i="3"/>
  <c r="K838" i="3"/>
  <c r="F383" i="3"/>
  <c r="H383" i="3"/>
  <c r="J383" i="3"/>
  <c r="I383" i="3"/>
  <c r="K383" i="3"/>
  <c r="J773" i="3"/>
  <c r="F773" i="3"/>
  <c r="H773" i="3"/>
  <c r="K773" i="3"/>
  <c r="I773" i="3"/>
  <c r="F728" i="3"/>
  <c r="J728" i="3"/>
  <c r="K728" i="3"/>
  <c r="I728" i="3"/>
  <c r="H728" i="3"/>
  <c r="I514" i="3"/>
  <c r="K514" i="3"/>
  <c r="F514" i="3"/>
  <c r="J514" i="3"/>
  <c r="H514" i="3"/>
  <c r="I538" i="3"/>
  <c r="F538" i="3"/>
  <c r="H538" i="3"/>
  <c r="K538" i="3"/>
  <c r="J538" i="3"/>
  <c r="K715" i="3"/>
  <c r="J715" i="3"/>
  <c r="I715" i="3"/>
  <c r="H715" i="3"/>
  <c r="F715" i="3"/>
  <c r="H354" i="3"/>
  <c r="K354" i="3"/>
  <c r="I354" i="3"/>
  <c r="F354" i="3"/>
  <c r="J354" i="3"/>
  <c r="H888" i="3"/>
  <c r="F888" i="3"/>
  <c r="K888" i="3"/>
  <c r="J888" i="3"/>
  <c r="I888" i="3"/>
  <c r="H496" i="3"/>
  <c r="I496" i="3"/>
  <c r="F496" i="3"/>
  <c r="K496" i="3"/>
  <c r="J496" i="3"/>
  <c r="F876" i="3"/>
  <c r="K876" i="3"/>
  <c r="H876" i="3"/>
  <c r="J876" i="3"/>
  <c r="I876" i="3"/>
  <c r="I363" i="3"/>
  <c r="H363" i="3"/>
  <c r="K363" i="3"/>
  <c r="F363" i="3"/>
  <c r="J363" i="3"/>
  <c r="H311" i="3"/>
  <c r="K311" i="3"/>
  <c r="F311" i="3"/>
  <c r="J311" i="3"/>
  <c r="I311" i="3"/>
  <c r="F357" i="3"/>
  <c r="J357" i="3"/>
  <c r="I357" i="3"/>
  <c r="H357" i="3"/>
  <c r="K357" i="3"/>
  <c r="J901" i="3"/>
  <c r="I901" i="3"/>
  <c r="K901" i="3"/>
  <c r="H901" i="3"/>
  <c r="F901" i="3"/>
  <c r="K460" i="3"/>
  <c r="I460" i="3"/>
  <c r="H460" i="3"/>
  <c r="J460" i="3"/>
  <c r="F460" i="3"/>
  <c r="I996" i="3"/>
  <c r="H996" i="3"/>
  <c r="J996" i="3"/>
  <c r="K996" i="3"/>
  <c r="F996" i="3"/>
  <c r="H716" i="3"/>
  <c r="F716" i="3"/>
  <c r="I716" i="3"/>
  <c r="K716" i="3"/>
  <c r="J716" i="3"/>
  <c r="H646" i="3"/>
  <c r="J646" i="3"/>
  <c r="I646" i="3"/>
  <c r="F646" i="3"/>
  <c r="K646" i="3"/>
  <c r="I918" i="3"/>
  <c r="K918" i="3"/>
  <c r="F918" i="3"/>
  <c r="J918" i="3"/>
  <c r="H918" i="3"/>
  <c r="K756" i="8"/>
  <c r="J756" i="8"/>
  <c r="H488" i="3"/>
  <c r="I488" i="3"/>
  <c r="F488" i="3"/>
  <c r="J488" i="3"/>
  <c r="K488" i="3"/>
  <c r="K820" i="3"/>
  <c r="F820" i="3"/>
  <c r="I820" i="3"/>
  <c r="J820" i="3"/>
  <c r="H820" i="3"/>
  <c r="J722" i="8"/>
  <c r="K722" i="8"/>
  <c r="F265" i="3"/>
  <c r="I265" i="3"/>
  <c r="H265" i="3"/>
  <c r="J265" i="3"/>
  <c r="K265" i="3"/>
  <c r="I554" i="3"/>
  <c r="H554" i="3"/>
  <c r="K554" i="3"/>
  <c r="J554" i="3"/>
  <c r="F554" i="3"/>
  <c r="K855" i="3"/>
  <c r="F855" i="3"/>
  <c r="J855" i="3"/>
  <c r="I855" i="3"/>
  <c r="H855" i="3"/>
  <c r="J754" i="8"/>
  <c r="K754" i="8"/>
  <c r="K904" i="3"/>
  <c r="F904" i="3"/>
  <c r="I904" i="3"/>
  <c r="H904" i="3"/>
  <c r="J904" i="3"/>
  <c r="H836" i="3"/>
  <c r="J836" i="3"/>
  <c r="K836" i="3"/>
  <c r="I836" i="3"/>
  <c r="F836" i="3"/>
  <c r="F839" i="3"/>
  <c r="K839" i="3"/>
  <c r="I839" i="3"/>
  <c r="J839" i="3"/>
  <c r="H839" i="3"/>
  <c r="F892" i="3"/>
  <c r="H892" i="3"/>
  <c r="I892" i="3"/>
  <c r="J892" i="3"/>
  <c r="K892" i="3"/>
  <c r="H960" i="3"/>
  <c r="I960" i="3"/>
  <c r="F960" i="3"/>
  <c r="K960" i="3"/>
  <c r="J960" i="3"/>
  <c r="J875" i="8"/>
  <c r="K875" i="8"/>
  <c r="K710" i="8"/>
  <c r="J710" i="8"/>
  <c r="H842" i="3"/>
  <c r="F842" i="3"/>
  <c r="K842" i="3"/>
  <c r="I842" i="3"/>
  <c r="J842" i="3"/>
  <c r="J673" i="3"/>
  <c r="H673" i="3"/>
  <c r="I673" i="3"/>
  <c r="K673" i="3"/>
  <c r="F673" i="3"/>
  <c r="J644" i="3"/>
  <c r="I644" i="3"/>
  <c r="K644" i="3"/>
  <c r="H644" i="3"/>
  <c r="F644" i="3"/>
  <c r="J754" i="3"/>
  <c r="H754" i="3"/>
  <c r="K754" i="3"/>
  <c r="I754" i="3"/>
  <c r="F754" i="3"/>
  <c r="J801" i="8"/>
  <c r="K801" i="8"/>
  <c r="K909" i="3"/>
  <c r="J909" i="3"/>
  <c r="H909" i="3"/>
  <c r="F909" i="3"/>
  <c r="I909" i="3"/>
  <c r="F482" i="3"/>
  <c r="H482" i="3"/>
  <c r="K482" i="3"/>
  <c r="I482" i="3"/>
  <c r="J482" i="3"/>
  <c r="F947" i="3"/>
  <c r="I947" i="3"/>
  <c r="J947" i="3"/>
  <c r="K947" i="3"/>
  <c r="H947" i="3"/>
  <c r="I945" i="3"/>
  <c r="H945" i="3"/>
  <c r="F945" i="3"/>
  <c r="J945" i="3"/>
  <c r="K945" i="3"/>
  <c r="I312" i="3"/>
  <c r="J312" i="3"/>
  <c r="F312" i="3"/>
  <c r="H312" i="3"/>
  <c r="K312" i="3"/>
  <c r="J823" i="8"/>
  <c r="K823" i="8"/>
  <c r="I752" i="3"/>
  <c r="J752" i="3"/>
  <c r="K752" i="3"/>
  <c r="H752" i="3"/>
  <c r="F752" i="3"/>
  <c r="K747" i="3"/>
  <c r="J747" i="3"/>
  <c r="I747" i="3"/>
  <c r="H747" i="3"/>
  <c r="F747" i="3"/>
  <c r="F611" i="3"/>
  <c r="I611" i="3"/>
  <c r="K611" i="3"/>
  <c r="H611" i="3"/>
  <c r="J611" i="3"/>
  <c r="K835" i="8"/>
  <c r="J835" i="8"/>
  <c r="I530" i="3"/>
  <c r="J530" i="3"/>
  <c r="K530" i="3"/>
  <c r="F530" i="3"/>
  <c r="H530" i="3"/>
  <c r="K634" i="3"/>
  <c r="J634" i="3"/>
  <c r="H634" i="3"/>
  <c r="I634" i="3"/>
  <c r="F634" i="3"/>
  <c r="F259" i="3"/>
  <c r="I259" i="3"/>
  <c r="J259" i="3"/>
  <c r="K259" i="3"/>
  <c r="H259" i="3"/>
  <c r="K891" i="3"/>
  <c r="J891" i="3"/>
  <c r="I891" i="3"/>
  <c r="F891" i="3"/>
  <c r="H891" i="3"/>
  <c r="J859" i="3"/>
  <c r="K859" i="3"/>
  <c r="I859" i="3"/>
  <c r="H859" i="3"/>
  <c r="F859" i="3"/>
  <c r="K432" i="3"/>
  <c r="I432" i="3"/>
  <c r="H432" i="3"/>
  <c r="F432" i="3"/>
  <c r="J432" i="3"/>
  <c r="F678" i="3"/>
  <c r="I678" i="3"/>
  <c r="J678" i="3"/>
  <c r="K678" i="3"/>
  <c r="H678" i="3"/>
  <c r="J810" i="3"/>
  <c r="K810" i="3"/>
  <c r="H810" i="3"/>
  <c r="F810" i="3"/>
  <c r="I810" i="3"/>
  <c r="K255" i="3"/>
  <c r="I255" i="3"/>
  <c r="F255" i="3"/>
  <c r="H255" i="3"/>
  <c r="J255" i="3"/>
  <c r="J266" i="3"/>
  <c r="I266" i="3"/>
  <c r="F266" i="3"/>
  <c r="H266" i="3"/>
  <c r="K266" i="3"/>
  <c r="H1000" i="3"/>
  <c r="N992" i="2"/>
  <c r="I1000" i="3"/>
  <c r="O992" i="2"/>
  <c r="F1000" i="3"/>
  <c r="K1000" i="3"/>
  <c r="J1000" i="3"/>
  <c r="J581" i="3"/>
  <c r="K581" i="3"/>
  <c r="H581" i="3"/>
  <c r="I581" i="3"/>
  <c r="F581" i="3"/>
  <c r="J528" i="3"/>
  <c r="F528" i="3"/>
  <c r="I528" i="3"/>
  <c r="K528" i="3"/>
  <c r="H528" i="3"/>
  <c r="I737" i="3"/>
  <c r="F737" i="3"/>
  <c r="J737" i="3"/>
  <c r="K737" i="3"/>
  <c r="H737" i="3"/>
  <c r="K710" i="3"/>
  <c r="H710" i="3"/>
  <c r="J710" i="3"/>
  <c r="F710" i="3"/>
  <c r="I710" i="3"/>
  <c r="J563" i="3"/>
  <c r="H563" i="3"/>
  <c r="I563" i="3"/>
  <c r="F563" i="3"/>
  <c r="K563" i="3"/>
  <c r="K820" i="8"/>
  <c r="J820" i="8"/>
  <c r="H932" i="3"/>
  <c r="J932" i="3"/>
  <c r="K932" i="3"/>
  <c r="I932" i="3"/>
  <c r="F932" i="3"/>
  <c r="H833" i="3"/>
  <c r="F833" i="3"/>
  <c r="I833" i="3"/>
  <c r="J833" i="3"/>
  <c r="K833" i="3"/>
  <c r="H331" i="3"/>
  <c r="J331" i="3"/>
  <c r="I331" i="3"/>
  <c r="F331" i="3"/>
  <c r="K331" i="3"/>
  <c r="J583" i="3"/>
  <c r="H583" i="3"/>
  <c r="K583" i="3"/>
  <c r="I583" i="3"/>
  <c r="F583" i="3"/>
  <c r="J989" i="3"/>
  <c r="H989" i="3"/>
  <c r="F989" i="3"/>
  <c r="K989" i="3"/>
  <c r="I989" i="3"/>
  <c r="J944" i="8"/>
  <c r="K944" i="8"/>
  <c r="I696" i="3"/>
  <c r="K696" i="3"/>
  <c r="H696" i="3"/>
  <c r="F696" i="3"/>
  <c r="J696" i="3"/>
  <c r="I424" i="3"/>
  <c r="F424" i="3"/>
  <c r="J424" i="3"/>
  <c r="H424" i="3"/>
  <c r="K424" i="3"/>
  <c r="K297" i="3"/>
  <c r="F297" i="3"/>
  <c r="J297" i="3"/>
  <c r="I297" i="3"/>
  <c r="H297" i="3"/>
  <c r="J991" i="3"/>
  <c r="K991" i="3"/>
  <c r="I991" i="3"/>
  <c r="F991" i="3"/>
  <c r="H991" i="3"/>
  <c r="J703" i="3"/>
  <c r="I703" i="3"/>
  <c r="H703" i="3"/>
  <c r="K703" i="3"/>
  <c r="F703" i="3"/>
  <c r="K790" i="3"/>
  <c r="I790" i="3"/>
  <c r="F790" i="3"/>
  <c r="J790" i="3"/>
  <c r="H790" i="3"/>
  <c r="K629" i="3"/>
  <c r="H629" i="3"/>
  <c r="J629" i="3"/>
  <c r="F629" i="3"/>
  <c r="I629" i="3"/>
  <c r="H597" i="3"/>
  <c r="I597" i="3"/>
  <c r="F597" i="3"/>
  <c r="K597" i="3"/>
  <c r="J597" i="3"/>
  <c r="H497" i="3"/>
  <c r="I497" i="3"/>
  <c r="J497" i="3"/>
  <c r="F497" i="3"/>
  <c r="K497" i="3"/>
  <c r="I913" i="3"/>
  <c r="F913" i="3"/>
  <c r="J913" i="3"/>
  <c r="K913" i="3"/>
  <c r="H913" i="3"/>
  <c r="K351" i="3"/>
  <c r="F351" i="3"/>
  <c r="I351" i="3"/>
  <c r="H351" i="3"/>
  <c r="J351" i="3"/>
  <c r="K269" i="3"/>
  <c r="J269" i="3"/>
  <c r="F269" i="3"/>
  <c r="H269" i="3"/>
  <c r="I269" i="3"/>
  <c r="I304" i="3"/>
  <c r="F304" i="3"/>
  <c r="K304" i="3"/>
  <c r="H304" i="3"/>
  <c r="J304" i="3"/>
  <c r="I398" i="3"/>
  <c r="K398" i="3"/>
  <c r="H398" i="3"/>
  <c r="J398" i="3"/>
  <c r="F398" i="3"/>
  <c r="F38" i="3"/>
  <c r="H38" i="3"/>
  <c r="J38" i="3"/>
  <c r="I38" i="3"/>
  <c r="K38" i="3"/>
  <c r="K936" i="8"/>
  <c r="J936" i="8"/>
  <c r="K557" i="3"/>
  <c r="I557" i="3"/>
  <c r="H557" i="3"/>
  <c r="J557" i="3"/>
  <c r="F557" i="3"/>
  <c r="I732" i="3"/>
  <c r="H732" i="3"/>
  <c r="K732" i="3"/>
  <c r="F732" i="3"/>
  <c r="J732" i="3"/>
  <c r="K580" i="3"/>
  <c r="F580" i="3"/>
  <c r="H580" i="3"/>
  <c r="I580" i="3"/>
  <c r="J580" i="3"/>
  <c r="J308" i="3"/>
  <c r="I308" i="3"/>
  <c r="F308" i="3"/>
  <c r="K308" i="3"/>
  <c r="H308" i="3"/>
  <c r="H683" i="3"/>
  <c r="I683" i="3"/>
  <c r="J683" i="3"/>
  <c r="F683" i="3"/>
  <c r="K683" i="3"/>
  <c r="J929" i="8"/>
  <c r="K929" i="8"/>
  <c r="F332" i="3"/>
  <c r="J332" i="3"/>
  <c r="K332" i="3"/>
  <c r="I332" i="3"/>
  <c r="H332" i="3"/>
  <c r="K858" i="3"/>
  <c r="I858" i="3"/>
  <c r="H858" i="3"/>
  <c r="F858" i="3"/>
  <c r="J858" i="3"/>
  <c r="I662" i="3"/>
  <c r="J662" i="3"/>
  <c r="K662" i="3"/>
  <c r="F662" i="3"/>
  <c r="H662" i="3"/>
  <c r="K691" i="8"/>
  <c r="J691" i="8"/>
  <c r="F974" i="3"/>
  <c r="I974" i="3"/>
  <c r="K974" i="3"/>
  <c r="H974" i="3"/>
  <c r="J974" i="3"/>
  <c r="J595" i="3"/>
  <c r="K595" i="3"/>
  <c r="F595" i="3"/>
  <c r="H595" i="3"/>
  <c r="I595" i="3"/>
  <c r="F591" i="3"/>
  <c r="J591" i="3"/>
  <c r="H591" i="3"/>
  <c r="K591" i="3"/>
  <c r="I591" i="3"/>
  <c r="K870" i="8"/>
  <c r="J870" i="8"/>
  <c r="F628" i="3"/>
  <c r="I628" i="3"/>
  <c r="J628" i="3"/>
  <c r="H628" i="3"/>
  <c r="K628" i="3"/>
  <c r="J693" i="3"/>
  <c r="F693" i="3"/>
  <c r="I693" i="3"/>
  <c r="K693" i="3"/>
  <c r="H693" i="3"/>
  <c r="H933" i="3"/>
  <c r="J933" i="3"/>
  <c r="F933" i="3"/>
  <c r="K933" i="3"/>
  <c r="I933" i="3"/>
  <c r="K586" i="3"/>
  <c r="I586" i="3"/>
  <c r="J586" i="3"/>
  <c r="F586" i="3"/>
  <c r="H586" i="3"/>
  <c r="J927" i="8"/>
  <c r="K927" i="8"/>
  <c r="J851" i="8"/>
  <c r="K851" i="8"/>
  <c r="F819" i="3"/>
  <c r="H819" i="3"/>
  <c r="K819" i="3"/>
  <c r="I819" i="3"/>
  <c r="J819" i="3"/>
  <c r="K854" i="8"/>
  <c r="J854" i="8"/>
  <c r="K999" i="3"/>
  <c r="H999" i="3"/>
  <c r="J999" i="3"/>
  <c r="O991" i="2"/>
  <c r="N991" i="2"/>
  <c r="F999" i="3"/>
  <c r="I999" i="3"/>
  <c r="F775" i="3"/>
  <c r="K775" i="3"/>
  <c r="H775" i="3"/>
  <c r="J775" i="3"/>
  <c r="I775" i="3"/>
  <c r="F975" i="3"/>
  <c r="J975" i="3"/>
  <c r="I975" i="3"/>
  <c r="H975" i="3"/>
  <c r="K975" i="3"/>
  <c r="F263" i="3"/>
  <c r="J263" i="3"/>
  <c r="H263" i="3"/>
  <c r="K263" i="3"/>
  <c r="I263" i="3"/>
  <c r="F490" i="3"/>
  <c r="I490" i="3"/>
  <c r="H490" i="3"/>
  <c r="K490" i="3"/>
  <c r="J490" i="3"/>
  <c r="J716" i="8"/>
  <c r="K716" i="8"/>
  <c r="H886" i="3"/>
  <c r="J886" i="3"/>
  <c r="K886" i="3"/>
  <c r="F886" i="3"/>
  <c r="I886" i="3"/>
  <c r="F884" i="3"/>
  <c r="J884" i="3"/>
  <c r="H884" i="3"/>
  <c r="I884" i="3"/>
  <c r="K884" i="3"/>
  <c r="J758" i="8"/>
  <c r="K758" i="8"/>
  <c r="J843" i="3"/>
  <c r="I843" i="3"/>
  <c r="K843" i="3"/>
  <c r="F843" i="3"/>
  <c r="H843" i="3"/>
  <c r="H939" i="3"/>
  <c r="F939" i="3"/>
  <c r="K939" i="3"/>
  <c r="J939" i="3"/>
  <c r="I939" i="3"/>
  <c r="J770" i="8"/>
  <c r="K770" i="8"/>
  <c r="I924" i="3"/>
  <c r="H924" i="3"/>
  <c r="F924" i="3"/>
  <c r="J924" i="3"/>
  <c r="K924" i="3"/>
  <c r="H785" i="3"/>
  <c r="J785" i="3"/>
  <c r="I785" i="3"/>
  <c r="K785" i="3"/>
  <c r="F785" i="3"/>
  <c r="K707" i="3"/>
  <c r="H707" i="3"/>
  <c r="I707" i="3"/>
  <c r="J707" i="3"/>
  <c r="F707" i="3"/>
  <c r="I487" i="3"/>
  <c r="K487" i="3"/>
  <c r="J487" i="3"/>
  <c r="F487" i="3"/>
  <c r="H487" i="3"/>
  <c r="J984" i="3"/>
  <c r="I984" i="3"/>
  <c r="F984" i="3"/>
  <c r="K984" i="3"/>
  <c r="H984" i="3"/>
  <c r="F364" i="3"/>
  <c r="H364" i="3"/>
  <c r="J364" i="3"/>
  <c r="I364" i="3"/>
  <c r="K364" i="3"/>
  <c r="F375" i="3"/>
  <c r="I375" i="3"/>
  <c r="K375" i="3"/>
  <c r="J375" i="3"/>
  <c r="H375" i="3"/>
  <c r="K307" i="3"/>
  <c r="J307" i="3"/>
  <c r="H307" i="3"/>
  <c r="F307" i="3"/>
  <c r="I307" i="3"/>
  <c r="H251" i="3"/>
  <c r="I251" i="3"/>
  <c r="J251" i="3"/>
  <c r="F251" i="3"/>
  <c r="K251" i="3"/>
  <c r="I711" i="3"/>
  <c r="F711" i="3"/>
  <c r="K711" i="3"/>
  <c r="H711" i="3"/>
  <c r="J711" i="3"/>
  <c r="H427" i="3"/>
  <c r="J427" i="3"/>
  <c r="K427" i="3"/>
  <c r="F427" i="3"/>
  <c r="I427" i="3"/>
  <c r="J674" i="3"/>
  <c r="I674" i="3"/>
  <c r="H674" i="3"/>
  <c r="F674" i="3"/>
  <c r="K674" i="3"/>
  <c r="J962" i="3"/>
  <c r="F962" i="3"/>
  <c r="K962" i="3"/>
  <c r="H962" i="3"/>
  <c r="I962" i="3"/>
  <c r="I318" i="3"/>
  <c r="H318" i="3"/>
  <c r="F318" i="3"/>
  <c r="K318" i="3"/>
  <c r="J318" i="3"/>
  <c r="K709" i="3"/>
  <c r="F709" i="3"/>
  <c r="J709" i="3"/>
  <c r="H709" i="3"/>
  <c r="I709" i="3"/>
  <c r="J253" i="3"/>
  <c r="I253" i="3"/>
  <c r="F253" i="3"/>
  <c r="K253" i="3"/>
  <c r="H253" i="3"/>
  <c r="I723" i="3"/>
  <c r="H723" i="3"/>
  <c r="K723" i="3"/>
  <c r="F723" i="3"/>
  <c r="J723" i="3"/>
  <c r="J630" i="3"/>
  <c r="I630" i="3"/>
  <c r="K630" i="3"/>
  <c r="H630" i="3"/>
  <c r="F630" i="3"/>
  <c r="I519" i="3"/>
  <c r="J519" i="3"/>
  <c r="H519" i="3"/>
  <c r="F519" i="3"/>
  <c r="K519" i="3"/>
  <c r="J872" i="8"/>
  <c r="K872" i="8"/>
  <c r="H657" i="3"/>
  <c r="F657" i="3"/>
  <c r="K657" i="3"/>
  <c r="J657" i="3"/>
  <c r="I657" i="3"/>
  <c r="I953" i="3"/>
  <c r="K953" i="3"/>
  <c r="F953" i="3"/>
  <c r="J953" i="3"/>
  <c r="H953" i="3"/>
  <c r="F799" i="3"/>
  <c r="J799" i="3"/>
  <c r="K799" i="3"/>
  <c r="H799" i="3"/>
  <c r="I799" i="3"/>
  <c r="F399" i="3"/>
  <c r="H399" i="3"/>
  <c r="K399" i="3"/>
  <c r="J399" i="3"/>
  <c r="I399" i="3"/>
  <c r="F334" i="3"/>
  <c r="I334" i="3"/>
  <c r="J334" i="3"/>
  <c r="H334" i="3"/>
  <c r="K334" i="3"/>
  <c r="J509" i="3"/>
  <c r="F509" i="3"/>
  <c r="I509" i="3"/>
  <c r="H509" i="3"/>
  <c r="K509" i="3"/>
  <c r="K886" i="8"/>
  <c r="J886" i="8"/>
  <c r="H835" i="3"/>
  <c r="F835" i="3"/>
  <c r="K835" i="3"/>
  <c r="I835" i="3"/>
  <c r="J835" i="3"/>
  <c r="K924" i="8"/>
  <c r="J924" i="8"/>
  <c r="K712" i="3"/>
  <c r="I712" i="3"/>
  <c r="F712" i="3"/>
  <c r="J712" i="3"/>
  <c r="H712" i="3"/>
  <c r="F369" i="3"/>
  <c r="K369" i="3"/>
  <c r="I369" i="3"/>
  <c r="H369" i="3"/>
  <c r="J369" i="3"/>
  <c r="K582" i="3"/>
  <c r="F582" i="3"/>
  <c r="H582" i="3"/>
  <c r="J582" i="3"/>
  <c r="I582" i="3"/>
  <c r="H466" i="3"/>
  <c r="K466" i="3"/>
  <c r="J466" i="3"/>
  <c r="I466" i="3"/>
  <c r="F466" i="3"/>
  <c r="F492" i="3"/>
  <c r="I492" i="3"/>
  <c r="H492" i="3"/>
  <c r="K492" i="3"/>
  <c r="J492" i="3"/>
  <c r="J988" i="8"/>
  <c r="K988" i="8"/>
  <c r="H227" i="3"/>
  <c r="F227" i="3"/>
  <c r="I227" i="3"/>
  <c r="J227" i="3"/>
  <c r="K227" i="3"/>
  <c r="I384" i="3"/>
  <c r="J384" i="3"/>
  <c r="K384" i="3"/>
  <c r="F384" i="3"/>
  <c r="H384" i="3"/>
  <c r="F786" i="3"/>
  <c r="K786" i="3"/>
  <c r="H786" i="3"/>
  <c r="I786" i="3"/>
  <c r="J786" i="3"/>
  <c r="J799" i="8"/>
  <c r="K799" i="8"/>
  <c r="J425" i="3"/>
  <c r="I425" i="3"/>
  <c r="K425" i="3"/>
  <c r="F425" i="3"/>
  <c r="H425" i="3"/>
  <c r="F329" i="3"/>
  <c r="K329" i="3"/>
  <c r="I329" i="3"/>
  <c r="J329" i="3"/>
  <c r="H329" i="3"/>
  <c r="J404" i="3"/>
  <c r="I404" i="3"/>
  <c r="K404" i="3"/>
  <c r="F404" i="3"/>
  <c r="H404" i="3"/>
  <c r="I832" i="3"/>
  <c r="F832" i="3"/>
  <c r="H832" i="3"/>
  <c r="J832" i="3"/>
  <c r="K832" i="3"/>
  <c r="I758" i="3"/>
  <c r="F758" i="3"/>
  <c r="J758" i="3"/>
  <c r="H758" i="3"/>
  <c r="K758" i="3"/>
  <c r="J610" i="3"/>
  <c r="K610" i="3"/>
  <c r="H610" i="3"/>
  <c r="I610" i="3"/>
  <c r="F610" i="3"/>
  <c r="H485" i="3"/>
  <c r="K485" i="3"/>
  <c r="F485" i="3"/>
  <c r="I485" i="3"/>
  <c r="J485" i="3"/>
  <c r="F431" i="3"/>
  <c r="I431" i="3"/>
  <c r="K431" i="3"/>
  <c r="J431" i="3"/>
  <c r="H431" i="3"/>
  <c r="I784" i="3"/>
  <c r="K784" i="3"/>
  <c r="J784" i="3"/>
  <c r="F784" i="3"/>
  <c r="H784" i="3"/>
  <c r="H575" i="3"/>
  <c r="F575" i="3"/>
  <c r="J575" i="3"/>
  <c r="K575" i="3"/>
  <c r="I575" i="3"/>
  <c r="K679" i="3"/>
  <c r="H679" i="3"/>
  <c r="J679" i="3"/>
  <c r="F679" i="3"/>
  <c r="I679" i="3"/>
  <c r="I830" i="3"/>
  <c r="F830" i="3"/>
  <c r="H830" i="3"/>
  <c r="K830" i="3"/>
  <c r="J830" i="3"/>
  <c r="F234" i="3"/>
  <c r="J234" i="3"/>
  <c r="I234" i="3"/>
  <c r="H234" i="3"/>
  <c r="K234" i="3"/>
  <c r="K594" i="3"/>
  <c r="J594" i="3"/>
  <c r="H594" i="3"/>
  <c r="F594" i="3"/>
  <c r="I594" i="3"/>
  <c r="F411" i="3"/>
  <c r="I411" i="3"/>
  <c r="H411" i="3"/>
  <c r="K411" i="3"/>
  <c r="J411" i="3"/>
  <c r="J784" i="8"/>
  <c r="K784" i="8"/>
  <c r="H390" i="3"/>
  <c r="F390" i="3"/>
  <c r="J390" i="3"/>
  <c r="K390" i="3"/>
  <c r="I390" i="3"/>
  <c r="K501" i="3"/>
  <c r="H501" i="3"/>
  <c r="J501" i="3"/>
  <c r="F501" i="3"/>
  <c r="I501" i="3"/>
  <c r="K500" i="3"/>
  <c r="I500" i="3"/>
  <c r="H500" i="3"/>
  <c r="F500" i="3"/>
  <c r="J500" i="3"/>
  <c r="H546" i="3"/>
  <c r="F546" i="3"/>
  <c r="I546" i="3"/>
  <c r="J546" i="3"/>
  <c r="K546" i="3"/>
  <c r="H825" i="3"/>
  <c r="K825" i="3"/>
  <c r="F825" i="3"/>
  <c r="J825" i="3"/>
  <c r="I825" i="3"/>
  <c r="J731" i="3"/>
  <c r="H731" i="3"/>
  <c r="F731" i="3"/>
  <c r="I731" i="3"/>
  <c r="K731" i="3"/>
  <c r="H750" i="3"/>
  <c r="K750" i="3"/>
  <c r="J750" i="3"/>
  <c r="F750" i="3"/>
  <c r="I750" i="3"/>
  <c r="F767" i="3"/>
  <c r="I767" i="3"/>
  <c r="H767" i="3"/>
  <c r="K767" i="3"/>
  <c r="J767" i="3"/>
  <c r="F330" i="3"/>
  <c r="I330" i="3"/>
  <c r="K330" i="3"/>
  <c r="H330" i="3"/>
  <c r="J330" i="3"/>
  <c r="I687" i="3"/>
  <c r="F687" i="3"/>
  <c r="K687" i="3"/>
  <c r="H687" i="3"/>
  <c r="J687" i="3"/>
  <c r="I700" i="3"/>
  <c r="J700" i="3"/>
  <c r="F700" i="3"/>
  <c r="H700" i="3"/>
  <c r="K700" i="3"/>
  <c r="K890" i="8"/>
  <c r="J890" i="8"/>
  <c r="K803" i="8"/>
  <c r="J803" i="8"/>
  <c r="I844" i="3"/>
  <c r="K844" i="3"/>
  <c r="J844" i="3"/>
  <c r="F844" i="3"/>
  <c r="H844" i="3"/>
  <c r="F639" i="3"/>
  <c r="I639" i="3"/>
  <c r="H639" i="3"/>
  <c r="J639" i="3"/>
  <c r="K639" i="3"/>
  <c r="F471" i="3"/>
  <c r="J471" i="3"/>
  <c r="K471" i="3"/>
  <c r="H471" i="3"/>
  <c r="I471" i="3"/>
  <c r="K805" i="3"/>
  <c r="J805" i="3"/>
  <c r="H805" i="3"/>
  <c r="F805" i="3"/>
  <c r="I805" i="3"/>
  <c r="K797" i="8"/>
  <c r="J797" i="8"/>
  <c r="J499" i="3"/>
  <c r="I499" i="3"/>
  <c r="H499" i="3"/>
  <c r="K499" i="3"/>
  <c r="F499" i="3"/>
  <c r="I930" i="3"/>
  <c r="F930" i="3"/>
  <c r="J930" i="3"/>
  <c r="H930" i="3"/>
  <c r="K930" i="3"/>
  <c r="J677" i="3"/>
  <c r="I677" i="3"/>
  <c r="F677" i="3"/>
  <c r="H677" i="3"/>
  <c r="K677" i="3"/>
  <c r="F899" i="3"/>
  <c r="H899" i="3"/>
  <c r="J899" i="3"/>
  <c r="I899" i="3"/>
  <c r="K899" i="3"/>
  <c r="K793" i="3"/>
  <c r="I793" i="3"/>
  <c r="J793" i="3"/>
  <c r="F793" i="3"/>
  <c r="H793" i="3"/>
  <c r="I335" i="3"/>
  <c r="H335" i="3"/>
  <c r="F335" i="3"/>
  <c r="J335" i="3"/>
  <c r="K335" i="3"/>
  <c r="K617" i="3"/>
  <c r="F617" i="3"/>
  <c r="I617" i="3"/>
  <c r="J617" i="3"/>
  <c r="H617" i="3"/>
  <c r="K746" i="8"/>
  <c r="J746" i="8"/>
  <c r="H779" i="3"/>
  <c r="K779" i="3"/>
  <c r="I779" i="3"/>
  <c r="F779" i="3"/>
  <c r="J779" i="3"/>
  <c r="K691" i="3"/>
  <c r="I691" i="3"/>
  <c r="H691" i="3"/>
  <c r="J691" i="3"/>
  <c r="F691" i="3"/>
  <c r="K511" i="3"/>
  <c r="J511" i="3"/>
  <c r="I511" i="3"/>
  <c r="F511" i="3"/>
  <c r="H511" i="3"/>
  <c r="K826" i="8"/>
  <c r="J826" i="8"/>
  <c r="F521" i="3"/>
  <c r="K521" i="3"/>
  <c r="I521" i="3"/>
  <c r="H521" i="3"/>
  <c r="J521" i="3"/>
  <c r="J778" i="8"/>
  <c r="K778" i="8"/>
  <c r="K333" i="3"/>
  <c r="H333" i="3"/>
  <c r="F333" i="3"/>
  <c r="I333" i="3"/>
  <c r="J333" i="3"/>
  <c r="F940" i="3"/>
  <c r="H940" i="3"/>
  <c r="I940" i="3"/>
  <c r="J940" i="3"/>
  <c r="K940" i="3"/>
  <c r="J727" i="3"/>
  <c r="H727" i="3"/>
  <c r="F727" i="3"/>
  <c r="K727" i="3"/>
  <c r="I727" i="3"/>
  <c r="J729" i="3"/>
  <c r="H729" i="3"/>
  <c r="F729" i="3"/>
  <c r="K729" i="3"/>
  <c r="I729" i="3"/>
  <c r="F547" i="3"/>
  <c r="J547" i="3"/>
  <c r="I547" i="3"/>
  <c r="H547" i="3"/>
  <c r="K547" i="3"/>
  <c r="I418" i="3"/>
  <c r="H418" i="3"/>
  <c r="J418" i="3"/>
  <c r="F418" i="3"/>
  <c r="K418" i="3"/>
  <c r="H751" i="3"/>
  <c r="F751" i="3"/>
  <c r="I751" i="3"/>
  <c r="K751" i="3"/>
  <c r="J751" i="3"/>
  <c r="K815" i="3"/>
  <c r="I815" i="3"/>
  <c r="H815" i="3"/>
  <c r="J815" i="3"/>
  <c r="F815" i="3"/>
  <c r="F423" i="3"/>
  <c r="K423" i="3"/>
  <c r="H423" i="3"/>
  <c r="I423" i="3"/>
  <c r="J423" i="3"/>
  <c r="F361" i="3"/>
  <c r="I361" i="3"/>
  <c r="J361" i="3"/>
  <c r="H361" i="3"/>
  <c r="K361" i="3"/>
  <c r="J665" i="3"/>
  <c r="F665" i="3"/>
  <c r="I665" i="3"/>
  <c r="H665" i="3"/>
  <c r="K665" i="3"/>
  <c r="H938" i="3"/>
  <c r="F938" i="3"/>
  <c r="I938" i="3"/>
  <c r="J938" i="3"/>
  <c r="K938" i="3"/>
  <c r="I850" i="3"/>
  <c r="J850" i="3"/>
  <c r="F850" i="3"/>
  <c r="H850" i="3"/>
  <c r="K850" i="3"/>
  <c r="K627" i="3"/>
  <c r="F627" i="3"/>
  <c r="J627" i="3"/>
  <c r="I627" i="3"/>
  <c r="H627" i="3"/>
  <c r="J438" i="3"/>
  <c r="I438" i="3"/>
  <c r="K438" i="3"/>
  <c r="F438" i="3"/>
  <c r="H438" i="3"/>
  <c r="I576" i="3"/>
  <c r="K576" i="3"/>
  <c r="J576" i="3"/>
  <c r="H576" i="3"/>
  <c r="F576" i="3"/>
  <c r="F306" i="3"/>
  <c r="H306" i="3"/>
  <c r="J306" i="3"/>
  <c r="K306" i="3"/>
  <c r="I306" i="3"/>
  <c r="H971" i="3"/>
  <c r="I971" i="3"/>
  <c r="J971" i="3"/>
  <c r="F971" i="3"/>
  <c r="K971" i="3"/>
  <c r="K574" i="3"/>
  <c r="F574" i="3"/>
  <c r="H574" i="3"/>
  <c r="J574" i="3"/>
  <c r="I574" i="3"/>
  <c r="J352" i="3"/>
  <c r="F352" i="3"/>
  <c r="I352" i="3"/>
  <c r="K352" i="3"/>
  <c r="H352" i="3"/>
  <c r="J301" i="3"/>
  <c r="H301" i="3"/>
  <c r="K301" i="3"/>
  <c r="F301" i="3"/>
  <c r="I301" i="3"/>
  <c r="J204" i="3"/>
  <c r="H204" i="3"/>
  <c r="K204" i="3"/>
  <c r="I204" i="3"/>
  <c r="F204" i="3"/>
  <c r="K294" i="3"/>
  <c r="J294" i="3"/>
  <c r="I294" i="3"/>
  <c r="F294" i="3"/>
  <c r="H294" i="3"/>
  <c r="K618" i="3"/>
  <c r="J618" i="3"/>
  <c r="F618" i="3"/>
  <c r="I618" i="3"/>
  <c r="H618" i="3"/>
  <c r="J760" i="8"/>
  <c r="K760" i="8"/>
  <c r="H254" i="3"/>
  <c r="J254" i="3"/>
  <c r="F254" i="3"/>
  <c r="I254" i="3"/>
  <c r="K254" i="3"/>
  <c r="K908" i="8"/>
  <c r="J908" i="8"/>
  <c r="J946" i="3"/>
  <c r="K946" i="3"/>
  <c r="H946" i="3"/>
  <c r="F946" i="3"/>
  <c r="I946" i="3"/>
  <c r="H455" i="3"/>
  <c r="F455" i="3"/>
  <c r="I455" i="3"/>
  <c r="K455" i="3"/>
  <c r="J455" i="3"/>
  <c r="K288" i="3"/>
  <c r="I288" i="3"/>
  <c r="J288" i="3"/>
  <c r="F288" i="3"/>
  <c r="H288" i="3"/>
  <c r="F548" i="3"/>
  <c r="K548" i="3"/>
  <c r="J548" i="3"/>
  <c r="I548" i="3"/>
  <c r="H548" i="3"/>
  <c r="I851" i="3"/>
  <c r="F851" i="3"/>
  <c r="H851" i="3"/>
  <c r="J851" i="3"/>
  <c r="K851" i="3"/>
  <c r="J964" i="8"/>
  <c r="K964" i="8"/>
  <c r="H261" i="3"/>
  <c r="K261" i="3"/>
  <c r="I261" i="3"/>
  <c r="J261" i="3"/>
  <c r="F261" i="3"/>
  <c r="F397" i="3"/>
  <c r="J397" i="3"/>
  <c r="K397" i="3"/>
  <c r="H397" i="3"/>
  <c r="I397" i="3"/>
  <c r="K973" i="8"/>
  <c r="J973" i="8"/>
  <c r="I340" i="3"/>
  <c r="F340" i="3"/>
  <c r="J340" i="3"/>
  <c r="K340" i="3"/>
  <c r="H340" i="3"/>
  <c r="I483" i="3"/>
  <c r="F483" i="3"/>
  <c r="J483" i="3"/>
  <c r="H483" i="3"/>
  <c r="K483" i="3"/>
  <c r="K614" i="3"/>
  <c r="J614" i="3"/>
  <c r="H614" i="3"/>
  <c r="I614" i="3"/>
  <c r="F614" i="3"/>
  <c r="K866" i="3"/>
  <c r="J866" i="3"/>
  <c r="I866" i="3"/>
  <c r="F866" i="3"/>
  <c r="H866" i="3"/>
  <c r="J371" i="3"/>
  <c r="K371" i="3"/>
  <c r="I371" i="3"/>
  <c r="H371" i="3"/>
  <c r="F371" i="3"/>
  <c r="H345" i="3"/>
  <c r="J345" i="3"/>
  <c r="K345" i="3"/>
  <c r="F345" i="3"/>
  <c r="I345" i="3"/>
  <c r="J737" i="8"/>
  <c r="K737" i="8"/>
  <c r="I289" i="3"/>
  <c r="H289" i="3"/>
  <c r="K289" i="3"/>
  <c r="J289" i="3"/>
  <c r="F289" i="3"/>
  <c r="K320" i="3"/>
  <c r="J320" i="3"/>
  <c r="F320" i="3"/>
  <c r="I320" i="3"/>
  <c r="H320" i="3"/>
  <c r="K738" i="3"/>
  <c r="H738" i="3"/>
  <c r="I738" i="3"/>
  <c r="F738" i="3"/>
  <c r="J738" i="3"/>
  <c r="F403" i="3"/>
  <c r="J403" i="3"/>
  <c r="K403" i="3"/>
  <c r="H403" i="3"/>
  <c r="I403" i="3"/>
  <c r="K282" i="3"/>
  <c r="H282" i="3"/>
  <c r="J282" i="3"/>
  <c r="F282" i="3"/>
  <c r="I282" i="3"/>
  <c r="K727" i="8"/>
  <c r="J727" i="8"/>
  <c r="I558" i="3"/>
  <c r="H558" i="3"/>
  <c r="J558" i="3"/>
  <c r="K558" i="3"/>
  <c r="F558" i="3"/>
  <c r="I420" i="3"/>
  <c r="K420" i="3"/>
  <c r="J420" i="3"/>
  <c r="F420" i="3"/>
  <c r="H420" i="3"/>
  <c r="H442" i="3"/>
  <c r="J442" i="3"/>
  <c r="K442" i="3"/>
  <c r="F442" i="3"/>
  <c r="I442" i="3"/>
  <c r="K796" i="8"/>
  <c r="J796" i="8"/>
  <c r="K825" i="8"/>
  <c r="J825" i="8"/>
  <c r="K529" i="3"/>
  <c r="H529" i="3"/>
  <c r="F529" i="3"/>
  <c r="I529" i="3"/>
  <c r="J529" i="3"/>
  <c r="K651" i="3"/>
  <c r="F651" i="3"/>
  <c r="I651" i="3"/>
  <c r="J651" i="3"/>
  <c r="H651" i="3"/>
  <c r="F923" i="3"/>
  <c r="H923" i="3"/>
  <c r="J923" i="3"/>
  <c r="I923" i="3"/>
  <c r="K923" i="3"/>
  <c r="F846" i="3"/>
  <c r="I846" i="3"/>
  <c r="K846" i="3"/>
  <c r="H846" i="3"/>
  <c r="J846" i="3"/>
  <c r="I622" i="3"/>
  <c r="H622" i="3"/>
  <c r="J622" i="3"/>
  <c r="F622" i="3"/>
  <c r="K622" i="3"/>
  <c r="H468" i="3"/>
  <c r="F468" i="3"/>
  <c r="I468" i="3"/>
  <c r="K468" i="3"/>
  <c r="J468" i="3"/>
  <c r="F949" i="3"/>
  <c r="K949" i="3"/>
  <c r="I949" i="3"/>
  <c r="J949" i="3"/>
  <c r="H949" i="3"/>
  <c r="I526" i="3"/>
  <c r="F526" i="3"/>
  <c r="K526" i="3"/>
  <c r="H526" i="3"/>
  <c r="J526" i="3"/>
  <c r="K392" i="3"/>
  <c r="F392" i="3"/>
  <c r="H392" i="3"/>
  <c r="I392" i="3"/>
  <c r="J392" i="3"/>
  <c r="F631" i="3"/>
  <c r="I631" i="3"/>
  <c r="K631" i="3"/>
  <c r="H631" i="3"/>
  <c r="J631" i="3"/>
  <c r="I324" i="3"/>
  <c r="K324" i="3"/>
  <c r="H324" i="3"/>
  <c r="J324" i="3"/>
  <c r="F324" i="3"/>
  <c r="K395" i="3"/>
  <c r="I395" i="3"/>
  <c r="F395" i="3"/>
  <c r="J395" i="3"/>
  <c r="H395" i="3"/>
  <c r="F377" i="3"/>
  <c r="H377" i="3"/>
  <c r="K377" i="3"/>
  <c r="J377" i="3"/>
  <c r="I377" i="3"/>
  <c r="I286" i="3"/>
  <c r="K286" i="3"/>
  <c r="J286" i="3"/>
  <c r="H286" i="3"/>
  <c r="F286" i="3"/>
  <c r="J813" i="3"/>
  <c r="H813" i="3"/>
  <c r="K813" i="3"/>
  <c r="I813" i="3"/>
  <c r="F813" i="3"/>
  <c r="J589" i="3"/>
  <c r="H589" i="3"/>
  <c r="I589" i="3"/>
  <c r="K589" i="3"/>
  <c r="F589" i="3"/>
  <c r="H374" i="3"/>
  <c r="J374" i="3"/>
  <c r="F374" i="3"/>
  <c r="I374" i="3"/>
  <c r="K374" i="3"/>
  <c r="H535" i="3"/>
  <c r="J535" i="3"/>
  <c r="F535" i="3"/>
  <c r="I535" i="3"/>
  <c r="K535" i="3"/>
  <c r="J284" i="3"/>
  <c r="F284" i="3"/>
  <c r="H284" i="3"/>
  <c r="K284" i="3"/>
  <c r="I284" i="3"/>
  <c r="F553" i="3"/>
  <c r="H553" i="3"/>
  <c r="J553" i="3"/>
  <c r="I553" i="3"/>
  <c r="K553" i="3"/>
  <c r="H714" i="3"/>
  <c r="K714" i="3"/>
  <c r="F714" i="3"/>
  <c r="I714" i="3"/>
  <c r="J714" i="3"/>
  <c r="J402" i="3"/>
  <c r="H402" i="3"/>
  <c r="I402" i="3"/>
  <c r="K402" i="3"/>
  <c r="F402" i="3"/>
  <c r="J931" i="3"/>
  <c r="K931" i="3"/>
  <c r="H931" i="3"/>
  <c r="F931" i="3"/>
  <c r="I931" i="3"/>
  <c r="I806" i="3"/>
  <c r="F806" i="3"/>
  <c r="K806" i="3"/>
  <c r="H806" i="3"/>
  <c r="J806" i="3"/>
  <c r="K573" i="3"/>
  <c r="J573" i="3"/>
  <c r="F573" i="3"/>
  <c r="H573" i="3"/>
  <c r="I573" i="3"/>
  <c r="J896" i="8"/>
  <c r="K896" i="8"/>
  <c r="K690" i="3"/>
  <c r="J690" i="3"/>
  <c r="H690" i="3"/>
  <c r="I690" i="3"/>
  <c r="F690" i="3"/>
  <c r="F443" i="3"/>
  <c r="I443" i="3"/>
  <c r="H443" i="3"/>
  <c r="K443" i="3"/>
  <c r="J443" i="3"/>
  <c r="H783" i="3"/>
  <c r="F783" i="3"/>
  <c r="K783" i="3"/>
  <c r="I783" i="3"/>
  <c r="J783" i="3"/>
  <c r="I771" i="3"/>
  <c r="K771" i="3"/>
  <c r="J771" i="3"/>
  <c r="F771" i="3"/>
  <c r="H771" i="3"/>
  <c r="I865" i="3"/>
  <c r="J865" i="3"/>
  <c r="F865" i="3"/>
  <c r="K865" i="3"/>
  <c r="H865" i="3"/>
  <c r="J989" i="8"/>
  <c r="K989" i="8"/>
  <c r="J756" i="3"/>
  <c r="F756" i="3"/>
  <c r="K756" i="3"/>
  <c r="H756" i="3"/>
  <c r="I756" i="3"/>
  <c r="J944" i="3"/>
  <c r="F944" i="3"/>
  <c r="H944" i="3"/>
  <c r="I944" i="3"/>
  <c r="K944" i="3"/>
  <c r="K793" i="8"/>
  <c r="J793" i="8"/>
  <c r="K700" i="8"/>
  <c r="J700" i="8"/>
  <c r="J815" i="8"/>
  <c r="K815" i="8"/>
  <c r="H660" i="3"/>
  <c r="J660" i="3"/>
  <c r="I660" i="3"/>
  <c r="F660" i="3"/>
  <c r="K660" i="3"/>
  <c r="I795" i="3"/>
  <c r="K795" i="3"/>
  <c r="J795" i="3"/>
  <c r="F795" i="3"/>
  <c r="H795" i="3"/>
  <c r="J774" i="8"/>
  <c r="K774" i="8"/>
  <c r="I755" i="3"/>
  <c r="J755" i="3"/>
  <c r="F755" i="3"/>
  <c r="H755" i="3"/>
  <c r="K755" i="3"/>
  <c r="F852" i="3"/>
  <c r="H852" i="3"/>
  <c r="I852" i="3"/>
  <c r="K852" i="3"/>
  <c r="J852" i="3"/>
  <c r="J983" i="3"/>
  <c r="I983" i="3"/>
  <c r="K983" i="3"/>
  <c r="H983" i="3"/>
  <c r="F983" i="3"/>
  <c r="J451" i="3"/>
  <c r="K451" i="3"/>
  <c r="I451" i="3"/>
  <c r="F451" i="3"/>
  <c r="H451" i="3"/>
  <c r="H817" i="3"/>
  <c r="I817" i="3"/>
  <c r="F817" i="3"/>
  <c r="K817" i="3"/>
  <c r="J817" i="3"/>
  <c r="J753" i="3"/>
  <c r="H753" i="3"/>
  <c r="F753" i="3"/>
  <c r="K753" i="3"/>
  <c r="I753" i="3"/>
  <c r="J520" i="3"/>
  <c r="F520" i="3"/>
  <c r="K520" i="3"/>
  <c r="I520" i="3"/>
  <c r="H520" i="3"/>
  <c r="J745" i="3"/>
  <c r="K745" i="3"/>
  <c r="H745" i="3"/>
  <c r="F745" i="3"/>
  <c r="I745" i="3"/>
  <c r="I260" i="3"/>
  <c r="K260" i="3"/>
  <c r="J260" i="3"/>
  <c r="H260" i="3"/>
  <c r="F260" i="3"/>
  <c r="K768" i="3"/>
  <c r="J768" i="3"/>
  <c r="H768" i="3"/>
  <c r="I768" i="3"/>
  <c r="F768" i="3"/>
  <c r="H993" i="3"/>
  <c r="I993" i="3"/>
  <c r="F993" i="3"/>
  <c r="J993" i="3"/>
  <c r="K993" i="3"/>
  <c r="K725" i="8"/>
  <c r="J725" i="8"/>
  <c r="I641" i="3"/>
  <c r="F641" i="3"/>
  <c r="H641" i="3"/>
  <c r="J641" i="3"/>
  <c r="K641" i="3"/>
  <c r="J776" i="8"/>
  <c r="K776" i="8"/>
  <c r="H650" i="3"/>
  <c r="J650" i="3"/>
  <c r="K650" i="3"/>
  <c r="F650" i="3"/>
  <c r="I650" i="3"/>
  <c r="J670" i="3"/>
  <c r="K670" i="3"/>
  <c r="I670" i="3"/>
  <c r="F670" i="3"/>
  <c r="H670" i="3"/>
  <c r="J711" i="8"/>
  <c r="K711" i="8"/>
  <c r="H310" i="3"/>
  <c r="J310" i="3"/>
  <c r="F310" i="3"/>
  <c r="K310" i="3"/>
  <c r="I310" i="3"/>
  <c r="K736" i="8"/>
  <c r="J736" i="8"/>
  <c r="I484" i="3"/>
  <c r="K484" i="3"/>
  <c r="F484" i="3"/>
  <c r="H484" i="3"/>
  <c r="J484" i="3"/>
  <c r="K638" i="3"/>
  <c r="H638" i="3"/>
  <c r="I638" i="3"/>
  <c r="J638" i="3"/>
  <c r="F638" i="3"/>
  <c r="K961" i="3"/>
  <c r="J961" i="3"/>
  <c r="H961" i="3"/>
  <c r="F961" i="3"/>
  <c r="I961" i="3"/>
  <c r="K757" i="8"/>
  <c r="J757" i="8"/>
  <c r="J794" i="3"/>
  <c r="I794" i="3"/>
  <c r="F794" i="3"/>
  <c r="H794" i="3"/>
  <c r="K794" i="3"/>
  <c r="K920" i="3"/>
  <c r="F920" i="3"/>
  <c r="J920" i="3"/>
  <c r="I920" i="3"/>
  <c r="H920" i="3"/>
  <c r="J781" i="3"/>
  <c r="K781" i="3"/>
  <c r="H781" i="3"/>
  <c r="F781" i="3"/>
  <c r="I781" i="3"/>
  <c r="I1001" i="3"/>
  <c r="K1001" i="3"/>
  <c r="N993" i="2"/>
  <c r="H1001" i="3"/>
  <c r="O993" i="2"/>
  <c r="J1001" i="3"/>
  <c r="F1001" i="3"/>
  <c r="F759" i="3"/>
  <c r="H759" i="3"/>
  <c r="J759" i="3"/>
  <c r="K759" i="3"/>
  <c r="I759" i="3"/>
  <c r="H826" i="3"/>
  <c r="K826" i="3"/>
  <c r="J826" i="3"/>
  <c r="F826" i="3"/>
  <c r="I826" i="3"/>
  <c r="K744" i="8"/>
  <c r="J744" i="8"/>
  <c r="J951" i="3"/>
  <c r="I951" i="3"/>
  <c r="H951" i="3"/>
  <c r="K951" i="3"/>
  <c r="F951" i="3"/>
  <c r="F744" i="3"/>
  <c r="I744" i="3"/>
  <c r="K744" i="3"/>
  <c r="H744" i="3"/>
  <c r="J744" i="3"/>
  <c r="F508" i="3"/>
  <c r="H508" i="3"/>
  <c r="I508" i="3"/>
  <c r="K508" i="3"/>
  <c r="J508" i="3"/>
  <c r="F761" i="3"/>
  <c r="K761" i="3"/>
  <c r="I761" i="3"/>
  <c r="H761" i="3"/>
  <c r="J761" i="3"/>
  <c r="I695" i="3"/>
  <c r="J695" i="3"/>
  <c r="K695" i="3"/>
  <c r="F695" i="3"/>
  <c r="H695" i="3"/>
  <c r="H593" i="3"/>
  <c r="K593" i="3"/>
  <c r="F593" i="3"/>
  <c r="J593" i="3"/>
  <c r="I593" i="3"/>
  <c r="J818" i="3"/>
  <c r="F818" i="3"/>
  <c r="H818" i="3"/>
  <c r="I818" i="3"/>
  <c r="K818" i="3"/>
  <c r="I464" i="3"/>
  <c r="J464" i="3"/>
  <c r="F464" i="3"/>
  <c r="K464" i="3"/>
  <c r="H464" i="3"/>
  <c r="H446" i="3"/>
  <c r="J446" i="3"/>
  <c r="K446" i="3"/>
  <c r="F446" i="3"/>
  <c r="I446" i="3"/>
  <c r="J524" i="3"/>
  <c r="I524" i="3"/>
  <c r="H524" i="3"/>
  <c r="F524" i="3"/>
  <c r="K524" i="3"/>
  <c r="H772" i="3"/>
  <c r="K772" i="3"/>
  <c r="I772" i="3"/>
  <c r="F772" i="3"/>
  <c r="J772" i="3"/>
  <c r="J559" i="3"/>
  <c r="F559" i="3"/>
  <c r="K559" i="3"/>
  <c r="I559" i="3"/>
  <c r="H559" i="3"/>
  <c r="H543" i="3"/>
  <c r="J543" i="3"/>
  <c r="F543" i="3"/>
  <c r="I543" i="3"/>
  <c r="K543" i="3"/>
  <c r="K387" i="3"/>
  <c r="F387" i="3"/>
  <c r="H387" i="3"/>
  <c r="J387" i="3"/>
  <c r="I387" i="3"/>
  <c r="F978" i="3"/>
  <c r="K978" i="3"/>
  <c r="H978" i="3"/>
  <c r="I978" i="3"/>
  <c r="J978" i="3"/>
  <c r="K891" i="8"/>
  <c r="J891" i="8"/>
  <c r="J658" i="3"/>
  <c r="I658" i="3"/>
  <c r="K658" i="3"/>
  <c r="H658" i="3"/>
  <c r="F658" i="3"/>
  <c r="J871" i="8"/>
  <c r="K871" i="8"/>
  <c r="K764" i="8"/>
  <c r="J764" i="8"/>
  <c r="J873" i="3"/>
  <c r="H873" i="3"/>
  <c r="F873" i="3"/>
  <c r="I873" i="3"/>
  <c r="K873" i="3"/>
  <c r="F475" i="3"/>
  <c r="K475" i="3"/>
  <c r="I475" i="3"/>
  <c r="H475" i="3"/>
  <c r="J475" i="3"/>
  <c r="H796" i="3"/>
  <c r="K796" i="3"/>
  <c r="F796" i="3"/>
  <c r="I796" i="3"/>
  <c r="J796" i="3"/>
  <c r="J709" i="8"/>
  <c r="K709" i="8"/>
  <c r="H927" i="3"/>
  <c r="I927" i="3"/>
  <c r="J927" i="3"/>
  <c r="F927" i="3"/>
  <c r="K927" i="3"/>
  <c r="H735" i="3"/>
  <c r="F735" i="3"/>
  <c r="I735" i="3"/>
  <c r="K735" i="3"/>
  <c r="J735" i="3"/>
  <c r="J717" i="8"/>
  <c r="K717" i="8"/>
  <c r="J720" i="8"/>
  <c r="K720" i="8"/>
  <c r="K841" i="8"/>
  <c r="J841" i="8"/>
  <c r="J480" i="3"/>
  <c r="K480" i="3"/>
  <c r="I480" i="3"/>
  <c r="H480" i="3"/>
  <c r="F480" i="3"/>
  <c r="F950" i="3"/>
  <c r="K950" i="3"/>
  <c r="H950" i="3"/>
  <c r="I950" i="3"/>
  <c r="J950" i="3"/>
  <c r="I726" i="3"/>
  <c r="F726" i="3"/>
  <c r="H726" i="3"/>
  <c r="J726" i="3"/>
  <c r="K726" i="3"/>
  <c r="J881" i="3"/>
  <c r="I881" i="3"/>
  <c r="K881" i="3"/>
  <c r="F881" i="3"/>
  <c r="H881" i="3"/>
  <c r="I584" i="3"/>
  <c r="F584" i="3"/>
  <c r="H584" i="3"/>
  <c r="J584" i="3"/>
  <c r="K584" i="3"/>
  <c r="H792" i="3"/>
  <c r="J792" i="3"/>
  <c r="I792" i="3"/>
  <c r="F792" i="3"/>
  <c r="K792" i="3"/>
  <c r="K805" i="8"/>
  <c r="J805" i="8"/>
  <c r="J412" i="3"/>
  <c r="K412" i="3"/>
  <c r="I412" i="3"/>
  <c r="H412" i="3"/>
  <c r="F412" i="3"/>
  <c r="I606" i="3"/>
  <c r="K606" i="3"/>
  <c r="H606" i="3"/>
  <c r="J606" i="3"/>
  <c r="F606" i="3"/>
  <c r="J959" i="8"/>
  <c r="K959" i="8"/>
  <c r="K797" i="3"/>
  <c r="J797" i="3"/>
  <c r="I797" i="3"/>
  <c r="F797" i="3"/>
  <c r="H797" i="3"/>
  <c r="I956" i="3"/>
  <c r="H956" i="3"/>
  <c r="F956" i="3"/>
  <c r="J956" i="3"/>
  <c r="K956" i="3"/>
  <c r="J794" i="8"/>
  <c r="K794" i="8"/>
  <c r="K848" i="3"/>
  <c r="J848" i="3"/>
  <c r="I848" i="3"/>
  <c r="H848" i="3"/>
  <c r="F848" i="3"/>
  <c r="J845" i="8"/>
  <c r="K845" i="8"/>
  <c r="K829" i="8"/>
  <c r="J829" i="8"/>
  <c r="J445" i="3"/>
  <c r="I445" i="3"/>
  <c r="H445" i="3"/>
  <c r="F445" i="3"/>
  <c r="K445" i="3"/>
  <c r="H461" i="3"/>
  <c r="F461" i="3"/>
  <c r="I461" i="3"/>
  <c r="J461" i="3"/>
  <c r="K461" i="3"/>
  <c r="K904" i="8"/>
  <c r="J904" i="8"/>
  <c r="J981" i="3"/>
  <c r="F981" i="3"/>
  <c r="I981" i="3"/>
  <c r="K981" i="3"/>
  <c r="H981" i="3"/>
  <c r="J780" i="8"/>
  <c r="K780" i="8"/>
  <c r="J809" i="8"/>
  <c r="K809" i="8"/>
  <c r="H505" i="3"/>
  <c r="F505" i="3"/>
  <c r="K505" i="3"/>
  <c r="I505" i="3"/>
  <c r="J505" i="3"/>
  <c r="I742" i="3"/>
  <c r="J742" i="3"/>
  <c r="K742" i="3"/>
  <c r="F742" i="3"/>
  <c r="H742" i="3"/>
  <c r="H623" i="3"/>
  <c r="K623" i="3"/>
  <c r="J623" i="3"/>
  <c r="I623" i="3"/>
  <c r="F623" i="3"/>
  <c r="J962" i="8"/>
  <c r="K962" i="8"/>
  <c r="J718" i="8"/>
  <c r="K718" i="8"/>
  <c r="F343" i="3"/>
  <c r="J343" i="3"/>
  <c r="H343" i="3"/>
  <c r="I343" i="3"/>
  <c r="K343" i="3"/>
  <c r="I419" i="3"/>
  <c r="J419" i="3"/>
  <c r="F419" i="3"/>
  <c r="K419" i="3"/>
  <c r="H419" i="3"/>
  <c r="J874" i="8"/>
  <c r="K874" i="8"/>
  <c r="I959" i="3"/>
  <c r="J959" i="3"/>
  <c r="H959" i="3"/>
  <c r="F959" i="3"/>
  <c r="K959" i="3"/>
  <c r="K806" i="8"/>
  <c r="J806" i="8"/>
  <c r="H762" i="3"/>
  <c r="I762" i="3"/>
  <c r="F762" i="3"/>
  <c r="J762" i="3"/>
  <c r="K762" i="3"/>
  <c r="K772" i="8"/>
  <c r="J772" i="8"/>
  <c r="K370" i="3"/>
  <c r="I370" i="3"/>
  <c r="F370" i="3"/>
  <c r="H370" i="3"/>
  <c r="J370" i="3"/>
  <c r="K957" i="8"/>
  <c r="J957" i="8"/>
  <c r="F481" i="3"/>
  <c r="I481" i="3"/>
  <c r="J481" i="3"/>
  <c r="H481" i="3"/>
  <c r="K481" i="3"/>
  <c r="K840" i="8"/>
  <c r="J840" i="8"/>
  <c r="H577" i="3"/>
  <c r="K577" i="3"/>
  <c r="J577" i="3"/>
  <c r="F577" i="3"/>
  <c r="I577" i="3"/>
  <c r="H911" i="3"/>
  <c r="I911" i="3"/>
  <c r="J911" i="3"/>
  <c r="F911" i="3"/>
  <c r="K911" i="3"/>
  <c r="J721" i="8"/>
  <c r="K721" i="8"/>
  <c r="K696" i="8"/>
  <c r="J696" i="8"/>
  <c r="F864" i="3"/>
  <c r="J864" i="3"/>
  <c r="H864" i="3"/>
  <c r="K864" i="3"/>
  <c r="I864" i="3"/>
  <c r="J930" i="8"/>
  <c r="K930" i="8"/>
  <c r="I503" i="3"/>
  <c r="F503" i="3"/>
  <c r="J503" i="3"/>
  <c r="K503" i="3"/>
  <c r="H503" i="3"/>
  <c r="H995" i="3"/>
  <c r="I995" i="3"/>
  <c r="J995" i="3"/>
  <c r="K995" i="3"/>
  <c r="F995" i="3"/>
  <c r="K956" i="8"/>
  <c r="J956" i="8"/>
  <c r="K516" i="3"/>
  <c r="I516" i="3"/>
  <c r="H516" i="3"/>
  <c r="J516" i="3"/>
  <c r="F516" i="3"/>
  <c r="J883" i="3"/>
  <c r="F883" i="3"/>
  <c r="H883" i="3"/>
  <c r="I883" i="3"/>
  <c r="K883" i="3"/>
  <c r="J853" i="8"/>
  <c r="K853" i="8"/>
  <c r="I935" i="3"/>
  <c r="F935" i="3"/>
  <c r="H935" i="3"/>
  <c r="K935" i="3"/>
  <c r="J935" i="3"/>
  <c r="I602" i="3"/>
  <c r="K602" i="3"/>
  <c r="H602" i="3"/>
  <c r="F602" i="3"/>
  <c r="J602" i="3"/>
  <c r="F456" i="3"/>
  <c r="K456" i="3"/>
  <c r="I456" i="3"/>
  <c r="H456" i="3"/>
  <c r="J456" i="3"/>
  <c r="J592" i="3"/>
  <c r="H592" i="3"/>
  <c r="F592" i="3"/>
  <c r="I592" i="3"/>
  <c r="K592" i="3"/>
  <c r="H671" i="3"/>
  <c r="F671" i="3"/>
  <c r="J671" i="3"/>
  <c r="I671" i="3"/>
  <c r="K671" i="3"/>
  <c r="K786" i="8"/>
  <c r="J786" i="8"/>
  <c r="J732" i="8"/>
  <c r="K732" i="8"/>
  <c r="K961" i="8"/>
  <c r="J961" i="8"/>
  <c r="I957" i="3"/>
  <c r="K957" i="3"/>
  <c r="F957" i="3"/>
  <c r="H957" i="3"/>
  <c r="J957" i="3"/>
  <c r="K833" i="8"/>
  <c r="J833" i="8"/>
  <c r="K749" i="3"/>
  <c r="F749" i="3"/>
  <c r="H749" i="3"/>
  <c r="I749" i="3"/>
  <c r="J749" i="3"/>
  <c r="J863" i="3"/>
  <c r="F863" i="3"/>
  <c r="I863" i="3"/>
  <c r="K863" i="3"/>
  <c r="H863" i="3"/>
  <c r="I967" i="3"/>
  <c r="J967" i="3"/>
  <c r="H967" i="3"/>
  <c r="F967" i="3"/>
  <c r="K967" i="3"/>
  <c r="H765" i="3"/>
  <c r="I765" i="3"/>
  <c r="F765" i="3"/>
  <c r="K765" i="3"/>
  <c r="J765" i="3"/>
  <c r="F889" i="3"/>
  <c r="I889" i="3"/>
  <c r="K889" i="3"/>
  <c r="H889" i="3"/>
  <c r="J889" i="3"/>
  <c r="J380" i="3"/>
  <c r="I380" i="3"/>
  <c r="F380" i="3"/>
  <c r="H380" i="3"/>
  <c r="K380" i="3"/>
  <c r="K551" i="3"/>
  <c r="H551" i="3"/>
  <c r="I551" i="3"/>
  <c r="J551" i="3"/>
  <c r="F551" i="3"/>
  <c r="I777" i="3"/>
  <c r="J777" i="3"/>
  <c r="F777" i="3"/>
  <c r="K777" i="3"/>
  <c r="H777" i="3"/>
  <c r="K902" i="8"/>
  <c r="J902" i="8"/>
  <c r="J545" i="3"/>
  <c r="H545" i="3"/>
  <c r="K545" i="3"/>
  <c r="I545" i="3"/>
  <c r="F545" i="3"/>
  <c r="J834" i="8"/>
  <c r="K834" i="8"/>
  <c r="K986" i="3"/>
  <c r="H986" i="3"/>
  <c r="F986" i="3"/>
  <c r="I986" i="3"/>
  <c r="J986" i="3"/>
  <c r="H271" i="3"/>
  <c r="K271" i="3"/>
  <c r="I271" i="3"/>
  <c r="J271" i="3"/>
  <c r="F271" i="3"/>
  <c r="I534" i="3"/>
  <c r="J534" i="3"/>
  <c r="F534" i="3"/>
  <c r="K534" i="3"/>
  <c r="H534" i="3"/>
  <c r="H522" i="3"/>
  <c r="F522" i="3"/>
  <c r="J522" i="3"/>
  <c r="I522" i="3"/>
  <c r="K522" i="3"/>
  <c r="K963" i="3"/>
  <c r="I963" i="3"/>
  <c r="H963" i="3"/>
  <c r="J963" i="3"/>
  <c r="F963" i="3"/>
  <c r="J800" i="8"/>
  <c r="K800" i="8"/>
  <c r="I621" i="3"/>
  <c r="F621" i="3"/>
  <c r="J621" i="3"/>
  <c r="K621" i="3"/>
  <c r="H621" i="3"/>
  <c r="I969" i="3"/>
  <c r="F969" i="3"/>
  <c r="H969" i="3"/>
  <c r="K969" i="3"/>
  <c r="J969" i="3"/>
  <c r="I907" i="3"/>
  <c r="F907" i="3"/>
  <c r="H907" i="3"/>
  <c r="K907" i="3"/>
  <c r="J907" i="3"/>
  <c r="K279" i="3"/>
  <c r="I279" i="3"/>
  <c r="H279" i="3"/>
  <c r="J279" i="3"/>
  <c r="F279" i="3"/>
  <c r="K734" i="8"/>
  <c r="J734" i="8"/>
  <c r="H905" i="3"/>
  <c r="K905" i="3"/>
  <c r="J905" i="3"/>
  <c r="I905" i="3"/>
  <c r="F905" i="3"/>
  <c r="I782" i="3"/>
  <c r="H782" i="3"/>
  <c r="J782" i="3"/>
  <c r="K782" i="3"/>
  <c r="F782" i="3"/>
  <c r="F428" i="3"/>
  <c r="I428" i="3"/>
  <c r="K428" i="3"/>
  <c r="H428" i="3"/>
  <c r="J428" i="3"/>
  <c r="F853" i="3"/>
  <c r="I853" i="3"/>
  <c r="J853" i="3"/>
  <c r="K853" i="3"/>
  <c r="H853" i="3"/>
  <c r="H564" i="3"/>
  <c r="I564" i="3"/>
  <c r="K564" i="3"/>
  <c r="F564" i="3"/>
  <c r="J564" i="3"/>
  <c r="F680" i="3"/>
  <c r="J680" i="3"/>
  <c r="H680" i="3"/>
  <c r="K680" i="3"/>
  <c r="I680" i="3"/>
  <c r="H706" i="3"/>
  <c r="J706" i="3"/>
  <c r="F706" i="3"/>
  <c r="K706" i="3"/>
  <c r="I706" i="3"/>
  <c r="I655" i="3"/>
  <c r="J655" i="3"/>
  <c r="H655" i="3"/>
  <c r="F655" i="3"/>
  <c r="K655" i="3"/>
  <c r="K467" i="3"/>
  <c r="F467" i="3"/>
  <c r="H467" i="3"/>
  <c r="J467" i="3"/>
  <c r="I467" i="3"/>
  <c r="K874" i="3"/>
  <c r="I874" i="3"/>
  <c r="J874" i="3"/>
  <c r="F874" i="3"/>
  <c r="H874" i="3"/>
  <c r="I780" i="3"/>
  <c r="K780" i="3"/>
  <c r="F780" i="3"/>
  <c r="J780" i="3"/>
  <c r="H780" i="3"/>
  <c r="J979" i="3"/>
  <c r="F979" i="3"/>
  <c r="I979" i="3"/>
  <c r="H979" i="3"/>
  <c r="K979" i="3"/>
  <c r="K476" i="3"/>
  <c r="I476" i="3"/>
  <c r="H476" i="3"/>
  <c r="J476" i="3"/>
  <c r="F476" i="3"/>
  <c r="F807" i="3"/>
  <c r="K807" i="3"/>
  <c r="H807" i="3"/>
  <c r="J807" i="3"/>
  <c r="I807" i="3"/>
  <c r="K789" i="8"/>
  <c r="J789" i="8"/>
  <c r="H914" i="3"/>
  <c r="F914" i="3"/>
  <c r="K914" i="3"/>
  <c r="J914" i="3"/>
  <c r="I914" i="3"/>
  <c r="J860" i="8"/>
  <c r="K860" i="8"/>
  <c r="J775" i="8"/>
  <c r="K775" i="8"/>
  <c r="K788" i="8"/>
  <c r="J788" i="8"/>
  <c r="I829" i="3"/>
  <c r="H829" i="3"/>
  <c r="F829" i="3"/>
  <c r="J829" i="3"/>
  <c r="K829" i="3"/>
  <c r="J921" i="8"/>
  <c r="K921" i="8"/>
  <c r="F778" i="3"/>
  <c r="K778" i="3"/>
  <c r="J778" i="3"/>
  <c r="H778" i="3"/>
  <c r="I778" i="3"/>
  <c r="H896" i="3"/>
  <c r="K896" i="3"/>
  <c r="J896" i="3"/>
  <c r="I896" i="3"/>
  <c r="F896" i="3"/>
  <c r="J653" i="3"/>
  <c r="H653" i="3"/>
  <c r="F653" i="3"/>
  <c r="K653" i="3"/>
  <c r="I653" i="3"/>
  <c r="K916" i="8"/>
  <c r="J916" i="8"/>
  <c r="J877" i="8"/>
  <c r="K877" i="8"/>
  <c r="I688" i="3"/>
  <c r="H688" i="3"/>
  <c r="K688" i="3"/>
  <c r="F688" i="3"/>
  <c r="J688" i="3"/>
  <c r="K698" i="3"/>
  <c r="I698" i="3"/>
  <c r="J698" i="3"/>
  <c r="H698" i="3"/>
  <c r="F698" i="3"/>
  <c r="J699" i="8"/>
  <c r="K699" i="8"/>
  <c r="J517" i="3"/>
  <c r="K517" i="3"/>
  <c r="I517" i="3"/>
  <c r="F517" i="3"/>
  <c r="H517" i="3"/>
  <c r="K952" i="3"/>
  <c r="H952" i="3"/>
  <c r="I952" i="3"/>
  <c r="J952" i="3"/>
  <c r="F952" i="3"/>
  <c r="I985" i="3"/>
  <c r="H985" i="3"/>
  <c r="K985" i="3"/>
  <c r="J985" i="3"/>
  <c r="F985" i="3"/>
  <c r="H624" i="3"/>
  <c r="F624" i="3"/>
  <c r="J624" i="3"/>
  <c r="K624" i="3"/>
  <c r="I624" i="3"/>
  <c r="J954" i="8"/>
  <c r="K954" i="8"/>
  <c r="J632" i="3"/>
  <c r="K632" i="3"/>
  <c r="F632" i="3"/>
  <c r="I632" i="3"/>
  <c r="H632" i="3"/>
  <c r="F955" i="3"/>
  <c r="I955" i="3"/>
  <c r="J955" i="3"/>
  <c r="H955" i="3"/>
  <c r="K955" i="3"/>
  <c r="K875" i="3"/>
  <c r="H875" i="3"/>
  <c r="F875" i="3"/>
  <c r="J875" i="3"/>
  <c r="I875" i="3"/>
  <c r="J667" i="3"/>
  <c r="F667" i="3"/>
  <c r="I667" i="3"/>
  <c r="K667" i="3"/>
  <c r="H667" i="3"/>
  <c r="J767" i="8"/>
  <c r="K767" i="8"/>
  <c r="K893" i="3"/>
  <c r="I893" i="3"/>
  <c r="H893" i="3"/>
  <c r="J893" i="3"/>
  <c r="F893" i="3"/>
  <c r="H921" i="3"/>
  <c r="I921" i="3"/>
  <c r="K921" i="3"/>
  <c r="J921" i="3"/>
  <c r="F921" i="3"/>
  <c r="I542" i="3"/>
  <c r="K542" i="3"/>
  <c r="J542" i="3"/>
  <c r="H542" i="3"/>
  <c r="F542" i="3"/>
  <c r="K469" i="3"/>
  <c r="J469" i="3"/>
  <c r="I469" i="3"/>
  <c r="H469" i="3"/>
  <c r="F469" i="3"/>
  <c r="J844" i="8"/>
  <c r="K844" i="8"/>
  <c r="K686" i="3"/>
  <c r="I686" i="3"/>
  <c r="J686" i="3"/>
  <c r="F686" i="3"/>
  <c r="H686" i="3"/>
  <c r="F642" i="3"/>
  <c r="J642" i="3"/>
  <c r="I642" i="3"/>
  <c r="K642" i="3"/>
  <c r="H642" i="3"/>
  <c r="K903" i="3"/>
  <c r="J903" i="3"/>
  <c r="H903" i="3"/>
  <c r="F903" i="3"/>
  <c r="I903" i="3"/>
  <c r="F643" i="3"/>
  <c r="K643" i="3"/>
  <c r="J643" i="3"/>
  <c r="I643" i="3"/>
  <c r="H643" i="3"/>
  <c r="J885" i="8"/>
  <c r="K885" i="8"/>
  <c r="K636" i="3"/>
  <c r="I636" i="3"/>
  <c r="F636" i="3"/>
  <c r="J636" i="3"/>
  <c r="H636" i="3"/>
  <c r="J477" i="3"/>
  <c r="H477" i="3"/>
  <c r="F477" i="3"/>
  <c r="K477" i="3"/>
  <c r="I477" i="3"/>
  <c r="F890" i="3"/>
  <c r="I890" i="3"/>
  <c r="H890" i="3"/>
  <c r="J890" i="3"/>
  <c r="K890" i="3"/>
  <c r="H598" i="3"/>
  <c r="J598" i="3"/>
  <c r="I598" i="3"/>
  <c r="K598" i="3"/>
  <c r="F598" i="3"/>
  <c r="H861" i="3"/>
  <c r="F861" i="3"/>
  <c r="I861" i="3"/>
  <c r="K861" i="3"/>
  <c r="J861" i="3"/>
  <c r="I539" i="3"/>
  <c r="H539" i="3"/>
  <c r="J539" i="3"/>
  <c r="F539" i="3"/>
  <c r="K539" i="3"/>
  <c r="H922" i="3"/>
  <c r="F922" i="3"/>
  <c r="I922" i="3"/>
  <c r="J922" i="3"/>
  <c r="K922" i="3"/>
  <c r="F942" i="3"/>
  <c r="I942" i="3"/>
  <c r="K942" i="3"/>
  <c r="J942" i="3"/>
  <c r="H942" i="3"/>
  <c r="F970" i="3"/>
  <c r="H970" i="3"/>
  <c r="I970" i="3"/>
  <c r="K970" i="3"/>
  <c r="J970" i="3"/>
  <c r="H462" i="3"/>
  <c r="J462" i="3"/>
  <c r="K462" i="3"/>
  <c r="I462" i="3"/>
  <c r="F462" i="3"/>
  <c r="I704" i="3"/>
  <c r="H704" i="3"/>
  <c r="F704" i="3"/>
  <c r="J704" i="3"/>
  <c r="K704" i="3"/>
  <c r="H988" i="3"/>
  <c r="K988" i="3"/>
  <c r="J988" i="3"/>
  <c r="F988" i="3"/>
  <c r="I988" i="3"/>
  <c r="H537" i="3"/>
  <c r="I537" i="3"/>
  <c r="F537" i="3"/>
  <c r="K537" i="3"/>
  <c r="J537" i="3"/>
  <c r="H510" i="3"/>
  <c r="I510" i="3"/>
  <c r="K510" i="3"/>
  <c r="J510" i="3"/>
  <c r="F510" i="3"/>
  <c r="F885" i="3"/>
  <c r="I885" i="3"/>
  <c r="K885" i="3"/>
  <c r="J885" i="3"/>
  <c r="H885" i="3"/>
  <c r="H635" i="3"/>
  <c r="K635" i="3"/>
  <c r="F635" i="3"/>
  <c r="J635" i="3"/>
  <c r="I635" i="3"/>
  <c r="I717" i="3"/>
  <c r="K717" i="3"/>
  <c r="F717" i="3"/>
  <c r="H717" i="3"/>
  <c r="J717" i="3"/>
  <c r="K750" i="8"/>
  <c r="J750" i="8"/>
  <c r="J993" i="8"/>
  <c r="K993" i="8"/>
  <c r="K791" i="8"/>
  <c r="J791" i="8"/>
  <c r="J652" i="3"/>
  <c r="F652" i="3"/>
  <c r="K652" i="3"/>
  <c r="I652" i="3"/>
  <c r="H652" i="3"/>
  <c r="F544" i="3"/>
  <c r="K544" i="3"/>
  <c r="J544" i="3"/>
  <c r="H544" i="3"/>
  <c r="I544" i="3"/>
  <c r="H713" i="3"/>
  <c r="I713" i="3"/>
  <c r="F713" i="3"/>
  <c r="J713" i="3"/>
  <c r="K713" i="3"/>
  <c r="F457" i="3"/>
  <c r="K457" i="3"/>
  <c r="H457" i="3"/>
  <c r="J457" i="3"/>
  <c r="I457" i="3"/>
  <c r="J859" i="8"/>
  <c r="K859" i="8"/>
  <c r="K982" i="3"/>
  <c r="F982" i="3"/>
  <c r="H982" i="3"/>
  <c r="J982" i="3"/>
  <c r="I982" i="3"/>
  <c r="J599" i="3"/>
  <c r="K599" i="3"/>
  <c r="H599" i="3"/>
  <c r="I599" i="3"/>
  <c r="F599" i="3"/>
  <c r="J958" i="8"/>
  <c r="K958" i="8"/>
  <c r="J928" i="8"/>
  <c r="K928" i="8"/>
  <c r="H929" i="3"/>
  <c r="I929" i="3"/>
  <c r="J929" i="3"/>
  <c r="K929" i="3"/>
  <c r="F929" i="3"/>
  <c r="I588" i="3"/>
  <c r="F588" i="3"/>
  <c r="K588" i="3"/>
  <c r="J588" i="3"/>
  <c r="H588" i="3"/>
  <c r="J912" i="8"/>
  <c r="K912" i="8"/>
  <c r="J941" i="8"/>
  <c r="K941" i="8"/>
  <c r="J831" i="8"/>
  <c r="K831" i="8"/>
  <c r="K807" i="8"/>
  <c r="J807" i="8"/>
  <c r="J768" i="8"/>
  <c r="K768" i="8"/>
  <c r="K761" i="8"/>
  <c r="J761" i="8"/>
  <c r="J748" i="8"/>
  <c r="K748" i="8"/>
  <c r="K852" i="8"/>
  <c r="J852" i="8"/>
  <c r="K942" i="8"/>
  <c r="J942" i="8"/>
  <c r="K966" i="8"/>
  <c r="J966" i="8"/>
  <c r="J790" i="8"/>
  <c r="K790" i="8"/>
  <c r="J836" i="8"/>
  <c r="K836" i="8"/>
  <c r="K839" i="8"/>
  <c r="J839" i="8"/>
  <c r="J702" i="8"/>
  <c r="K702" i="8"/>
  <c r="K867" i="8"/>
  <c r="J867" i="8"/>
  <c r="J949" i="8"/>
  <c r="K949" i="8"/>
  <c r="K704" i="8"/>
  <c r="J704" i="8"/>
  <c r="J863" i="8"/>
  <c r="K863" i="8"/>
  <c r="J968" i="8"/>
  <c r="K968" i="8"/>
  <c r="K735" i="8"/>
  <c r="J735" i="8"/>
  <c r="J830" i="8"/>
  <c r="K830" i="8"/>
  <c r="J715" i="8"/>
  <c r="K715" i="8"/>
  <c r="J943" i="8"/>
  <c r="K943" i="8"/>
  <c r="K999" i="8"/>
  <c r="J999" i="8"/>
  <c r="J914" i="8"/>
  <c r="K914" i="8"/>
  <c r="K937" i="8"/>
  <c r="J937" i="8"/>
  <c r="K703" i="8"/>
  <c r="J703" i="8"/>
  <c r="K950" i="8"/>
  <c r="J950" i="8"/>
  <c r="J926" i="8"/>
  <c r="K926" i="8"/>
  <c r="J811" i="8"/>
  <c r="K811" i="8"/>
  <c r="K893" i="8"/>
  <c r="J893" i="8"/>
  <c r="K818" i="8"/>
  <c r="J818" i="8"/>
  <c r="K946" i="8"/>
  <c r="J946" i="8"/>
  <c r="K884" i="8"/>
  <c r="J884" i="8"/>
  <c r="J749" i="8"/>
  <c r="K749" i="8"/>
  <c r="K974" i="8"/>
  <c r="J974" i="8"/>
  <c r="K997" i="8"/>
  <c r="J997" i="8"/>
  <c r="J819" i="8"/>
  <c r="K819" i="8"/>
  <c r="K802" i="8"/>
  <c r="J802" i="8"/>
  <c r="K847" i="8"/>
  <c r="J847" i="8"/>
  <c r="J828" i="8"/>
  <c r="K828" i="8"/>
  <c r="J913" i="8"/>
  <c r="K913" i="8"/>
  <c r="K934" i="8"/>
  <c r="J934" i="8"/>
  <c r="J694" i="8"/>
  <c r="K694" i="8"/>
  <c r="J741" i="8"/>
  <c r="K741" i="8"/>
  <c r="K752" i="8"/>
  <c r="J752" i="8"/>
  <c r="K895" i="8"/>
  <c r="J895" i="8"/>
  <c r="J846" i="8"/>
  <c r="K846" i="8"/>
  <c r="J729" i="8"/>
  <c r="K729" i="8"/>
  <c r="K666" i="3"/>
  <c r="H666" i="3"/>
  <c r="J666" i="3"/>
  <c r="I666" i="3"/>
  <c r="F666" i="3"/>
  <c r="K827" i="8"/>
  <c r="J827" i="8"/>
  <c r="F479" i="3"/>
  <c r="K479" i="3"/>
  <c r="J479" i="3"/>
  <c r="H479" i="3"/>
  <c r="I479" i="3"/>
  <c r="F877" i="3"/>
  <c r="H877" i="3"/>
  <c r="K877" i="3"/>
  <c r="J877" i="3"/>
  <c r="I877" i="3"/>
  <c r="J919" i="8"/>
  <c r="K919" i="8"/>
  <c r="K817" i="8"/>
  <c r="J817" i="8"/>
  <c r="I585" i="3"/>
  <c r="J585" i="3"/>
  <c r="K585" i="3"/>
  <c r="H585" i="3"/>
  <c r="F585" i="3"/>
  <c r="J878" i="8"/>
  <c r="K878" i="8"/>
  <c r="J777" i="8"/>
  <c r="K777" i="8"/>
  <c r="J814" i="8"/>
  <c r="K814" i="8"/>
  <c r="J955" i="8"/>
  <c r="K955" i="8"/>
  <c r="J747" i="8"/>
  <c r="K747" i="8"/>
  <c r="J738" i="8"/>
  <c r="K738" i="8"/>
  <c r="J873" i="8"/>
  <c r="K873" i="8"/>
  <c r="I936" i="3"/>
  <c r="F936" i="3"/>
  <c r="K936" i="3"/>
  <c r="J936" i="3"/>
  <c r="H936" i="3"/>
  <c r="J864" i="8"/>
  <c r="K864" i="8"/>
  <c r="K783" i="8"/>
  <c r="J783" i="8"/>
  <c r="K822" i="8"/>
  <c r="J822" i="8"/>
  <c r="K771" i="8"/>
  <c r="J771" i="8"/>
  <c r="K917" i="8"/>
  <c r="J917" i="8"/>
  <c r="K945" i="8"/>
  <c r="J945" i="8"/>
  <c r="K733" i="8"/>
  <c r="J733" i="8"/>
  <c r="J1000" i="8"/>
  <c r="K1000" i="8"/>
  <c r="K708" i="8"/>
  <c r="J708" i="8"/>
  <c r="K931" i="8"/>
  <c r="J931" i="8"/>
  <c r="J1002" i="8"/>
  <c r="K1002" i="8"/>
  <c r="K804" i="8"/>
  <c r="J804" i="8"/>
  <c r="J980" i="8"/>
  <c r="K980" i="8"/>
  <c r="K979" i="8"/>
  <c r="J979" i="8"/>
  <c r="H533" i="3"/>
  <c r="J533" i="3"/>
  <c r="K533" i="3"/>
  <c r="I533" i="3"/>
  <c r="F533" i="3"/>
  <c r="K923" i="8"/>
  <c r="J923" i="8"/>
  <c r="J850" i="8"/>
  <c r="K850" i="8"/>
  <c r="J781" i="8"/>
  <c r="K781" i="8"/>
  <c r="I801" i="3"/>
  <c r="H801" i="3"/>
  <c r="F801" i="3"/>
  <c r="K801" i="3"/>
  <c r="J801" i="3"/>
  <c r="K967" i="8"/>
  <c r="J967" i="8"/>
  <c r="J899" i="8"/>
  <c r="K899" i="8"/>
  <c r="J803" i="3"/>
  <c r="F803" i="3"/>
  <c r="I803" i="3"/>
  <c r="H803" i="3"/>
  <c r="K803" i="3"/>
  <c r="J705" i="8"/>
  <c r="K705" i="8"/>
  <c r="J868" i="8"/>
  <c r="K868" i="8"/>
  <c r="J995" i="8"/>
  <c r="K995" i="8"/>
  <c r="K763" i="8"/>
  <c r="J763" i="8"/>
  <c r="J759" i="8"/>
  <c r="K759" i="8"/>
  <c r="K698" i="8"/>
  <c r="J698" i="8"/>
  <c r="J706" i="8"/>
  <c r="K706" i="8"/>
  <c r="J714" i="8"/>
  <c r="K714" i="8"/>
  <c r="K970" i="8"/>
  <c r="J970" i="8"/>
  <c r="K753" i="8"/>
  <c r="J753" i="8"/>
  <c r="K869" i="8"/>
  <c r="J869" i="8"/>
  <c r="J952" i="8"/>
  <c r="K952" i="8"/>
  <c r="J981" i="8"/>
  <c r="K981" i="8"/>
  <c r="F682" i="3"/>
  <c r="K682" i="3"/>
  <c r="H682" i="3"/>
  <c r="I682" i="3"/>
  <c r="J682" i="3"/>
  <c r="J960" i="8"/>
  <c r="K960" i="8"/>
  <c r="K808" i="8"/>
  <c r="J808" i="8"/>
  <c r="K855" i="8"/>
  <c r="J855" i="8"/>
  <c r="K838" i="8"/>
  <c r="J838" i="8"/>
  <c r="H968" i="3"/>
  <c r="J968" i="3"/>
  <c r="I968" i="3"/>
  <c r="K968" i="3"/>
  <c r="F968" i="3"/>
  <c r="K707" i="8"/>
  <c r="J707" i="8"/>
  <c r="K998" i="8"/>
  <c r="J998" i="8"/>
  <c r="K965" i="3"/>
  <c r="F965" i="3"/>
  <c r="I965" i="3"/>
  <c r="J965" i="3"/>
  <c r="H965" i="3"/>
  <c r="J947" i="8"/>
  <c r="K947" i="8"/>
  <c r="J897" i="8"/>
  <c r="K897" i="8"/>
  <c r="F609" i="3"/>
  <c r="K609" i="3"/>
  <c r="J609" i="3"/>
  <c r="I609" i="3"/>
  <c r="H609" i="3"/>
  <c r="J712" i="8"/>
  <c r="K712" i="8"/>
  <c r="H769" i="3"/>
  <c r="I769" i="3"/>
  <c r="K769" i="3"/>
  <c r="F769" i="3"/>
  <c r="J769" i="3"/>
  <c r="K798" i="8"/>
  <c r="J798" i="8"/>
  <c r="K821" i="8"/>
  <c r="J821" i="8"/>
  <c r="J719" i="8"/>
  <c r="K719" i="8"/>
  <c r="J773" i="8"/>
  <c r="K773" i="8"/>
  <c r="K982" i="8"/>
  <c r="J982" i="8"/>
  <c r="K879" i="8"/>
  <c r="J879" i="8"/>
  <c r="F518" i="3"/>
  <c r="K518" i="3"/>
  <c r="J518" i="3"/>
  <c r="I518" i="3"/>
  <c r="H518" i="3"/>
  <c r="J876" i="8"/>
  <c r="K876" i="8"/>
  <c r="K911" i="8"/>
  <c r="J911" i="8"/>
  <c r="J832" i="8"/>
  <c r="K832" i="8"/>
  <c r="H612" i="3"/>
  <c r="I612" i="3"/>
  <c r="F612" i="3"/>
  <c r="J612" i="3"/>
  <c r="K612" i="3"/>
  <c r="J920" i="8"/>
  <c r="K920" i="8"/>
  <c r="J925" i="8"/>
  <c r="K925" i="8"/>
  <c r="J905" i="8"/>
  <c r="K905" i="8"/>
  <c r="J812" i="8"/>
  <c r="K812" i="8"/>
  <c r="K915" i="8"/>
  <c r="J915" i="8"/>
  <c r="K971" i="8"/>
  <c r="J971" i="8"/>
  <c r="K856" i="8"/>
  <c r="J856" i="8"/>
  <c r="H454" i="3"/>
  <c r="K454" i="3"/>
  <c r="I454" i="3"/>
  <c r="F454" i="3"/>
  <c r="J454" i="3"/>
  <c r="J769" i="8"/>
  <c r="K769" i="8"/>
  <c r="J892" i="8"/>
  <c r="K892" i="8"/>
  <c r="J823" i="3"/>
  <c r="H823" i="3"/>
  <c r="I823" i="3"/>
  <c r="F823" i="3"/>
  <c r="K823" i="3"/>
  <c r="J695" i="8"/>
  <c r="K695" i="8"/>
  <c r="K969" i="8"/>
  <c r="J969" i="8"/>
  <c r="K692" i="8"/>
  <c r="J692" i="8"/>
  <c r="H453" i="3"/>
  <c r="K453" i="3"/>
  <c r="I453" i="3"/>
  <c r="J453" i="3"/>
  <c r="F453" i="3"/>
  <c r="J827" i="3"/>
  <c r="H827" i="3"/>
  <c r="I827" i="3"/>
  <c r="K827" i="3"/>
  <c r="F827" i="3"/>
  <c r="J785" i="8"/>
  <c r="K785" i="8"/>
  <c r="J765" i="8"/>
  <c r="K765" i="8"/>
  <c r="J990" i="8"/>
  <c r="K990" i="8"/>
  <c r="K726" i="8"/>
  <c r="J726" i="8"/>
  <c r="J948" i="8"/>
  <c r="K948" i="8"/>
  <c r="J824" i="8"/>
  <c r="K824" i="8"/>
  <c r="K963" i="8"/>
  <c r="J963" i="8"/>
  <c r="J951" i="8"/>
  <c r="K951" i="8"/>
  <c r="J843" i="8"/>
  <c r="K843" i="8"/>
  <c r="J910" i="8"/>
  <c r="K910" i="8"/>
  <c r="J953" i="8"/>
  <c r="K953" i="8"/>
  <c r="J940" i="8"/>
  <c r="K940" i="8"/>
  <c r="J938" i="8"/>
  <c r="K938" i="8"/>
  <c r="J881" i="8"/>
  <c r="K881" i="8"/>
  <c r="J810" i="8"/>
  <c r="K810" i="8"/>
  <c r="K842" i="8"/>
  <c r="J842" i="8"/>
  <c r="K740" i="8"/>
  <c r="J740" i="8"/>
  <c r="K730" i="8"/>
  <c r="J730" i="8"/>
  <c r="J693" i="8"/>
  <c r="K693" i="8"/>
  <c r="K918" i="8"/>
  <c r="J918" i="8"/>
  <c r="J858" i="8"/>
  <c r="K858" i="8"/>
  <c r="J3" i="8"/>
  <c r="K3" i="8"/>
  <c r="J882" i="8"/>
  <c r="K882" i="8"/>
  <c r="J779" i="8"/>
  <c r="K779" i="8"/>
  <c r="K724" i="8"/>
  <c r="J724" i="8"/>
  <c r="J813" i="8"/>
  <c r="K813" i="8"/>
  <c r="J933" i="8"/>
  <c r="K933" i="8"/>
  <c r="K1001" i="8"/>
  <c r="J1001" i="8"/>
  <c r="J906" i="8"/>
  <c r="K906" i="8"/>
  <c r="K903" i="8"/>
  <c r="J903" i="8"/>
  <c r="J782" i="8"/>
  <c r="K782" i="8"/>
  <c r="J697" i="8"/>
  <c r="K697" i="8"/>
  <c r="J978" i="8"/>
  <c r="K978" i="8"/>
  <c r="K713" i="8"/>
  <c r="J713" i="8"/>
  <c r="J766" i="8"/>
  <c r="K766" i="8"/>
  <c r="K701" i="8"/>
  <c r="J701" i="8"/>
  <c r="K996" i="8"/>
  <c r="J996" i="8"/>
  <c r="K739" i="8"/>
  <c r="J739" i="8"/>
  <c r="K994" i="8"/>
  <c r="J994" i="8"/>
  <c r="K965" i="8"/>
  <c r="J965" i="8"/>
  <c r="J992" i="8"/>
  <c r="K992" i="8"/>
  <c r="K975" i="8"/>
  <c r="J975" i="8"/>
  <c r="K751" i="8"/>
  <c r="J751" i="8"/>
  <c r="K909" i="8"/>
  <c r="J909" i="8"/>
  <c r="K723" i="8"/>
  <c r="J723" i="8"/>
  <c r="J983" i="8"/>
  <c r="K983" i="8"/>
  <c r="J816" i="8"/>
  <c r="K816" i="8"/>
  <c r="K986" i="8"/>
  <c r="J986" i="8"/>
  <c r="J932" i="8"/>
  <c r="K932" i="8"/>
  <c r="K862" i="8"/>
  <c r="J862" i="8"/>
  <c r="K866" i="8"/>
  <c r="J866" i="8"/>
  <c r="J887" i="8"/>
  <c r="K887" i="8"/>
  <c r="J888" i="8"/>
  <c r="K888" i="8"/>
  <c r="K755" i="8"/>
  <c r="J755" i="8"/>
  <c r="J745" i="8"/>
  <c r="K745" i="8"/>
</calcChain>
</file>

<file path=xl/sharedStrings.xml><?xml version="1.0" encoding="utf-8"?>
<sst xmlns="http://schemas.openxmlformats.org/spreadsheetml/2006/main" count="550" uniqueCount="291">
  <si>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</si>
  <si>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</si>
  <si>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</si>
  <si>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</si>
  <si>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</si>
  <si>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</si>
  <si>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</si>
  <si>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</si>
  <si>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</si>
  <si>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</si>
  <si>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</si>
  <si>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</si>
  <si>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</si>
  <si>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</si>
  <si>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</si>
  <si>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</si>
  <si>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</si>
  <si>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</si>
  <si>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</si>
  <si>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</si>
  <si>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</si>
  <si>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</si>
  <si>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</si>
  <si>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</si>
  <si>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</si>
  <si>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</si>
  <si>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</si>
  <si>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</si>
  <si>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</si>
  <si>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</si>
  <si>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</si>
  <si>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</si>
  <si>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</si>
  <si>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</si>
  <si>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</si>
  <si>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</si>
  <si>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</si>
  <si>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</si>
  <si>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</si>
  <si>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</si>
  <si>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</si>
  <si>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</si>
  <si>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</si>
  <si>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</si>
  <si>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</si>
  <si>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</si>
  <si>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</si>
  <si>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</si>
  <si>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</si>
  <si>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</si>
  <si>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</si>
  <si>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</si>
  <si>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</si>
  <si>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</si>
  <si>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</si>
  <si>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</si>
  <si>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</si>
  <si>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</si>
  <si>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</si>
  <si>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</si>
  <si>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</si>
  <si>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</si>
  <si>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</si>
  <si>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</si>
  <si>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</si>
  <si>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</si>
  <si>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</si>
  <si>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</si>
  <si>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</si>
  <si>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</si>
  <si>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</si>
  <si>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</si>
  <si>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Liga MX</t>
  </si>
  <si>
    <t>Sonderjyske</t>
  </si>
  <si>
    <t>Aarhus</t>
  </si>
  <si>
    <t>Boca Juniors</t>
  </si>
  <si>
    <t>Midtjylland</t>
  </si>
  <si>
    <t>Aalborg</t>
  </si>
  <si>
    <t>Silkeborg</t>
  </si>
  <si>
    <t>Vejle</t>
  </si>
  <si>
    <t>Nordsjaelland</t>
  </si>
  <si>
    <t>Brondby</t>
  </si>
  <si>
    <t>FC Copenhagen</t>
  </si>
  <si>
    <t>Odense</t>
  </si>
  <si>
    <t>Tigre</t>
  </si>
  <si>
    <t>Randers FC</t>
  </si>
  <si>
    <t>Viborg</t>
  </si>
  <si>
    <t>Superliga</t>
  </si>
  <si>
    <t>AIK</t>
  </si>
  <si>
    <t>Viking</t>
  </si>
  <si>
    <t>Malmo FF</t>
  </si>
  <si>
    <t>Veikkausliiga</t>
  </si>
  <si>
    <t>Eliteserien</t>
  </si>
  <si>
    <t>Allsvenskan</t>
  </si>
  <si>
    <t>Serie A</t>
  </si>
  <si>
    <t>Odd</t>
  </si>
  <si>
    <t>Molde</t>
  </si>
  <si>
    <t>Tromso</t>
  </si>
  <si>
    <t>Valerenga</t>
  </si>
  <si>
    <t>Stromsgodset</t>
  </si>
  <si>
    <t>J1 League</t>
  </si>
  <si>
    <t>Pachuca</t>
  </si>
  <si>
    <t>Club America</t>
  </si>
  <si>
    <t>U.A.N.L.- Tigres</t>
  </si>
  <si>
    <t>Atlas</t>
  </si>
  <si>
    <t>AC Oulu</t>
  </si>
  <si>
    <t>Honka</t>
  </si>
  <si>
    <t>SJK</t>
  </si>
  <si>
    <t>Dundalk</t>
  </si>
  <si>
    <t>Bohemians</t>
  </si>
  <si>
    <t>Shamrock Rovers</t>
  </si>
  <si>
    <t>Derry City</t>
  </si>
  <si>
    <t>Shelbourne</t>
  </si>
  <si>
    <t>Drogheda</t>
  </si>
  <si>
    <t>Finn Harps</t>
  </si>
  <si>
    <t>UC Dublin</t>
  </si>
  <si>
    <t>Cracovia</t>
  </si>
  <si>
    <t>Wisla Plock</t>
  </si>
  <si>
    <t>Jagiellonia</t>
  </si>
  <si>
    <t>Legia</t>
  </si>
  <si>
    <t>Chindia Targoviste</t>
  </si>
  <si>
    <t>Din. Bucuresti</t>
  </si>
  <si>
    <t>Sochi</t>
  </si>
  <si>
    <t>Nizhny Novgorod</t>
  </si>
  <si>
    <t>Admira</t>
  </si>
  <si>
    <t>Altach</t>
  </si>
  <si>
    <t>Ried</t>
  </si>
  <si>
    <t>LASK</t>
  </si>
  <si>
    <t>Tirol</t>
  </si>
  <si>
    <t>Hartberg</t>
  </si>
  <si>
    <t>Ceara</t>
  </si>
  <si>
    <t>Flamengo RJ</t>
  </si>
  <si>
    <t>Palmeiras</t>
  </si>
  <si>
    <t>Atletico GO</t>
  </si>
  <si>
    <t>Internacional</t>
  </si>
  <si>
    <t>Corinthians</t>
  </si>
  <si>
    <t>HIFK</t>
  </si>
  <si>
    <t>Sligo Rovers</t>
  </si>
  <si>
    <t>St. Patricks</t>
  </si>
  <si>
    <t>Iwata</t>
  </si>
  <si>
    <t>FC Tokyo</t>
  </si>
  <si>
    <t>Kyoto</t>
  </si>
  <si>
    <t>Shimizu S-Pulse</t>
  </si>
  <si>
    <t>Nagoya Grampus</t>
  </si>
  <si>
    <t>Cerezo Osaka</t>
  </si>
  <si>
    <t>Kashima Antlers</t>
  </si>
  <si>
    <t>Hokkaido Consadole Sapporo</t>
  </si>
  <si>
    <t>Vissel Kobe</t>
  </si>
  <si>
    <t>Sagan Tosu</t>
  </si>
  <si>
    <t>Kawasaki Frontale</t>
  </si>
  <si>
    <t>Avispa Fukuoka</t>
  </si>
  <si>
    <t>Shonan Bellmare</t>
  </si>
  <si>
    <t>Yokohama F. Marinos</t>
  </si>
  <si>
    <t>Kashiwa Reysol</t>
  </si>
  <si>
    <t>Gamba Osaka</t>
  </si>
  <si>
    <t>Termalica B-B.</t>
  </si>
  <si>
    <t>Piast Gliwice</t>
  </si>
  <si>
    <t>Warta Poznan</t>
  </si>
  <si>
    <t>Lech Poznan</t>
  </si>
  <si>
    <t>Zaglebie</t>
  </si>
  <si>
    <t>Rakow</t>
  </si>
  <si>
    <t>Lechia Gdansk</t>
  </si>
  <si>
    <t>Pogon Szczecin</t>
  </si>
  <si>
    <t>Farul Constanta</t>
  </si>
  <si>
    <t>FC Arges</t>
  </si>
  <si>
    <t>FC Voluntari</t>
  </si>
  <si>
    <t>FCSB</t>
  </si>
  <si>
    <t>Ufa</t>
  </si>
  <si>
    <t>Arsenal Tula</t>
  </si>
  <si>
    <t>FK Rostov</t>
  </si>
  <si>
    <t>Khimki</t>
  </si>
  <si>
    <t>Lokomotiv Moscow</t>
  </si>
  <si>
    <t>Dynamo Moscow</t>
  </si>
  <si>
    <t>Akhmat Grozny</t>
  </si>
  <si>
    <t>Mjallby</t>
  </si>
  <si>
    <t>Varnamo</t>
  </si>
  <si>
    <t>Sirius</t>
  </si>
  <si>
    <t>Elfsborg</t>
  </si>
  <si>
    <t>Toronto FC</t>
  </si>
  <si>
    <t>Orlando City</t>
  </si>
  <si>
    <t>Colorado Rapids</t>
  </si>
  <si>
    <t>Los Angeles FC</t>
  </si>
  <si>
    <t>A. Klagenfurt</t>
  </si>
  <si>
    <t>Austria Vienna</t>
  </si>
  <si>
    <t>Rapid Vienna</t>
  </si>
  <si>
    <t>Salzburg</t>
  </si>
  <si>
    <t>Sturm Graz</t>
  </si>
  <si>
    <t>Wolfsberger</t>
  </si>
  <si>
    <t>Fluminense</t>
  </si>
  <si>
    <t>Athletico-PR</t>
  </si>
  <si>
    <t>Sao Paulo</t>
  </si>
  <si>
    <t>Cuiaba</t>
  </si>
  <si>
    <t>Coritiba</t>
  </si>
  <si>
    <t>America MG</t>
  </si>
  <si>
    <t>Avai</t>
  </si>
  <si>
    <t>Juventude</t>
  </si>
  <si>
    <t>Botafogo RJ</t>
  </si>
  <si>
    <t>Fortaleza</t>
  </si>
  <si>
    <t>Goias</t>
  </si>
  <si>
    <t>Santos</t>
  </si>
  <si>
    <t>Ilves</t>
  </si>
  <si>
    <t>Mariehamn</t>
  </si>
  <si>
    <t>Stal Mielec</t>
  </si>
  <si>
    <t>Slask Wroclaw</t>
  </si>
  <si>
    <t>Gornik Z.</t>
  </si>
  <si>
    <t>Leczna</t>
  </si>
  <si>
    <t>Radomiak Radom</t>
  </si>
  <si>
    <t>Wisla</t>
  </si>
  <si>
    <t>CFR Cluj</t>
  </si>
  <si>
    <t>Univ. Craiova</t>
  </si>
  <si>
    <t>Ural</t>
  </si>
  <si>
    <t>Rubin Kazan</t>
  </si>
  <si>
    <t>Spartak Moscow</t>
  </si>
  <si>
    <t>Zenit</t>
  </si>
  <si>
    <t>Krasnodar</t>
  </si>
  <si>
    <t>CSKA Moscow</t>
  </si>
  <si>
    <t>Hacken</t>
  </si>
  <si>
    <t>Kalmar</t>
  </si>
  <si>
    <t>Hammarby</t>
  </si>
  <si>
    <t>Degerfors</t>
  </si>
  <si>
    <t>Helsingborg</t>
  </si>
  <si>
    <t>Goteborg</t>
  </si>
  <si>
    <t>Varbergs</t>
  </si>
  <si>
    <t>Norrkoping</t>
  </si>
  <si>
    <t>Sundsvall</t>
  </si>
  <si>
    <t>Charlotte</t>
  </si>
  <si>
    <t>CF Montreal</t>
  </si>
  <si>
    <t>New York City</t>
  </si>
  <si>
    <t>Columbus Crew</t>
  </si>
  <si>
    <t>Vancouver Whitecaps</t>
  </si>
  <si>
    <t>San Jose Earthquakes</t>
  </si>
  <si>
    <t>Philadelphia Union</t>
  </si>
  <si>
    <t>New York Red Bulls</t>
  </si>
  <si>
    <t>Chicago Fire</t>
  </si>
  <si>
    <t>FC Cincinnati</t>
  </si>
  <si>
    <t>Inter Miami</t>
  </si>
  <si>
    <t>DC United</t>
  </si>
  <si>
    <t>Houston Dynamo</t>
  </si>
  <si>
    <t>Nashville SC</t>
  </si>
  <si>
    <t>Real Salt Lake</t>
  </si>
  <si>
    <t>Austin FC</t>
  </si>
  <si>
    <t>Portland Timbers</t>
  </si>
  <si>
    <t>Sporting Kansas City</t>
  </si>
  <si>
    <t>Los Angeles Galaxy</t>
  </si>
  <si>
    <t>FC Dallas</t>
  </si>
  <si>
    <t>Atlanta Utd</t>
  </si>
  <si>
    <t>New England Revolution</t>
  </si>
  <si>
    <t>Seattle Sounders</t>
  </si>
  <si>
    <t>Minnesota United</t>
  </si>
  <si>
    <t>Aalesund</t>
  </si>
  <si>
    <t>Bodo/Glimt</t>
  </si>
  <si>
    <t>Kristiansund</t>
  </si>
  <si>
    <t>Lillestrom</t>
  </si>
  <si>
    <t>Sarpsborg 08</t>
  </si>
  <si>
    <t>Haugesund</t>
  </si>
  <si>
    <t>Rosenborg</t>
  </si>
  <si>
    <t>Sandefjord</t>
  </si>
  <si>
    <t>Jerv</t>
  </si>
  <si>
    <t>Ham-Kam</t>
  </si>
  <si>
    <t>Djurgarden</t>
  </si>
  <si>
    <t>Premier Division</t>
  </si>
  <si>
    <t>Ekstraklasa</t>
  </si>
  <si>
    <t>Liga 1</t>
  </si>
  <si>
    <t>Premier League</t>
  </si>
  <si>
    <t>Admiral Bundesliga</t>
  </si>
  <si>
    <t>MLS</t>
  </si>
  <si>
    <t>KuPS</t>
  </si>
  <si>
    <t>Haka</t>
  </si>
  <si>
    <t>HJK</t>
  </si>
  <si>
    <t>Lahti</t>
  </si>
  <si>
    <t>Urawa Reds</t>
  </si>
  <si>
    <t>Grasshoppers</t>
  </si>
  <si>
    <t>St. Gallen</t>
  </si>
  <si>
    <t>Lausanne</t>
  </si>
  <si>
    <t>Sion</t>
  </si>
  <si>
    <t>Lugano</t>
  </si>
  <si>
    <t>Zurich</t>
  </si>
  <si>
    <t>Luzern</t>
  </si>
  <si>
    <t>Young Boys</t>
  </si>
  <si>
    <t>Servette</t>
  </si>
  <si>
    <t>Basel</t>
  </si>
  <si>
    <t>20/05/2022</t>
  </si>
  <si>
    <t>Swiss</t>
  </si>
  <si>
    <t>Sanfrecce Hiroshima</t>
  </si>
  <si>
    <t>Concordia</t>
  </si>
  <si>
    <t>U. Cluj</t>
  </si>
  <si>
    <t>Krylya Sovetov</t>
  </si>
  <si>
    <t>21/05/2022</t>
  </si>
  <si>
    <t>22/05/2022</t>
  </si>
  <si>
    <t>23/05/2022</t>
  </si>
  <si>
    <t>Copa de la Liga Profesional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</si>
</sst>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1.0285140417768923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28.682501034470341</v>
      </c>
      <c r="I2" s="6">
        <f>IF('Log_working_3-way'!$D2="","",'True_Odds_Calculator_3-way'!O3/'True_Odds_Calculator_3-way'!B3-1)</f>
        <v>4.259212635966918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2.835332981327765E-2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1.033230239022507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7.8211060309869627</v>
      </c>
      <c r="I3" s="6">
        <f>IF('Log_working_3-way'!$D3="","",'True_Odds_Calculator_3-way'!O4/'True_Odds_Calculator_3-way'!B4-1)</f>
        <v>20.914947797300737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3.4715536226110233E-2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1.0321209289571123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36.471214361578028</v>
      </c>
      <c r="I4" s="6">
        <f>IF('Log_working_3-way'!$D4="","",'True_Odds_Calculator_3-way'!O5/'True_Odds_Calculator_3-way'!B5-1)</f>
        <v>4.5590036140797165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2.9557199915782206E-2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1.0292181905010469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28.337210378292287</v>
      </c>
      <c r="I5" s="6">
        <f>IF('Log_working_3-way'!$D5="","",'True_Odds_Calculator_3-way'!O6/'True_Odds_Calculator_3-way'!B6-1)</f>
        <v>5.8010816926356616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2.9054577441674168E-2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1.0279290814763946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21.243159625996103</v>
      </c>
      <c r="I6" s="6">
        <f>IF('Log_working_3-way'!$D6="","",'True_Odds_Calculator_3-way'!O7/'True_Odds_Calculator_3-way'!B7-1)</f>
        <v>6.8415826415865144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2.9226475279106934E-2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1.0376182553830484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38.74744777175605</v>
      </c>
      <c r="I7" s="6">
        <f>IF('Log_working_3-way'!$D7="","",'True_Odds_Calculator_3-way'!O8/'True_Odds_Calculator_3-way'!B8-1)</f>
        <v>3.8847059157856592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3.3811969039992729E-2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1.0241350865022136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12.567996291052626</v>
      </c>
      <c r="I8" s="6">
        <f>IF('Log_working_3-way'!$D8="","",'True_Odds_Calculator_3-way'!O9/'True_Odds_Calculator_3-way'!B9-1)</f>
        <v>8.3988249451078651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2.6159087994046537E-2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1.0302775730333522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25.883648088318186</v>
      </c>
      <c r="I9" s="6">
        <f>IF('Log_working_3-way'!$D9="","",'True_Odds_Calculator_3-way'!O10/'True_Odds_Calculator_3-way'!B10-1)</f>
        <v>8.0208552943587001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3.0397025505167985E-2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1.0499113367836528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28.086119877332777</v>
      </c>
      <c r="I10" s="6">
        <f>IF('Log_working_3-way'!$D10="","",'True_Odds_Calculator_3-way'!O11/'True_Odds_Calculator_3-way'!B11-1)</f>
        <v>5.6338327726853699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4.9438663689600482E-2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1.0254600039343211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14.206570364965316</v>
      </c>
      <c r="I11" s="6">
        <f>IF('Log_working_3-way'!$D11="","",'True_Odds_Calculator_3-way'!O12/'True_Odds_Calculator_3-way'!B12-1)</f>
        <v>6.4277140692520414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2.7371897039695892E-2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1.071121223179184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74.870402661542911</v>
      </c>
      <c r="I12" s="6">
        <f>IF('Log_working_3-way'!$D12="","",'True_Odds_Calculator_3-way'!O13/'True_Odds_Calculator_3-way'!B13-1)</f>
        <v>-0.13451819820430044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3.2216326658242922E-2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1.0257929808802086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18.228215279353794</v>
      </c>
      <c r="I13" s="6">
        <f>IF('Log_working_3-way'!$D13="","",'True_Odds_Calculator_3-way'!O14/'True_Odds_Calculator_3-way'!B14-1)</f>
        <v>5.1144615832644629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2.729692448174692E-2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1.0317464080202758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17.77304652781504</v>
      </c>
      <c r="I14" s="6">
        <f>IF('Log_working_3-way'!$D14="","",'True_Odds_Calculator_3-way'!O15/'True_Odds_Calculator_3-way'!B15-1)</f>
        <v>8.3880718794633324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3.3745254957082693E-2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1.080336742859024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69.11956055404363</v>
      </c>
      <c r="I15" s="6">
        <f>IF('Log_working_3-way'!$D15="","",'True_Odds_Calculator_3-way'!O16/'True_Odds_Calculator_3-way'!B16-1)</f>
        <v>0.73873454063734001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4.1811365123058719E-2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1.0314614286729946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20.744828467264878</v>
      </c>
      <c r="I16" s="6">
        <f>IF('Log_working_3-way'!$D16="","",'True_Odds_Calculator_3-way'!O17/'True_Odds_Calculator_3-way'!B17-1)</f>
        <v>7.4739811998100532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3.2949532191622E-2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1.0377967392808576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2.1557765340850268</v>
      </c>
      <c r="I17" s="6">
        <f>IF('Log_working_3-way'!$D17="","",'True_Odds_Calculator_3-way'!O18/'True_Odds_Calculator_3-way'!B18-1)</f>
        <v>6.2438721419554009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3.6199777978382031E-2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1.0356093749873121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15.181943431985342</v>
      </c>
      <c r="I18" s="6">
        <f>IF('Log_working_3-way'!$D18="","",'True_Odds_Calculator_3-way'!O19/'True_Odds_Calculator_3-way'!B19-1)</f>
        <v>6.0755075547820541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3.79816327437279E-2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1.0373144047896248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8.9437971571949699</v>
      </c>
      <c r="I19" s="6">
        <f>IF('Log_working_3-way'!$D19="","",'True_Odds_Calculator_3-way'!O20/'True_Odds_Calculator_3-way'!B20-1)</f>
        <v>7.0337966925144055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3.9745298756814318E-2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1.0373966552174088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11.093290056253261</v>
      </c>
      <c r="I20" s="6">
        <f>IF('Log_working_3-way'!$D20="","",'True_Odds_Calculator_3-way'!O21/'True_Odds_Calculator_3-way'!B21-1)</f>
        <v>6.0248853063074073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3.9817958684384092E-2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1.0286940189070466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25.357019732169153</v>
      </c>
      <c r="I21" s="6">
        <f>IF('Log_working_3-way'!$D21="","",'True_Odds_Calculator_3-way'!O22/'True_Odds_Calculator_3-way'!B22-1)</f>
        <v>6.3332415726262195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2.9203467871692146E-2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1.036813030385495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37.766900057321337</v>
      </c>
      <c r="I22" s="6">
        <f>IF('Log_working_3-way'!$D22="","",'True_Odds_Calculator_3-way'!O23/'True_Odds_Calculator_3-way'!B23-1)</f>
        <v>4.5922758704174944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3.329600778967845E-2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1.03033631399124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29.647181328932067</v>
      </c>
      <c r="I23" s="6">
        <f>IF('Log_working_3-way'!$D23="","",'True_Odds_Calculator_3-way'!O24/'True_Odds_Calculator_3-way'!B24-1)</f>
        <v>5.4834865240863166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2.9839291495547204E-2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1.0253849648234719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7.6221045254127535</v>
      </c>
      <c r="I24" s="6">
        <f>IF('Log_working_3-way'!$D24="","",'True_Odds_Calculator_3-way'!O25/'True_Odds_Calculator_3-way'!B25-1)</f>
        <v>9.0640100133476498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2.7325721285298643E-2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1.0257082086686284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16.473379345972408</v>
      </c>
      <c r="I25" s="6">
        <f>IF('Log_working_3-way'!$D25="","",'True_Odds_Calculator_3-way'!O26/'True_Odds_Calculator_3-way'!B26-1)</f>
        <v>8.7460076114933401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2.7540831600934013E-2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1.025714831224779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11.148334449168738</v>
      </c>
      <c r="I26" s="6">
        <f>IF('Log_working_3-way'!$D26="","",'True_Odds_Calculator_3-way'!O27/'True_Odds_Calculator_3-way'!B27-1)</f>
        <v>7.6696186919088891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2.7804202769991182E-2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1.0266156817104801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7.511492373108144</v>
      </c>
      <c r="I27" s="6">
        <f>IF('Log_working_3-way'!$D27="","",'True_Odds_Calculator_3-way'!O28/'True_Odds_Calculator_3-way'!B28-1)</f>
        <v>7.511492373108144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2.8397199038784571E-2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1.025624871979038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13.284912581436759</v>
      </c>
      <c r="I28" s="6">
        <f>IF('Log_working_3-way'!$D28="","",'True_Odds_Calculator_3-way'!O29/'True_Odds_Calculator_3-way'!B29-1)</f>
        <v>7.0352633270581748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2.764094143404483E-2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1.0267699762905969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6.1067083019274264</v>
      </c>
      <c r="I29" s="6">
        <f>IF('Log_working_3-way'!$D29="","",'True_Odds_Calculator_3-way'!O30/'True_Odds_Calculator_3-way'!B30-1)</f>
        <v>5.9555060663292094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2.7846027846027743E-2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1.0266888945734662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8.0397728799037456</v>
      </c>
      <c r="I30" s="6">
        <f>IF('Log_working_3-way'!$D30="","",'True_Odds_Calculator_3-way'!O31/'True_Odds_Calculator_3-way'!B31-1)</f>
        <v>6.0277989183111069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2.8240707627017692E-2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1.0451805717720595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52.871752684537938</v>
      </c>
      <c r="I31" s="6">
        <f>IF('Log_working_3-way'!$D31="","",'True_Odds_Calculator_3-way'!O32/'True_Odds_Calculator_3-way'!B32-1)</f>
        <v>1.6515317069524453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3.37827901358978E-2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1.0760323876819018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57.000152861395655</v>
      </c>
      <c r="I32" s="6">
        <f>IF('Log_working_3-way'!$D32="","",'True_Odds_Calculator_3-way'!O33/'True_Odds_Calculator_3-way'!B33-1)</f>
        <v>1.5454622281658583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5.2327506719803907E-2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1.0365208505326324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6.7732443289538233</v>
      </c>
      <c r="I33" s="6">
        <f>IF('Log_working_3-way'!$D33="","",'True_Odds_Calculator_3-way'!O34/'True_Odds_Calculator_3-way'!B34-1)</f>
        <v>6.6856591762799189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3.8274898004670987E-2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1.0408661287761709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26.175761969827949</v>
      </c>
      <c r="I34" s="6">
        <f>IF('Log_working_3-way'!$D34="","",'True_Odds_Calculator_3-way'!O35/'True_Odds_Calculator_3-way'!B35-1)</f>
        <v>6.5787474045385599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4.112427230462079E-2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1.040819617080585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26.767133183965306</v>
      </c>
      <c r="I35" s="6">
        <f>IF('Log_working_3-way'!$D35="","",'True_Odds_Calculator_3-way'!O36/'True_Odds_Calculator_3-way'!B36-1)</f>
        <v>5.7588721487695249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4.0981636087308981E-2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1.0631093347488305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57.534070474860407</v>
      </c>
      <c r="I36" s="6">
        <f>IF('Log_working_3-way'!$D36="","",'True_Odds_Calculator_3-way'!O37/'True_Odds_Calculator_3-way'!B37-1)</f>
        <v>1.9006342855504355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4.2728717733952593E-2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1.0476256036843639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37.891578644944957</v>
      </c>
      <c r="I37" s="6">
        <f>IF('Log_working_3-way'!$D37="","",'True_Odds_Calculator_3-way'!O38/'True_Odds_Calculator_3-way'!B38-1)</f>
        <v>3.7551278119614908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4.3146062911835648E-2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1.0364747777231493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3.8511543462038667E-2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1.0377631877289109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3.9719827533137853E-2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1.0374896600530088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18.020574729389253</v>
      </c>
      <c r="I42" s="6">
        <f>IF('Log_working_3-way'!$D42="","",'True_Odds_Calculator_3-way'!O41/'True_Odds_Calculator_3-way'!B41-1)</f>
        <v>6.2675144583635056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3.9682539682539542E-2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1.0740125304966461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7.223022182341758</v>
      </c>
      <c r="I43" s="6">
        <f>IF('Log_working_3-way'!$D43="","",'True_Odds_Calculator_3-way'!O42/'True_Odds_Calculator_3-way'!B42-1)</f>
        <v>9.7582417035091478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7.7296271804280892E-2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1.0727426128132937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9.0086582837534053</v>
      </c>
      <c r="I44" s="6">
        <f>IF('Log_working_3-way'!$D44="","",'True_Odds_Calculator_3-way'!O43/'True_Odds_Calculator_3-way'!B43-1)</f>
        <v>9.6161307388296215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7.6747487052594821E-2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1.0477691505381421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3.794678484821449</v>
      </c>
      <c r="I45" s="6">
        <f>IF('Log_working_3-way'!$D45="","",'True_Odds_Calculator_3-way'!O44/'True_Odds_Calculator_3-way'!B44-1)</f>
        <v>4.8600146123925718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4.6710826861580568E-2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1.0528427323645266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32.703108387686086</v>
      </c>
      <c r="I46" s="6">
        <f>IF('Log_working_3-way'!$D46="","",'True_Odds_Calculator_3-way'!O45/'True_Odds_Calculator_3-way'!B45-1)</f>
        <v>3.9995577905538715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4.9945441418446146E-2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1.0423262648309768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20.256979892975135</v>
      </c>
      <c r="I47" s="6">
        <f>IF('Log_working_3-way'!$D47="","",'True_Odds_Calculator_3-way'!O46/'True_Odds_Calculator_3-way'!B46-1)</f>
        <v>6.4543062350572278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4.4282854110903935E-2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1.0430106711175713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11.062036210207452</v>
      </c>
      <c r="I48" s="6">
        <f>IF('Log_working_3-way'!$D48="","",'True_Odds_Calculator_3-way'!O47/'True_Odds_Calculator_3-way'!B47-1)</f>
        <v>5.7368608617742112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4.5558146488829054E-2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1.0415567849751746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13.611739532476802</v>
      </c>
      <c r="I49" s="6">
        <f>IF('Log_working_3-way'!$D49="","",'True_Odds_Calculator_3-way'!O48/'True_Odds_Calculator_3-way'!B48-1)</f>
        <v>6.3888500154351826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4.434262740183792E-2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1.0477699378753387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26.945272766422988</v>
      </c>
      <c r="I50" s="6">
        <f>IF('Log_working_3-way'!$D50="","",'True_Odds_Calculator_3-way'!O49/'True_Odds_Calculator_3-way'!B49-1)</f>
        <v>5.6937303017190652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4.7809251692746635E-2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1.0412324663464145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9.7106201691300011</v>
      </c>
      <c r="I51" s="6">
        <f>IF('Log_working_3-way'!$D51="","",'True_Odds_Calculator_3-way'!O50/'True_Odds_Calculator_3-way'!B50-1)</f>
        <v>6.8166543162480915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4.3891259808724881E-2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1.0417473779675002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9.3951919771152426</v>
      </c>
      <c r="I52" s="6">
        <f>IF('Log_working_3-way'!$D52="","",'True_Odds_Calculator_3-way'!O51/'True_Odds_Calculator_3-way'!B51-1)</f>
        <v>7.0649352709823994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4.4459491278256769E-2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1.0445783124217665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50.792505624142578</v>
      </c>
      <c r="I53" s="6">
        <f>IF('Log_working_3-way'!$D53="","",'True_Odds_Calculator_3-way'!O52/'True_Odds_Calculator_3-way'!B52-1)</f>
        <v>2.5978689082091724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3.3695077719712918E-2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1.0255569591439795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12.633791601434298</v>
      </c>
      <c r="I54" s="6">
        <f>IF('Log_working_3-way'!$D54="","",'True_Odds_Calculator_3-way'!O53/'True_Odds_Calculator_3-way'!B53-1)</f>
        <v>7.5825326760615646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2.7636881153284332E-2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1.0251211405233684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18.807196240410288</v>
      </c>
      <c r="I55" s="6">
        <f>IF('Log_working_3-way'!$D55="","",'True_Odds_Calculator_3-way'!O54/'True_Odds_Calculator_3-way'!B54-1)</f>
        <v>6.6332160678724188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2.6642696152109124E-2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1.0328210363543104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37.491609302280438</v>
      </c>
      <c r="I56" s="6">
        <f>IF('Log_working_3-way'!$D56="","",'True_Odds_Calculator_3-way'!O55/'True_Odds_Calculator_3-way'!B55-1)</f>
        <v>3.6798359820856028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3.0047245042279735E-2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1.025559567033431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10.743449990616346</v>
      </c>
      <c r="I57" s="6">
        <f>IF('Log_working_3-way'!$D57="","",'True_Odds_Calculator_3-way'!O56/'True_Odds_Calculator_3-way'!B56-1)</f>
        <v>6.4742268400463647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2.7456338923142587E-2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1.0439668269926239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21.22543566921032</v>
      </c>
      <c r="I58" s="6">
        <f>IF('Log_working_3-way'!$D58="","",'True_Odds_Calculator_3-way'!O57/'True_Odds_Calculator_3-way'!B57-1)</f>
        <v>9.5049910780251885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4.5511506037821947E-2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1.0302030522909562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15.082975853530094</v>
      </c>
      <c r="I59" s="6">
        <f>IF('Log_working_3-way'!$D59="","",'True_Odds_Calculator_3-way'!O58/'True_Odds_Calculator_3-way'!B58-1)</f>
        <v>8.5046617846897163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3.248368886510189E-2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1.0311382919783609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8.9528577190914174</v>
      </c>
      <c r="I60" s="6">
        <f>IF('Log_working_3-way'!$D60="","",'True_Odds_Calculator_3-way'!O59/'True_Odds_Calculator_3-way'!B59-1)</f>
        <v>8.0553337448964282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3.3498759305210957E-2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1.0306792897506047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16.688258877710371</v>
      </c>
      <c r="I61" s="6">
        <f>IF('Log_working_3-way'!$D61="","",'True_Odds_Calculator_3-way'!O60/'True_Odds_Calculator_3-way'!B60-1)</f>
        <v>8.949645618712081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3.2763532763532721E-2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1.0329820524220887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19.548048053981304</v>
      </c>
      <c r="I62" s="6">
        <f>IF('Log_working_3-way'!$D62="","",'True_Odds_Calculator_3-way'!O61/'True_Odds_Calculator_3-way'!B61-1)</f>
        <v>8.217221410740791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3.4723457786120182E-2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1.0411525181128762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34.565688230265039</v>
      </c>
      <c r="I63" s="6">
        <f>IF('Log_working_3-way'!$D63="","",'True_Odds_Calculator_3-way'!O62/'True_Odds_Calculator_3-way'!B62-1)</f>
        <v>5.8855172413793095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3.8290186634557521E-2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1.0380628252952044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15.778503454687982</v>
      </c>
      <c r="I64" s="6">
        <f>IF('Log_working_3-way'!$D64="","",'True_Odds_Calculator_3-way'!O63/'True_Odds_Calculator_3-way'!B63-1)</f>
        <v>6.1364145128635066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4.0518473157787227E-2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1.0488749989314108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42.381914478413854</v>
      </c>
      <c r="I65" s="6">
        <f>IF('Log_working_3-way'!$D65="","",'True_Odds_Calculator_3-way'!O64/'True_Odds_Calculator_3-way'!B64-1)</f>
        <v>3.2867145726969769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4.2111403732336461E-2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1.0441135845620746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33.460157869235388</v>
      </c>
      <c r="I66" s="6">
        <f>IF('Log_working_3-way'!$D66="","",'True_Odds_Calculator_3-way'!O65/'True_Odds_Calculator_3-way'!B65-1)</f>
        <v>3.8751082644220496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4.1892544182082769E-2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1.0278141949089137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20.350798888360334</v>
      </c>
      <c r="I67" s="6">
        <f>IF('Log_working_3-way'!$D67="","",'True_Odds_Calculator_3-way'!O66/'True_Odds_Calculator_3-way'!B66-1)</f>
        <v>7.1563830142072344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2.9200749520430946E-2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1.0383415016916475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41.094288689610721</v>
      </c>
      <c r="I68" s="6">
        <f>IF('Log_working_3-way'!$D68="","",'True_Odds_Calculator_3-way'!O67/'True_Odds_Calculator_3-way'!B67-1)</f>
        <v>4.0029809449960077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3.3215510266024539E-2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1.0273486547309341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5.8362384994467735</v>
      </c>
      <c r="I69" s="6">
        <f>IF('Log_working_3-way'!$D69="","",'True_Odds_Calculator_3-way'!O68/'True_Odds_Calculator_3-way'!B68-1)</f>
        <v>6.8865247984015596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2.8621173811736567E-2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1.0684556573690465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27.900602951737877</v>
      </c>
      <c r="I70" s="6">
        <f>IF('Log_working_3-way'!$D70="","",'True_Odds_Calculator_3-way'!O69/'True_Odds_Calculator_3-way'!B69-1)</f>
        <v>6.2647948376862432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6.7945442646667464E-2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1.0293185587492852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4.8688866488577718</v>
      </c>
      <c r="I71" s="6">
        <f>IF('Log_working_3-way'!$D71="","",'True_Odds_Calculator_3-way'!O70/'True_Odds_Calculator_3-way'!B70-1)</f>
        <v>6.0251994775164839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2.9981367527094349E-2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1.0312251910419912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9.9072606740290716</v>
      </c>
      <c r="I72" s="6">
        <f>IF('Log_working_3-way'!$D72="","",'True_Odds_Calculator_3-way'!O71/'True_Odds_Calculator_3-way'!B71-1)</f>
        <v>6.7320106817670924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3.351154976186721E-2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1.0316898982205893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28.635583456494594</v>
      </c>
      <c r="I73" s="6">
        <f>IF('Log_working_3-way'!$D73="","",'True_Odds_Calculator_3-way'!O72/'True_Odds_Calculator_3-way'!B72-1)</f>
        <v>6.0159219968942885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3.1387425759824561E-2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1.0247479193245845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14.11623459546408</v>
      </c>
      <c r="I74" s="6">
        <f>IF('Log_working_3-way'!$D74="","",'True_Odds_Calculator_3-way'!O73/'True_Odds_Calculator_3-way'!B73-1)</f>
        <v>6.3429642800739199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2.661089678095574E-2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1.0254093600230176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8.8966791923442372</v>
      </c>
      <c r="I75" s="6">
        <f>IF('Log_working_3-way'!$D75="","",'True_Odds_Calculator_3-way'!O74/'True_Odds_Calculator_3-way'!B74-1)</f>
        <v>6.3177134690464047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2.7114525517081489E-2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1.0260954681042826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8.9427256302936335</v>
      </c>
      <c r="I76" s="6">
        <f>IF('Log_working_3-way'!$D76="","",'True_Odds_Calculator_3-way'!O75/'True_Odds_Calculator_3-way'!B75-1)</f>
        <v>6.9972979472601775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2.7962697450814256E-2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1.0646094632791658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34.331734057633774</v>
      </c>
      <c r="I77" s="6">
        <f>IF('Log_working_3-way'!$D77="","",'True_Odds_Calculator_3-way'!O76/'True_Odds_Calculator_3-way'!B76-1)</f>
        <v>6.5965268226035088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6.0310676064192936E-2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1.0348039757754033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38.466020746187169</v>
      </c>
      <c r="I78" s="6">
        <f>IF('Log_working_3-way'!$D78="","",'True_Odds_Calculator_3-way'!O77/'True_Odds_Calculator_3-way'!B77-1)</f>
        <v>4.310496251707395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3.1359239152384033E-2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1.0311996186898009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26.556458928851757</v>
      </c>
      <c r="I79" s="6">
        <f>IF('Log_working_3-way'!$D79="","",'True_Odds_Calculator_3-way'!O78/'True_Odds_Calculator_3-way'!B78-1)</f>
        <v>5.0753936383310023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3.1314471784074982E-2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1.0293600886558409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25.030074946108272</v>
      </c>
      <c r="I80" s="6">
        <f>IF('Log_working_3-way'!$D80="","",'True_Odds_Calculator_3-way'!O79/'True_Odds_Calculator_3-way'!B79-1)</f>
        <v>5.6794404948132549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2.9978465230448004E-2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1.0273180600161824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6.7375303223917369</v>
      </c>
      <c r="I81" s="6">
        <f>IF('Log_working_3-way'!$D81="","",'True_Odds_Calculator_3-way'!O80/'True_Odds_Calculator_3-way'!B80-1)</f>
        <v>7.850196236624738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2.9045123776036741E-2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1.0292554725034453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25.613691659161024</v>
      </c>
      <c r="I82" s="6">
        <f>IF('Log_working_3-way'!$D82="","",'True_Odds_Calculator_3-way'!O81/'True_Odds_Calculator_3-way'!B81-1)</f>
        <v>5.6187245493380775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2.9754854383895246E-2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1.0660231266119962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27.08922083536287</v>
      </c>
      <c r="I83" s="6">
        <f>IF('Log_working_3-way'!$D83="","",'True_Odds_Calculator_3-way'!O82/'True_Odds_Calculator_3-way'!B82-1)</f>
        <v>5.8011441730369668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6.6036915896478421E-2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1.0667918741770812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27.069861101642861</v>
      </c>
      <c r="I84" s="6">
        <f>IF('Log_working_3-way'!$D84="","",'True_Odds_Calculator_3-way'!O83/'True_Odds_Calculator_3-way'!B83-1)</f>
        <v>5.9426128476110023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6.6794192458577317E-2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1.0676881759691281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29.630328779027668</v>
      </c>
      <c r="I85" s="6">
        <f>IF('Log_working_3-way'!$D85="","",'True_Odds_Calculator_3-way'!O84/'True_Odds_Calculator_3-way'!B84-1)</f>
        <v>4.7189685648999982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6.5866904150732486E-2</v>
      </c>
    </row>
    <row r="86" spans="4:11" x14ac:dyDescent="0.25">
      <c r="D86">
        <f>solve_for_c('True_Odds_Calculator_3-way'!A85,'True_Odds_Calculator_3-way'!B85,'True_Odds_Calculator_3-way'!C85,'Log_working_3-way'!B$1,'Log_working_3-way'!B$2)</f>
        <v>1.0729393199557407</v>
      </c>
      <c r="F86" s="6" t="e">
        <f>IF('Log_working_3-way'!D86="","",1/'True_Odds_Calculator_3-way'!N85+1/'True_Odds_Calculator_3-way'!O85+1/'True_Odds_Calculator_3-way'!#REF!-1)</f>
        <v>#REF!</v>
      </c>
      <c r="H86" s="6">
        <f>IF('Log_working_3-way'!$D86="","",'True_Odds_Calculator_3-way'!N85/'True_Odds_Calculator_3-way'!A85-1)</f>
        <v>36.549588614925831</v>
      </c>
      <c r="I86" s="6">
        <f>IF('Log_working_3-way'!$D86="","",'True_Odds_Calculator_3-way'!O85/'True_Odds_Calculator_3-way'!B85-1)</f>
        <v>3.9538270851262194</v>
      </c>
      <c r="J86" s="6" t="e">
        <f>IF('Log_working_3-way'!$D86="","",'True_Odds_Calculator_3-way'!#REF!/'True_Odds_Calculator_3-way'!C85-1)</f>
        <v>#REF!</v>
      </c>
      <c r="K86" s="6">
        <f>IF('Log_working_3-way'!$D86="","",1/'True_Odds_Calculator_3-way'!A85+1/'True_Odds_Calculator_3-way'!B85+1/'True_Odds_Calculator_3-way'!C85-1)</f>
        <v>6.6462437656368278E-2</v>
      </c>
    </row>
    <row r="87" spans="4:11" x14ac:dyDescent="0.25">
      <c r="D87">
        <f>solve_for_c('True_Odds_Calculator_3-way'!A86,'True_Odds_Calculator_3-way'!B86,'True_Odds_Calculator_3-way'!C86,'Log_working_3-way'!B$1,'Log_working_3-way'!B$2)</f>
        <v>1.0723358512934869</v>
      </c>
      <c r="F87" s="6" t="e">
        <f>IF('Log_working_3-way'!D87="","",1/'True_Odds_Calculator_3-way'!N86+1/'True_Odds_Calculator_3-way'!O86+1/'True_Odds_Calculator_3-way'!#REF!-1)</f>
        <v>#REF!</v>
      </c>
      <c r="H87" s="6">
        <f>IF('Log_working_3-way'!$D87="","",'True_Odds_Calculator_3-way'!N86/'True_Odds_Calculator_3-way'!A86-1)</f>
        <v>38.051131891776464</v>
      </c>
      <c r="I87" s="6">
        <f>IF('Log_working_3-way'!$D87="","",'True_Odds_Calculator_3-way'!O86/'True_Odds_Calculator_3-way'!B86-1)</f>
        <v>3.6125802906570259</v>
      </c>
      <c r="J87" s="6" t="e">
        <f>IF('Log_working_3-way'!$D87="","",'True_Odds_Calculator_3-way'!#REF!/'True_Odds_Calculator_3-way'!C86-1)</f>
        <v>#REF!</v>
      </c>
      <c r="K87" s="6">
        <f>IF('Log_working_3-way'!$D87="","",1/'True_Odds_Calculator_3-way'!A86+1/'True_Odds_Calculator_3-way'!B86+1/'True_Odds_Calculator_3-way'!C86-1)</f>
        <v>6.4910582324951616E-2</v>
      </c>
    </row>
    <row r="88" spans="4:11" x14ac:dyDescent="0.25">
      <c r="D88">
        <f>solve_for_c('True_Odds_Calculator_3-way'!A87,'True_Odds_Calculator_3-way'!B87,'True_Odds_Calculator_3-way'!C87,'Log_working_3-way'!B$1,'Log_working_3-way'!B$2)</f>
        <v>1.0262676095981202</v>
      </c>
      <c r="F88" s="6" t="e">
        <f>IF('Log_working_3-way'!D88="","",1/'True_Odds_Calculator_3-way'!N87+1/'True_Odds_Calculator_3-way'!O87+1/'True_Odds_Calculator_3-way'!#REF!-1)</f>
        <v>#REF!</v>
      </c>
      <c r="H88" s="6">
        <f>IF('Log_working_3-way'!$D88="","",'True_Odds_Calculator_3-way'!N87/'True_Odds_Calculator_3-way'!A87-1)</f>
        <v>19.475140460470861</v>
      </c>
      <c r="I88" s="6">
        <f>IF('Log_working_3-way'!$D88="","",'True_Odds_Calculator_3-way'!O87/'True_Odds_Calculator_3-way'!B87-1)</f>
        <v>6.9701445191010842</v>
      </c>
      <c r="J88" s="6" t="e">
        <f>IF('Log_working_3-way'!$D88="","",'True_Odds_Calculator_3-way'!#REF!/'True_Odds_Calculator_3-way'!C87-1)</f>
        <v>#REF!</v>
      </c>
      <c r="K88" s="6">
        <f>IF('Log_working_3-way'!$D88="","",1/'True_Odds_Calculator_3-way'!A87+1/'True_Odds_Calculator_3-way'!B87+1/'True_Odds_Calculator_3-way'!C87-1)</f>
        <v>2.7652113431616554E-2</v>
      </c>
    </row>
    <row r="89" spans="4:11" x14ac:dyDescent="0.25">
      <c r="D89">
        <f>solve_for_c('True_Odds_Calculator_3-way'!A88,'True_Odds_Calculator_3-way'!B88,'True_Odds_Calculator_3-way'!C88,'Log_working_3-way'!B$1,'Log_working_3-way'!B$2)</f>
        <v>1.032433912710617</v>
      </c>
      <c r="F89" s="6" t="e">
        <f>IF('Log_working_3-way'!D89="","",1/'True_Odds_Calculator_3-way'!N88+1/'True_Odds_Calculator_3-way'!O88+1/'True_Odds_Calculator_3-way'!#REF!-1)</f>
        <v>#REF!</v>
      </c>
      <c r="H89" s="6">
        <f>IF('Log_working_3-way'!$D89="","",'True_Odds_Calculator_3-way'!N88/'True_Odds_Calculator_3-way'!A88-1)</f>
        <v>31.492940439208482</v>
      </c>
      <c r="I89" s="6">
        <f>IF('Log_working_3-way'!$D89="","",'True_Odds_Calculator_3-way'!O88/'True_Odds_Calculator_3-way'!B88-1)</f>
        <v>5.0799744814995575</v>
      </c>
      <c r="J89" s="6" t="e">
        <f>IF('Log_working_3-way'!$D89="","",'True_Odds_Calculator_3-way'!#REF!/'True_Odds_Calculator_3-way'!C88-1)</f>
        <v>#REF!</v>
      </c>
      <c r="K89" s="6">
        <f>IF('Log_working_3-way'!$D89="","",1/'True_Odds_Calculator_3-way'!A88+1/'True_Odds_Calculator_3-way'!B88+1/'True_Odds_Calculator_3-way'!C88-1)</f>
        <v>3.1012137463774847E-2</v>
      </c>
    </row>
    <row r="90" spans="4:11" x14ac:dyDescent="0.25">
      <c r="D90">
        <f>solve_for_c('True_Odds_Calculator_3-way'!A89,'True_Odds_Calculator_3-way'!B89,'True_Odds_Calculator_3-way'!C89,'Log_working_3-way'!B$1,'Log_working_3-way'!B$2)</f>
        <v>1.0312040754469871</v>
      </c>
      <c r="F90" s="6" t="e">
        <f>IF('Log_working_3-way'!D90="","",1/'True_Odds_Calculator_3-way'!N89+1/'True_Odds_Calculator_3-way'!O89+1/'True_Odds_Calculator_3-way'!#REF!-1)</f>
        <v>#REF!</v>
      </c>
      <c r="H90" s="6">
        <f>IF('Log_working_3-way'!$D90="","",'True_Odds_Calculator_3-way'!N89/'True_Odds_Calculator_3-way'!A89-1)</f>
        <v>30.774431052792888</v>
      </c>
      <c r="I90" s="6">
        <f>IF('Log_working_3-way'!$D90="","",'True_Odds_Calculator_3-way'!O89/'True_Odds_Calculator_3-way'!B89-1)</f>
        <v>5.5649650935522494</v>
      </c>
      <c r="J90" s="6" t="e">
        <f>IF('Log_working_3-way'!$D90="","",'True_Odds_Calculator_3-way'!#REF!/'True_Odds_Calculator_3-way'!C89-1)</f>
        <v>#REF!</v>
      </c>
      <c r="K90" s="6">
        <f>IF('Log_working_3-way'!$D90="","",1/'True_Odds_Calculator_3-way'!A89+1/'True_Odds_Calculator_3-way'!B89+1/'True_Odds_Calculator_3-way'!C89-1)</f>
        <v>3.0372018419827063E-2</v>
      </c>
    </row>
    <row r="91" spans="4:11" x14ac:dyDescent="0.25">
      <c r="D91">
        <f>solve_for_c('True_Odds_Calculator_3-way'!A90,'True_Odds_Calculator_3-way'!B90,'True_Odds_Calculator_3-way'!C90,'Log_working_3-way'!B$1,'Log_working_3-way'!B$2)</f>
        <v>1.036704843712817</v>
      </c>
      <c r="F91" s="6" t="e">
        <f>IF('Log_working_3-way'!D91="","",1/'True_Odds_Calculator_3-way'!N90+1/'True_Odds_Calculator_3-way'!O90+1/'True_Odds_Calculator_3-way'!#REF!-1)</f>
        <v>#REF!</v>
      </c>
      <c r="H91" s="6">
        <f>IF('Log_working_3-way'!$D91="","",'True_Odds_Calculator_3-way'!N90/'True_Odds_Calculator_3-way'!A90-1)</f>
        <v>44.502002549543846</v>
      </c>
      <c r="I91" s="6">
        <f>IF('Log_working_3-way'!$D91="","",'True_Odds_Calculator_3-way'!O90/'True_Odds_Calculator_3-way'!B90-1)</f>
        <v>3.245026725486583</v>
      </c>
      <c r="J91" s="6" t="e">
        <f>IF('Log_working_3-way'!$D91="","",'True_Odds_Calculator_3-way'!#REF!/'True_Odds_Calculator_3-way'!C90-1)</f>
        <v>#REF!</v>
      </c>
      <c r="K91" s="6">
        <f>IF('Log_working_3-way'!$D91="","",1/'True_Odds_Calculator_3-way'!A90+1/'True_Odds_Calculator_3-way'!B90+1/'True_Odds_Calculator_3-way'!C90-1)</f>
        <v>3.0748549627740651E-2</v>
      </c>
    </row>
    <row r="92" spans="4:11" x14ac:dyDescent="0.25">
      <c r="D92">
        <f>solve_for_c('True_Odds_Calculator_3-way'!A91,'True_Odds_Calculator_3-way'!B91,'True_Odds_Calculator_3-way'!C91,'Log_working_3-way'!B$1,'Log_working_3-way'!B$2)</f>
        <v>1.0270157881608197</v>
      </c>
      <c r="F92" s="6" t="e">
        <f>IF('Log_working_3-way'!D92="","",1/'True_Odds_Calculator_3-way'!N91+1/'True_Odds_Calculator_3-way'!O91+1/'True_Odds_Calculator_3-way'!#REF!-1)</f>
        <v>#REF!</v>
      </c>
      <c r="H92" s="6">
        <f>IF('Log_working_3-way'!$D92="","",'True_Odds_Calculator_3-way'!N91/'True_Odds_Calculator_3-way'!A91-1)</f>
        <v>5.3158791257216533</v>
      </c>
      <c r="I92" s="6">
        <f>IF('Log_working_3-way'!$D92="","",'True_Odds_Calculator_3-way'!O91/'True_Odds_Calculator_3-way'!B91-1)</f>
        <v>6.0892859749809496</v>
      </c>
      <c r="J92" s="6" t="e">
        <f>IF('Log_working_3-way'!$D92="","",'True_Odds_Calculator_3-way'!#REF!/'True_Odds_Calculator_3-way'!C91-1)</f>
        <v>#REF!</v>
      </c>
      <c r="K92" s="6">
        <f>IF('Log_working_3-way'!$D92="","",1/'True_Odds_Calculator_3-way'!A91+1/'True_Odds_Calculator_3-way'!B91+1/'True_Odds_Calculator_3-way'!C91-1)</f>
        <v>2.7884873900667184E-2</v>
      </c>
    </row>
    <row r="93" spans="4:11" x14ac:dyDescent="0.25">
      <c r="D93">
        <f>solve_for_c('True_Odds_Calculator_3-way'!A92,'True_Odds_Calculator_3-way'!B92,'True_Odds_Calculator_3-way'!C92,'Log_working_3-way'!B$1,'Log_working_3-way'!B$2)</f>
        <v>1.0433774231557991</v>
      </c>
      <c r="F93" s="6" t="e">
        <f>IF('Log_working_3-way'!D93="","",1/'True_Odds_Calculator_3-way'!N92+1/'True_Odds_Calculator_3-way'!O92+1/'True_Odds_Calculator_3-way'!#REF!-1)</f>
        <v>#REF!</v>
      </c>
      <c r="H93" s="6">
        <f>IF('Log_working_3-way'!$D93="","",'True_Odds_Calculator_3-way'!N92/'True_Odds_Calculator_3-way'!A92-1)</f>
        <v>0.41852256447182357</v>
      </c>
      <c r="I93" s="6">
        <f>IF('Log_working_3-way'!$D93="","",'True_Odds_Calculator_3-way'!O92/'True_Odds_Calculator_3-way'!B92-1)</f>
        <v>5.2496374487660731</v>
      </c>
      <c r="J93" s="6" t="e">
        <f>IF('Log_working_3-way'!$D93="","",'True_Odds_Calculator_3-way'!#REF!/'True_Odds_Calculator_3-way'!C92-1)</f>
        <v>#REF!</v>
      </c>
      <c r="K93" s="6">
        <f>IF('Log_working_3-way'!$D93="","",1/'True_Odds_Calculator_3-way'!A92+1/'True_Odds_Calculator_3-way'!B92+1/'True_Odds_Calculator_3-way'!C92-1)</f>
        <v>3.697774650865604E-2</v>
      </c>
    </row>
    <row r="94" spans="4:11" x14ac:dyDescent="0.25">
      <c r="D94">
        <f>solve_for_c('True_Odds_Calculator_3-way'!A93,'True_Odds_Calculator_3-way'!B93,'True_Odds_Calculator_3-way'!C93,'Log_working_3-way'!B$1,'Log_working_3-way'!B$2)</f>
        <v>1.0616395770286353</v>
      </c>
      <c r="F94" s="6" t="e">
        <f>IF('Log_working_3-way'!D94="","",1/'True_Odds_Calculator_3-way'!N93+1/'True_Odds_Calculator_3-way'!O93+1/'True_Odds_Calculator_3-way'!#REF!-1)</f>
        <v>#REF!</v>
      </c>
      <c r="H94" s="6">
        <f>IF('Log_working_3-way'!$D94="","",'True_Odds_Calculator_3-way'!N93/'True_Odds_Calculator_3-way'!A93-1)</f>
        <v>-9.1813953031654627E-2</v>
      </c>
      <c r="I94" s="6">
        <f>IF('Log_working_3-way'!$D94="","",'True_Odds_Calculator_3-way'!O93/'True_Odds_Calculator_3-way'!B93-1)</f>
        <v>2.5162847452025678</v>
      </c>
      <c r="J94" s="6" t="e">
        <f>IF('Log_working_3-way'!$D94="","",'True_Odds_Calculator_3-way'!#REF!/'True_Odds_Calculator_3-way'!C93-1)</f>
        <v>#REF!</v>
      </c>
      <c r="K94" s="6">
        <f>IF('Log_working_3-way'!$D94="","",1/'True_Odds_Calculator_3-way'!A93+1/'True_Odds_Calculator_3-way'!B93+1/'True_Odds_Calculator_3-way'!C93-1)</f>
        <v>4.4308183504744969E-2</v>
      </c>
    </row>
    <row r="95" spans="4:11" x14ac:dyDescent="0.25">
      <c r="D95">
        <f>solve_for_c('True_Odds_Calculator_3-way'!A94,'True_Odds_Calculator_3-way'!B94,'True_Odds_Calculator_3-way'!C94,'Log_working_3-way'!B$1,'Log_working_3-way'!B$2)</f>
        <v>1.0476988333737729</v>
      </c>
      <c r="F95" s="6" t="e">
        <f>IF('Log_working_3-way'!D95="","",1/'True_Odds_Calculator_3-way'!N94+1/'True_Odds_Calculator_3-way'!O94+1/'True_Odds_Calculator_3-way'!#REF!-1)</f>
        <v>#REF!</v>
      </c>
      <c r="H95" s="6">
        <f>IF('Log_working_3-way'!$D95="","",'True_Odds_Calculator_3-way'!N94/'True_Odds_Calculator_3-way'!A94-1)</f>
        <v>37.629260076679202</v>
      </c>
      <c r="I95" s="6">
        <f>IF('Log_working_3-way'!$D95="","",'True_Odds_Calculator_3-way'!O94/'True_Odds_Calculator_3-way'!B94-1)</f>
        <v>5.2120954453491439</v>
      </c>
      <c r="J95" s="6" t="e">
        <f>IF('Log_working_3-way'!$D95="","",'True_Odds_Calculator_3-way'!#REF!/'True_Odds_Calculator_3-way'!C94-1)</f>
        <v>#REF!</v>
      </c>
      <c r="K95" s="6">
        <f>IF('Log_working_3-way'!$D95="","",1/'True_Odds_Calculator_3-way'!A94+1/'True_Odds_Calculator_3-way'!B94+1/'True_Odds_Calculator_3-way'!C94-1)</f>
        <v>4.2968499004047978E-2</v>
      </c>
    </row>
    <row r="96" spans="4:11" x14ac:dyDescent="0.25">
      <c r="D96">
        <f>solve_for_c('True_Odds_Calculator_3-way'!A95,'True_Odds_Calculator_3-way'!B95,'True_Odds_Calculator_3-way'!C95,'Log_working_3-way'!B$1,'Log_working_3-way'!B$2)</f>
        <v>1.0363646557846027</v>
      </c>
      <c r="F96" s="6" t="e">
        <f>IF('Log_working_3-way'!D96="","",1/'True_Odds_Calculator_3-way'!N95+1/'True_Odds_Calculator_3-way'!O95+1/'True_Odds_Calculator_3-way'!#REF!-1)</f>
        <v>#REF!</v>
      </c>
      <c r="H96" s="6">
        <f>IF('Log_working_3-way'!$D96="","",'True_Odds_Calculator_3-way'!N95/'True_Odds_Calculator_3-way'!A95-1)</f>
        <v>6.2670486670669172</v>
      </c>
      <c r="I96" s="6">
        <f>IF('Log_working_3-way'!$D96="","",'True_Odds_Calculator_3-way'!O95/'True_Odds_Calculator_3-way'!B95-1)</f>
        <v>7.4818925011580628</v>
      </c>
      <c r="J96" s="6" t="e">
        <f>IF('Log_working_3-way'!$D96="","",'True_Odds_Calculator_3-way'!#REF!/'True_Odds_Calculator_3-way'!C95-1)</f>
        <v>#REF!</v>
      </c>
      <c r="K96" s="6">
        <f>IF('Log_working_3-way'!$D96="","",1/'True_Odds_Calculator_3-way'!A95+1/'True_Odds_Calculator_3-way'!B95+1/'True_Odds_Calculator_3-way'!C95-1)</f>
        <v>3.8217420352726794E-2</v>
      </c>
    </row>
    <row r="97" spans="4:11" x14ac:dyDescent="0.25">
      <c r="D97">
        <f>solve_for_c('True_Odds_Calculator_3-way'!A96,'True_Odds_Calculator_3-way'!B96,'True_Odds_Calculator_3-way'!C96,'Log_working_3-way'!B$1,'Log_working_3-way'!B$2)</f>
        <v>1.0357688137038825</v>
      </c>
      <c r="F97" s="6" t="e">
        <f>IF('Log_working_3-way'!D97="","",1/'True_Odds_Calculator_3-way'!N96+1/'True_Odds_Calculator_3-way'!O96+1/'True_Odds_Calculator_3-way'!#REF!-1)</f>
        <v>#REF!</v>
      </c>
      <c r="H97" s="6">
        <f>IF('Log_working_3-way'!$D97="","",'True_Odds_Calculator_3-way'!N96/'True_Odds_Calculator_3-way'!A96-1)</f>
        <v>18.454624804562403</v>
      </c>
      <c r="I97" s="6">
        <f>IF('Log_working_3-way'!$D97="","",'True_Odds_Calculator_3-way'!O96/'True_Odds_Calculator_3-way'!B96-1)</f>
        <v>7.1496802256547305</v>
      </c>
      <c r="J97" s="6" t="e">
        <f>IF('Log_working_3-way'!$D97="","",'True_Odds_Calculator_3-way'!#REF!/'True_Odds_Calculator_3-way'!C96-1)</f>
        <v>#REF!</v>
      </c>
      <c r="K97" s="6">
        <f>IF('Log_working_3-way'!$D97="","",1/'True_Odds_Calculator_3-way'!A96+1/'True_Odds_Calculator_3-way'!B96+1/'True_Odds_Calculator_3-way'!C96-1)</f>
        <v>3.7853628120503968E-2</v>
      </c>
    </row>
    <row r="98" spans="4:11" x14ac:dyDescent="0.25">
      <c r="D98">
        <f>solve_for_c('True_Odds_Calculator_3-way'!A97,'True_Odds_Calculator_3-way'!B97,'True_Odds_Calculator_3-way'!C97,'Log_working_3-way'!B$1,'Log_working_3-way'!B$2)</f>
        <v>1.0386748684511633</v>
      </c>
      <c r="F98" s="6" t="e">
        <f>IF('Log_working_3-way'!D98="","",1/'True_Odds_Calculator_3-way'!N97+1/'True_Odds_Calculator_3-way'!O97+1/'True_Odds_Calculator_3-way'!#REF!-1)</f>
        <v>#REF!</v>
      </c>
      <c r="H98" s="6">
        <f>IF('Log_working_3-way'!$D98="","",'True_Odds_Calculator_3-way'!N97/'True_Odds_Calculator_3-way'!A97-1)</f>
        <v>4.9601828317544774</v>
      </c>
      <c r="I98" s="6">
        <f>IF('Log_working_3-way'!$D98="","",'True_Odds_Calculator_3-way'!O97/'True_Odds_Calculator_3-way'!B97-1)</f>
        <v>6.7296935722367595</v>
      </c>
      <c r="J98" s="6" t="e">
        <f>IF('Log_working_3-way'!$D98="","",'True_Odds_Calculator_3-way'!#REF!/'True_Odds_Calculator_3-way'!C97-1)</f>
        <v>#REF!</v>
      </c>
      <c r="K98" s="6">
        <f>IF('Log_working_3-way'!$D98="","",1/'True_Odds_Calculator_3-way'!A97+1/'True_Odds_Calculator_3-way'!B97+1/'True_Odds_Calculator_3-way'!C97-1)</f>
        <v>3.9656551083612213E-2</v>
      </c>
    </row>
    <row r="99" spans="4:11" x14ac:dyDescent="0.25">
      <c r="D99">
        <f>solve_for_c('True_Odds_Calculator_3-way'!A98,'True_Odds_Calculator_3-way'!B98,'True_Odds_Calculator_3-way'!C98,'Log_working_3-way'!B$1,'Log_working_3-way'!B$2)</f>
        <v>1.0265204320311314</v>
      </c>
      <c r="F99" s="6" t="e">
        <f>IF('Log_working_3-way'!D99="","",1/'True_Odds_Calculator_3-way'!N98+1/'True_Odds_Calculator_3-way'!O98+1/'True_Odds_Calculator_3-way'!#REF!-1)</f>
        <v>#REF!</v>
      </c>
      <c r="H99" s="6">
        <f>IF('Log_working_3-way'!$D99="","",'True_Odds_Calculator_3-way'!N98/'True_Odds_Calculator_3-way'!A98-1)</f>
        <v>19.844283547716966</v>
      </c>
      <c r="I99" s="6">
        <f>IF('Log_working_3-way'!$D99="","",'True_Odds_Calculator_3-way'!O98/'True_Odds_Calculator_3-way'!B98-1)</f>
        <v>6.9561947333962255</v>
      </c>
      <c r="J99" s="6" t="e">
        <f>IF('Log_working_3-way'!$D99="","",'True_Odds_Calculator_3-way'!#REF!/'True_Odds_Calculator_3-way'!C98-1)</f>
        <v>#REF!</v>
      </c>
      <c r="K99" s="6">
        <f>IF('Log_working_3-way'!$D99="","",1/'True_Odds_Calculator_3-way'!A98+1/'True_Odds_Calculator_3-way'!B98+1/'True_Odds_Calculator_3-way'!C98-1)</f>
        <v>2.7954694572759564E-2</v>
      </c>
    </row>
    <row r="100" spans="4:11" x14ac:dyDescent="0.25">
      <c r="D100">
        <f>solve_for_c('True_Odds_Calculator_3-way'!A99,'True_Odds_Calculator_3-way'!B99,'True_Odds_Calculator_3-way'!C99,'Log_working_3-way'!B$1,'Log_working_3-way'!B$2)</f>
        <v>1.0501537737797833</v>
      </c>
      <c r="F100" s="6" t="e">
        <f>IF('Log_working_3-way'!D100="","",1/'True_Odds_Calculator_3-way'!N99+1/'True_Odds_Calculator_3-way'!O99+1/'True_Odds_Calculator_3-way'!#REF!-1)</f>
        <v>#REF!</v>
      </c>
      <c r="H100" s="6">
        <f>IF('Log_working_3-way'!$D100="","",'True_Odds_Calculator_3-way'!N99/'True_Odds_Calculator_3-way'!A99-1)</f>
        <v>12.492349510669076</v>
      </c>
      <c r="I100" s="6">
        <f>IF('Log_working_3-way'!$D100="","",'True_Odds_Calculator_3-way'!O99/'True_Odds_Calculator_3-way'!B99-1)</f>
        <v>10.437052369394621</v>
      </c>
      <c r="J100" s="6" t="e">
        <f>IF('Log_working_3-way'!$D100="","",'True_Odds_Calculator_3-way'!#REF!/'True_Odds_Calculator_3-way'!C99-1)</f>
        <v>#REF!</v>
      </c>
      <c r="K100" s="6">
        <f>IF('Log_working_3-way'!$D100="","",1/'True_Odds_Calculator_3-way'!A99+1/'True_Odds_Calculator_3-way'!B99+1/'True_Odds_Calculator_3-way'!C99-1)</f>
        <v>5.3807581948006167E-2</v>
      </c>
    </row>
    <row r="101" spans="4:11" x14ac:dyDescent="0.25">
      <c r="D101">
        <f>solve_for_c('True_Odds_Calculator_3-way'!A100,'True_Odds_Calculator_3-way'!B100,'True_Odds_Calculator_3-way'!C100,'Log_working_3-way'!B$1,'Log_working_3-way'!B$2)</f>
        <v>1.0315752085360554</v>
      </c>
      <c r="F101" s="6" t="e">
        <f>IF('Log_working_3-way'!D101="","",1/'True_Odds_Calculator_3-way'!N100+1/'True_Odds_Calculator_3-way'!O100+1/'True_Odds_Calculator_3-way'!#REF!-1)</f>
        <v>#REF!</v>
      </c>
      <c r="H101" s="6">
        <f>IF('Log_working_3-way'!$D101="","",'True_Odds_Calculator_3-way'!N100/'True_Odds_Calculator_3-way'!A100-1)</f>
        <v>8.6199272066183585</v>
      </c>
      <c r="I101" s="6">
        <f>IF('Log_working_3-way'!$D101="","",'True_Odds_Calculator_3-way'!O100/'True_Odds_Calculator_3-way'!B100-1)</f>
        <v>7.0791761317017396</v>
      </c>
      <c r="J101" s="6" t="e">
        <f>IF('Log_working_3-way'!$D101="","",'True_Odds_Calculator_3-way'!#REF!/'True_Odds_Calculator_3-way'!C100-1)</f>
        <v>#REF!</v>
      </c>
      <c r="K101" s="6">
        <f>IF('Log_working_3-way'!$D101="","",1/'True_Odds_Calculator_3-way'!A100+1/'True_Odds_Calculator_3-way'!B100+1/'True_Odds_Calculator_3-way'!C100-1)</f>
        <v>3.368432960399792E-2</v>
      </c>
    </row>
    <row r="102" spans="4:11" x14ac:dyDescent="0.25">
      <c r="D102">
        <f>solve_for_c('True_Odds_Calculator_3-way'!A101,'True_Odds_Calculator_3-way'!B101,'True_Odds_Calculator_3-way'!C101,'Log_working_3-way'!B$1,'Log_working_3-way'!B$2)</f>
        <v>1.0306727711619386</v>
      </c>
      <c r="F102" s="6" t="e">
        <f>IF('Log_working_3-way'!D102="","",1/'True_Odds_Calculator_3-way'!N101+1/'True_Odds_Calculator_3-way'!O101+1/'True_Odds_Calculator_3-way'!#REF!-1)</f>
        <v>#REF!</v>
      </c>
      <c r="H102" s="6">
        <f>IF('Log_working_3-way'!$D102="","",'True_Odds_Calculator_3-way'!N101/'True_Odds_Calculator_3-way'!A101-1)</f>
        <v>29.289503070758563</v>
      </c>
      <c r="I102" s="6">
        <f>IF('Log_working_3-way'!$D102="","",'True_Odds_Calculator_3-way'!O101/'True_Odds_Calculator_3-way'!B101-1)</f>
        <v>4.5098844053058205</v>
      </c>
      <c r="J102" s="6" t="e">
        <f>IF('Log_working_3-way'!$D102="","",'True_Odds_Calculator_3-way'!#REF!/'True_Odds_Calculator_3-way'!C101-1)</f>
        <v>#REF!</v>
      </c>
      <c r="K102" s="6">
        <f>IF('Log_working_3-way'!$D102="","",1/'True_Odds_Calculator_3-way'!A101+1/'True_Odds_Calculator_3-way'!B101+1/'True_Odds_Calculator_3-way'!C101-1)</f>
        <v>3.0150853470887418E-2</v>
      </c>
    </row>
    <row r="103" spans="4:11" x14ac:dyDescent="0.25">
      <c r="D103">
        <f>solve_for_c('True_Odds_Calculator_3-way'!A102,'True_Odds_Calculator_3-way'!B102,'True_Odds_Calculator_3-way'!C102,'Log_working_3-way'!B$1,'Log_working_3-way'!B$2)</f>
        <v>1.0302810652294137</v>
      </c>
      <c r="F103" s="6" t="e">
        <f>IF('Log_working_3-way'!D103="","",1/'True_Odds_Calculator_3-way'!N102+1/'True_Odds_Calculator_3-way'!O102+1/'True_Odds_Calculator_3-way'!#REF!-1)</f>
        <v>#REF!</v>
      </c>
      <c r="H103" s="6">
        <f>IF('Log_working_3-way'!$D103="","",'True_Odds_Calculator_3-way'!N102/'True_Odds_Calculator_3-way'!A102-1)</f>
        <v>27.266277005456274</v>
      </c>
      <c r="I103" s="6">
        <f>IF('Log_working_3-way'!$D103="","",'True_Odds_Calculator_3-way'!O102/'True_Odds_Calculator_3-way'!B102-1)</f>
        <v>5.0766787301068526</v>
      </c>
      <c r="J103" s="6" t="e">
        <f>IF('Log_working_3-way'!$D103="","",'True_Odds_Calculator_3-way'!#REF!/'True_Odds_Calculator_3-way'!C102-1)</f>
        <v>#REF!</v>
      </c>
      <c r="K103" s="6">
        <f>IF('Log_working_3-way'!$D103="","",1/'True_Odds_Calculator_3-way'!A102+1/'True_Odds_Calculator_3-way'!B102+1/'True_Odds_Calculator_3-way'!C102-1)</f>
        <v>3.0401556717346123E-2</v>
      </c>
    </row>
    <row r="104" spans="4:11" x14ac:dyDescent="0.25">
      <c r="D104">
        <f>solve_for_c('True_Odds_Calculator_3-way'!A103,'True_Odds_Calculator_3-way'!B103,'True_Odds_Calculator_3-way'!C103,'Log_working_3-way'!B$1,'Log_working_3-way'!B$2)</f>
        <v>1.0274185789826782</v>
      </c>
      <c r="F104" s="6" t="e">
        <f>IF('Log_working_3-way'!D104="","",1/'True_Odds_Calculator_3-way'!N103+1/'True_Odds_Calculator_3-way'!O103+1/'True_Odds_Calculator_3-way'!#REF!-1)</f>
        <v>#REF!</v>
      </c>
      <c r="H104" s="6">
        <f>IF('Log_working_3-way'!$D104="","",'True_Odds_Calculator_3-way'!N103/'True_Odds_Calculator_3-way'!A103-1)</f>
        <v>20.803904075960748</v>
      </c>
      <c r="I104" s="6">
        <f>IF('Log_working_3-way'!$D104="","",'True_Odds_Calculator_3-way'!O103/'True_Odds_Calculator_3-way'!B103-1)</f>
        <v>6.6166279324737598</v>
      </c>
      <c r="J104" s="6" t="e">
        <f>IF('Log_working_3-way'!$D104="","",'True_Odds_Calculator_3-way'!#REF!/'True_Odds_Calculator_3-way'!C103-1)</f>
        <v>#REF!</v>
      </c>
      <c r="K104" s="6">
        <f>IF('Log_working_3-way'!$D104="","",1/'True_Odds_Calculator_3-way'!A103+1/'True_Odds_Calculator_3-way'!B103+1/'True_Odds_Calculator_3-way'!C103-1)</f>
        <v>2.8770968832301458E-2</v>
      </c>
    </row>
    <row r="105" spans="4:11" x14ac:dyDescent="0.25">
      <c r="D105">
        <f>solve_for_c('True_Odds_Calculator_3-way'!A104,'True_Odds_Calculator_3-way'!B104,'True_Odds_Calculator_3-way'!C104,'Log_working_3-way'!B$1,'Log_working_3-way'!B$2)</f>
        <v>1.0274613423147476</v>
      </c>
      <c r="F105" s="6" t="e">
        <f>IF('Log_working_3-way'!D105="","",1/'True_Odds_Calculator_3-way'!N104+1/'True_Odds_Calculator_3-way'!O104+1/'True_Odds_Calculator_3-way'!#REF!-1)</f>
        <v>#REF!</v>
      </c>
      <c r="H105" s="6">
        <f>IF('Log_working_3-way'!$D105="","",'True_Odds_Calculator_3-way'!N104/'True_Odds_Calculator_3-way'!A104-1)</f>
        <v>22.784320855695054</v>
      </c>
      <c r="I105" s="6">
        <f>IF('Log_working_3-way'!$D105="","",'True_Odds_Calculator_3-way'!O104/'True_Odds_Calculator_3-way'!B104-1)</f>
        <v>6.4469611819720605</v>
      </c>
      <c r="J105" s="6" t="e">
        <f>IF('Log_working_3-way'!$D105="","",'True_Odds_Calculator_3-way'!#REF!/'True_Odds_Calculator_3-way'!C104-1)</f>
        <v>#REF!</v>
      </c>
      <c r="K105" s="6">
        <f>IF('Log_working_3-way'!$D105="","",1/'True_Odds_Calculator_3-way'!A104+1/'True_Odds_Calculator_3-way'!B104+1/'True_Odds_Calculator_3-way'!C104-1)</f>
        <v>2.8468071610058931E-2</v>
      </c>
    </row>
    <row r="106" spans="4:11" x14ac:dyDescent="0.25">
      <c r="D106">
        <f>solve_for_c('True_Odds_Calculator_3-way'!A105,'True_Odds_Calculator_3-way'!B105,'True_Odds_Calculator_3-way'!C105,'Log_working_3-way'!B$1,'Log_working_3-way'!B$2)</f>
        <v>1.0343003016492329</v>
      </c>
      <c r="F106" s="6" t="e">
        <f>IF('Log_working_3-way'!D106="","",1/'True_Odds_Calculator_3-way'!N105+1/'True_Odds_Calculator_3-way'!O105+1/'True_Odds_Calculator_3-way'!#REF!-1)</f>
        <v>#REF!</v>
      </c>
      <c r="H106" s="6">
        <f>IF('Log_working_3-way'!$D106="","",'True_Odds_Calculator_3-way'!N105/'True_Odds_Calculator_3-way'!A105-1)</f>
        <v>34.274845773974953</v>
      </c>
      <c r="I106" s="6">
        <f>IF('Log_working_3-way'!$D106="","",'True_Odds_Calculator_3-way'!O105/'True_Odds_Calculator_3-way'!B105-1)</f>
        <v>5.1985616910752315</v>
      </c>
      <c r="J106" s="6" t="e">
        <f>IF('Log_working_3-way'!$D106="","",'True_Odds_Calculator_3-way'!#REF!/'True_Odds_Calculator_3-way'!C105-1)</f>
        <v>#REF!</v>
      </c>
      <c r="K106" s="6">
        <f>IF('Log_working_3-way'!$D106="","",1/'True_Odds_Calculator_3-way'!A105+1/'True_Odds_Calculator_3-way'!B105+1/'True_Odds_Calculator_3-way'!C105-1)</f>
        <v>3.2239855618476421E-2</v>
      </c>
    </row>
    <row r="107" spans="4:11" x14ac:dyDescent="0.25">
      <c r="D107">
        <f>solve_for_c('True_Odds_Calculator_3-way'!A106,'True_Odds_Calculator_3-way'!B106,'True_Odds_Calculator_3-way'!C106,'Log_working_3-way'!B$1,'Log_working_3-way'!B$2)</f>
        <v>1.0248807598561283</v>
      </c>
      <c r="F107" s="6" t="e">
        <f>IF('Log_working_3-way'!D107="","",1/'True_Odds_Calculator_3-way'!N106+1/'True_Odds_Calculator_3-way'!O106+1/'True_Odds_Calculator_3-way'!#REF!-1)</f>
        <v>#REF!</v>
      </c>
      <c r="H107" s="6">
        <f>IF('Log_working_3-way'!$D107="","",'True_Odds_Calculator_3-way'!N106/'True_Odds_Calculator_3-way'!A106-1)</f>
        <v>14.809051877907939</v>
      </c>
      <c r="I107" s="6">
        <f>IF('Log_working_3-way'!$D107="","",'True_Odds_Calculator_3-way'!O106/'True_Odds_Calculator_3-way'!B106-1)</f>
        <v>6.9373055240722437</v>
      </c>
      <c r="J107" s="6" t="e">
        <f>IF('Log_working_3-way'!$D107="","",'True_Odds_Calculator_3-way'!#REF!/'True_Odds_Calculator_3-way'!C106-1)</f>
        <v>#REF!</v>
      </c>
      <c r="K107" s="6">
        <f>IF('Log_working_3-way'!$D107="","",1/'True_Odds_Calculator_3-way'!A106+1/'True_Odds_Calculator_3-way'!B106+1/'True_Odds_Calculator_3-way'!C106-1)</f>
        <v>2.6777930003736294E-2</v>
      </c>
    </row>
    <row r="108" spans="4:11" x14ac:dyDescent="0.25">
      <c r="D108" t="str">
        <f>solve_for_c('True_Odds_Calculator_3-way'!A107,'True_Odds_Calculator_3-way'!B107,'True_Odds_Calculator_3-way'!C107,'Log_working_3-way'!B$1,'Log_working_3-way'!B$2)</f>
        <v/>
      </c>
      <c r="F108" s="6" t="str">
        <f>IF('Log_working_3-way'!D108="","",1/'True_Odds_Calculator_3-way'!N107+1/'True_Odds_Calculator_3-way'!O107+1/'True_Odds_Calculator_3-way'!#REF!-1)</f>
        <v/>
      </c>
      <c r="H108" s="6" t="str">
        <f>IF('Log_working_3-way'!$D108="","",'True_Odds_Calculator_3-way'!N107/'True_Odds_Calculator_3-way'!A107-1)</f>
        <v/>
      </c>
      <c r="I108" s="6" t="str">
        <f>IF('Log_working_3-way'!$D108="","",'True_Odds_Calculator_3-way'!O107/'True_Odds_Calculator_3-way'!B107-1)</f>
        <v/>
      </c>
      <c r="J108" s="6" t="str">
        <f>IF('Log_working_3-way'!$D108="","",'True_Odds_Calculator_3-way'!#REF!/'True_Odds_Calculator_3-way'!C107-1)</f>
        <v/>
      </c>
      <c r="K108" s="6" t="str">
        <f>IF('Log_working_3-way'!$D108="","",1/'True_Odds_Calculator_3-way'!A107+1/'True_Odds_Calculator_3-way'!B107+1/'True_Odds_Calculator_3-way'!C107-1)</f>
        <v/>
      </c>
    </row>
    <row r="109" spans="4:11" x14ac:dyDescent="0.25">
      <c r="D109" t="str">
        <f>solve_for_c('True_Odds_Calculator_3-way'!A108,'True_Odds_Calculator_3-way'!B108,'True_Odds_Calculator_3-way'!C108,'Log_working_3-way'!B$1,'Log_working_3-way'!B$2)</f>
        <v/>
      </c>
      <c r="F109" s="6" t="str">
        <f>IF('Log_working_3-way'!D109="","",1/'True_Odds_Calculator_3-way'!N108+1/'True_Odds_Calculator_3-way'!O108+1/'True_Odds_Calculator_3-way'!#REF!-1)</f>
        <v/>
      </c>
      <c r="H109" s="6" t="str">
        <f>IF('Log_working_3-way'!$D109="","",'True_Odds_Calculator_3-way'!N108/'True_Odds_Calculator_3-way'!A108-1)</f>
        <v/>
      </c>
      <c r="I109" s="6" t="str">
        <f>IF('Log_working_3-way'!$D109="","",'True_Odds_Calculator_3-way'!O108/'True_Odds_Calculator_3-way'!B108-1)</f>
        <v/>
      </c>
      <c r="J109" s="6" t="str">
        <f>IF('Log_working_3-way'!$D109="","",'True_Odds_Calculator_3-way'!#REF!/'True_Odds_Calculator_3-way'!C108-1)</f>
        <v/>
      </c>
      <c r="K109" s="6" t="str">
        <f>IF('Log_working_3-way'!$D109="","",1/'True_Odds_Calculator_3-way'!A108+1/'True_Odds_Calculator_3-way'!B108+1/'True_Odds_Calculator_3-way'!C108-1)</f>
        <v/>
      </c>
    </row>
    <row r="110" spans="4:11" x14ac:dyDescent="0.25">
      <c r="D110" t="str">
        <f>solve_for_c('True_Odds_Calculator_3-way'!A109,'True_Odds_Calculator_3-way'!B109,'True_Odds_Calculator_3-way'!C109,'Log_working_3-way'!B$1,'Log_working_3-way'!B$2)</f>
        <v/>
      </c>
      <c r="F110" s="6" t="str">
        <f>IF('Log_working_3-way'!D110="","",1/'True_Odds_Calculator_3-way'!N109+1/'True_Odds_Calculator_3-way'!O109+1/'True_Odds_Calculator_3-way'!#REF!-1)</f>
        <v/>
      </c>
      <c r="H110" s="6" t="str">
        <f>IF('Log_working_3-way'!$D110="","",'True_Odds_Calculator_3-way'!N109/'True_Odds_Calculator_3-way'!A109-1)</f>
        <v/>
      </c>
      <c r="I110" s="6" t="str">
        <f>IF('Log_working_3-way'!$D110="","",'True_Odds_Calculator_3-way'!O109/'True_Odds_Calculator_3-way'!B109-1)</f>
        <v/>
      </c>
      <c r="J110" s="6" t="str">
        <f>IF('Log_working_3-way'!$D110="","",'True_Odds_Calculator_3-way'!#REF!/'True_Odds_Calculator_3-way'!C109-1)</f>
        <v/>
      </c>
      <c r="K110" s="6" t="str">
        <f>IF('Log_working_3-way'!$D110="","",1/'True_Odds_Calculator_3-way'!A109+1/'True_Odds_Calculator_3-way'!B109+1/'True_Odds_Calculator_3-way'!C109-1)</f>
        <v/>
      </c>
    </row>
    <row r="111" spans="4:11" x14ac:dyDescent="0.25">
      <c r="D111" t="str">
        <f>solve_for_c('True_Odds_Calculator_3-way'!A110,'True_Odds_Calculator_3-way'!B110,'True_Odds_Calculator_3-way'!C110,'Log_working_3-way'!B$1,'Log_working_3-way'!B$2)</f>
        <v/>
      </c>
      <c r="F111" s="6" t="str">
        <f>IF('Log_working_3-way'!D111="","",1/'True_Odds_Calculator_3-way'!N110+1/'True_Odds_Calculator_3-way'!O110+1/'True_Odds_Calculator_3-way'!#REF!-1)</f>
        <v/>
      </c>
      <c r="H111" s="6" t="str">
        <f>IF('Log_working_3-way'!$D111="","",'True_Odds_Calculator_3-way'!N110/'True_Odds_Calculator_3-way'!A110-1)</f>
        <v/>
      </c>
      <c r="I111" s="6" t="str">
        <f>IF('Log_working_3-way'!$D111="","",'True_Odds_Calculator_3-way'!O110/'True_Odds_Calculator_3-way'!B110-1)</f>
        <v/>
      </c>
      <c r="J111" s="6" t="str">
        <f>IF('Log_working_3-way'!$D111="","",'True_Odds_Calculator_3-way'!#REF!/'True_Odds_Calculator_3-way'!C110-1)</f>
        <v/>
      </c>
      <c r="K111" s="6" t="str">
        <f>IF('Log_working_3-way'!$D111="","",1/'True_Odds_Calculator_3-way'!A110+1/'True_Odds_Calculator_3-way'!B110+1/'True_Odds_Calculator_3-way'!C110-1)</f>
        <v/>
      </c>
    </row>
    <row r="112" spans="4:11" x14ac:dyDescent="0.25">
      <c r="D112" t="str">
        <f>solve_for_c('True_Odds_Calculator_3-way'!A111,'True_Odds_Calculator_3-way'!B111,'True_Odds_Calculator_3-way'!C111,'Log_working_3-way'!B$1,'Log_working_3-way'!B$2)</f>
        <v/>
      </c>
      <c r="F112" s="6" t="str">
        <f>IF('Log_working_3-way'!D112="","",1/'True_Odds_Calculator_3-way'!N111+1/'True_Odds_Calculator_3-way'!O111+1/'True_Odds_Calculator_3-way'!#REF!-1)</f>
        <v/>
      </c>
      <c r="H112" s="6" t="str">
        <f>IF('Log_working_3-way'!$D112="","",'True_Odds_Calculator_3-way'!N111/'True_Odds_Calculator_3-way'!A111-1)</f>
        <v/>
      </c>
      <c r="I112" s="6" t="str">
        <f>IF('Log_working_3-way'!$D112="","",'True_Odds_Calculator_3-way'!O111/'True_Odds_Calculator_3-way'!B111-1)</f>
        <v/>
      </c>
      <c r="J112" s="6" t="str">
        <f>IF('Log_working_3-way'!$D112="","",'True_Odds_Calculator_3-way'!#REF!/'True_Odds_Calculator_3-way'!C111-1)</f>
        <v/>
      </c>
      <c r="K112" s="6" t="str">
        <f>IF('Log_working_3-way'!$D112="","",1/'True_Odds_Calculator_3-way'!A111+1/'True_Odds_Calculator_3-way'!B111+1/'True_Odds_Calculator_3-way'!C111-1)</f>
        <v/>
      </c>
    </row>
    <row r="113" spans="4:11" x14ac:dyDescent="0.25">
      <c r="D113" t="str">
        <f>solve_for_c('True_Odds_Calculator_3-way'!A112,'True_Odds_Calculator_3-way'!B112,'True_Odds_Calculator_3-way'!C112,'Log_working_3-way'!B$1,'Log_working_3-way'!B$2)</f>
        <v/>
      </c>
      <c r="F113" s="6" t="str">
        <f>IF('Log_working_3-way'!D113="","",1/'True_Odds_Calculator_3-way'!N112+1/'True_Odds_Calculator_3-way'!O112+1/'True_Odds_Calculator_3-way'!#REF!-1)</f>
        <v/>
      </c>
      <c r="H113" s="6" t="str">
        <f>IF('Log_working_3-way'!$D113="","",'True_Odds_Calculator_3-way'!N112/'True_Odds_Calculator_3-way'!A112-1)</f>
        <v/>
      </c>
      <c r="I113" s="6" t="str">
        <f>IF('Log_working_3-way'!$D113="","",'True_Odds_Calculator_3-way'!O112/'True_Odds_Calculator_3-way'!B112-1)</f>
        <v/>
      </c>
      <c r="J113" s="6" t="str">
        <f>IF('Log_working_3-way'!$D113="","",'True_Odds_Calculator_3-way'!#REF!/'True_Odds_Calculator_3-way'!C112-1)</f>
        <v/>
      </c>
      <c r="K113" s="6" t="str">
        <f>IF('Log_working_3-way'!$D113="","",1/'True_Odds_Calculator_3-way'!A112+1/'True_Odds_Calculator_3-way'!B112+1/'True_Odds_Calculator_3-way'!C112-1)</f>
        <v/>
      </c>
    </row>
    <row r="114" spans="4:11" x14ac:dyDescent="0.25">
      <c r="D114" t="str">
        <f>solve_for_c('True_Odds_Calculator_3-way'!A113,'True_Odds_Calculator_3-way'!B113,'True_Odds_Calculator_3-way'!C113,'Log_working_3-way'!B$1,'Log_working_3-way'!B$2)</f>
        <v/>
      </c>
      <c r="F114" s="6" t="str">
        <f>IF('Log_working_3-way'!D114="","",1/'True_Odds_Calculator_3-way'!N113+1/'True_Odds_Calculator_3-way'!O113+1/'True_Odds_Calculator_3-way'!#REF!-1)</f>
        <v/>
      </c>
      <c r="H114" s="6" t="str">
        <f>IF('Log_working_3-way'!$D114="","",'True_Odds_Calculator_3-way'!N113/'True_Odds_Calculator_3-way'!A113-1)</f>
        <v/>
      </c>
      <c r="I114" s="6" t="str">
        <f>IF('Log_working_3-way'!$D114="","",'True_Odds_Calculator_3-way'!O113/'True_Odds_Calculator_3-way'!B113-1)</f>
        <v/>
      </c>
      <c r="J114" s="6" t="str">
        <f>IF('Log_working_3-way'!$D114="","",'True_Odds_Calculator_3-way'!#REF!/'True_Odds_Calculator_3-way'!C113-1)</f>
        <v/>
      </c>
      <c r="K114" s="6" t="str">
        <f>IF('Log_working_3-way'!$D114="","",1/'True_Odds_Calculator_3-way'!A113+1/'True_Odds_Calculator_3-way'!B113+1/'True_Odds_Calculator_3-way'!C113-1)</f>
        <v/>
      </c>
    </row>
    <row r="115" spans="4:11" x14ac:dyDescent="0.25">
      <c r="D115" t="str">
        <f>solve_for_c('True_Odds_Calculator_3-way'!A114,'True_Odds_Calculator_3-way'!B114,'True_Odds_Calculator_3-way'!C114,'Log_working_3-way'!B$1,'Log_working_3-way'!B$2)</f>
        <v/>
      </c>
      <c r="F115" s="6" t="str">
        <f>IF('Log_working_3-way'!D115="","",1/'True_Odds_Calculator_3-way'!N114+1/'True_Odds_Calculator_3-way'!O114+1/'True_Odds_Calculator_3-way'!#REF!-1)</f>
        <v/>
      </c>
      <c r="H115" s="6" t="str">
        <f>IF('Log_working_3-way'!$D115="","",'True_Odds_Calculator_3-way'!N114/'True_Odds_Calculator_3-way'!A114-1)</f>
        <v/>
      </c>
      <c r="I115" s="6" t="str">
        <f>IF('Log_working_3-way'!$D115="","",'True_Odds_Calculator_3-way'!O114/'True_Odds_Calculator_3-way'!B114-1)</f>
        <v/>
      </c>
      <c r="J115" s="6" t="str">
        <f>IF('Log_working_3-way'!$D115="","",'True_Odds_Calculator_3-way'!#REF!/'True_Odds_Calculator_3-way'!C114-1)</f>
        <v/>
      </c>
      <c r="K115" s="6" t="str">
        <f>IF('Log_working_3-way'!$D115="","",1/'True_Odds_Calculator_3-way'!A114+1/'True_Odds_Calculator_3-way'!B114+1/'True_Odds_Calculator_3-way'!C114-1)</f>
        <v/>
      </c>
    </row>
    <row r="116" spans="4:11" x14ac:dyDescent="0.25">
      <c r="D116" t="str">
        <f>solve_for_c('True_Odds_Calculator_3-way'!A115,'True_Odds_Calculator_3-way'!B115,'True_Odds_Calculator_3-way'!C115,'Log_working_3-way'!B$1,'Log_working_3-way'!B$2)</f>
        <v/>
      </c>
      <c r="F116" s="6" t="str">
        <f>IF('Log_working_3-way'!D116="","",1/'True_Odds_Calculator_3-way'!N115+1/'True_Odds_Calculator_3-way'!O115+1/'True_Odds_Calculator_3-way'!#REF!-1)</f>
        <v/>
      </c>
      <c r="H116" s="6" t="str">
        <f>IF('Log_working_3-way'!$D116="","",'True_Odds_Calculator_3-way'!N115/'True_Odds_Calculator_3-way'!A115-1)</f>
        <v/>
      </c>
      <c r="I116" s="6" t="str">
        <f>IF('Log_working_3-way'!$D116="","",'True_Odds_Calculator_3-way'!O115/'True_Odds_Calculator_3-way'!B115-1)</f>
        <v/>
      </c>
      <c r="J116" s="6" t="str">
        <f>IF('Log_working_3-way'!$D116="","",'True_Odds_Calculator_3-way'!#REF!/'True_Odds_Calculator_3-way'!C115-1)</f>
        <v/>
      </c>
      <c r="K116" s="6" t="str">
        <f>IF('Log_working_3-way'!$D116="","",1/'True_Odds_Calculator_3-way'!A115+1/'True_Odds_Calculator_3-way'!B115+1/'True_Odds_Calculator_3-way'!C115-1)</f>
        <v/>
      </c>
    </row>
    <row r="117" spans="4:11" x14ac:dyDescent="0.25">
      <c r="D117" t="str">
        <f>solve_for_c('True_Odds_Calculator_3-way'!A116,'True_Odds_Calculator_3-way'!B116,'True_Odds_Calculator_3-way'!C116,'Log_working_3-way'!B$1,'Log_working_3-way'!B$2)</f>
        <v/>
      </c>
      <c r="F117" s="6" t="str">
        <f>IF('Log_working_3-way'!D117="","",1/'True_Odds_Calculator_3-way'!N116+1/'True_Odds_Calculator_3-way'!O116+1/'True_Odds_Calculator_3-way'!#REF!-1)</f>
        <v/>
      </c>
      <c r="H117" s="6" t="str">
        <f>IF('Log_working_3-way'!$D117="","",'True_Odds_Calculator_3-way'!N116/'True_Odds_Calculator_3-way'!A116-1)</f>
        <v/>
      </c>
      <c r="I117" s="6" t="str">
        <f>IF('Log_working_3-way'!$D117="","",'True_Odds_Calculator_3-way'!O116/'True_Odds_Calculator_3-way'!B116-1)</f>
        <v/>
      </c>
      <c r="J117" s="6" t="str">
        <f>IF('Log_working_3-way'!$D117="","",'True_Odds_Calculator_3-way'!#REF!/'True_Odds_Calculator_3-way'!C116-1)</f>
        <v/>
      </c>
      <c r="K117" s="6" t="str">
        <f>IF('Log_working_3-way'!$D117="","",1/'True_Odds_Calculator_3-way'!A116+1/'True_Odds_Calculator_3-way'!B116+1/'True_Odds_Calculator_3-way'!C116-1)</f>
        <v/>
      </c>
    </row>
    <row r="118" spans="4:11" x14ac:dyDescent="0.25">
      <c r="D118" t="str">
        <f>solve_for_c('True_Odds_Calculator_3-way'!A117,'True_Odds_Calculator_3-way'!B117,'True_Odds_Calculator_3-way'!C117,'Log_working_3-way'!B$1,'Log_working_3-way'!B$2)</f>
        <v/>
      </c>
      <c r="F118" s="6" t="str">
        <f>IF('Log_working_3-way'!D118="","",1/'True_Odds_Calculator_3-way'!N117+1/'True_Odds_Calculator_3-way'!O117+1/'True_Odds_Calculator_3-way'!#REF!-1)</f>
        <v/>
      </c>
      <c r="H118" s="6" t="str">
        <f>IF('Log_working_3-way'!$D118="","",'True_Odds_Calculator_3-way'!N117/'True_Odds_Calculator_3-way'!A117-1)</f>
        <v/>
      </c>
      <c r="I118" s="6" t="str">
        <f>IF('Log_working_3-way'!$D118="","",'True_Odds_Calculator_3-way'!O117/'True_Odds_Calculator_3-way'!B117-1)</f>
        <v/>
      </c>
      <c r="J118" s="6" t="str">
        <f>IF('Log_working_3-way'!$D118="","",'True_Odds_Calculator_3-way'!#REF!/'True_Odds_Calculator_3-way'!C117-1)</f>
        <v/>
      </c>
      <c r="K118" s="6" t="str">
        <f>IF('Log_working_3-way'!$D118="","",1/'True_Odds_Calculator_3-way'!A117+1/'True_Odds_Calculator_3-way'!B117+1/'True_Odds_Calculator_3-way'!C117-1)</f>
        <v/>
      </c>
    </row>
    <row r="119" spans="4:11" x14ac:dyDescent="0.25">
      <c r="D119" t="str">
        <f>solve_for_c('True_Odds_Calculator_3-way'!A118,'True_Odds_Calculator_3-way'!B118,'True_Odds_Calculator_3-way'!C118,'Log_working_3-way'!B$1,'Log_working_3-way'!B$2)</f>
        <v/>
      </c>
      <c r="F119" s="6" t="str">
        <f>IF('Log_working_3-way'!D119="","",1/'True_Odds_Calculator_3-way'!N118+1/'True_Odds_Calculator_3-way'!O118+1/'True_Odds_Calculator_3-way'!#REF!-1)</f>
        <v/>
      </c>
      <c r="H119" s="6" t="str">
        <f>IF('Log_working_3-way'!$D119="","",'True_Odds_Calculator_3-way'!N118/'True_Odds_Calculator_3-way'!A118-1)</f>
        <v/>
      </c>
      <c r="I119" s="6" t="str">
        <f>IF('Log_working_3-way'!$D119="","",'True_Odds_Calculator_3-way'!O118/'True_Odds_Calculator_3-way'!B118-1)</f>
        <v/>
      </c>
      <c r="J119" s="6" t="str">
        <f>IF('Log_working_3-way'!$D119="","",'True_Odds_Calculator_3-way'!#REF!/'True_Odds_Calculator_3-way'!C118-1)</f>
        <v/>
      </c>
      <c r="K119" s="6" t="str">
        <f>IF('Log_working_3-way'!$D119="","",1/'True_Odds_Calculator_3-way'!A118+1/'True_Odds_Calculator_3-way'!B118+1/'True_Odds_Calculator_3-way'!C118-1)</f>
        <v/>
      </c>
    </row>
    <row r="120" spans="4:11" x14ac:dyDescent="0.25">
      <c r="D120" t="str">
        <f>solve_for_c('True_Odds_Calculator_3-way'!A119,'True_Odds_Calculator_3-way'!B119,'True_Odds_Calculator_3-way'!C119,'Log_working_3-way'!B$1,'Log_working_3-way'!B$2)</f>
        <v/>
      </c>
      <c r="F120" s="6" t="str">
        <f>IF('Log_working_3-way'!D120="","",1/'True_Odds_Calculator_3-way'!N119+1/'True_Odds_Calculator_3-way'!O119+1/'True_Odds_Calculator_3-way'!#REF!-1)</f>
        <v/>
      </c>
      <c r="H120" s="6" t="str">
        <f>IF('Log_working_3-way'!$D120="","",'True_Odds_Calculator_3-way'!N119/'True_Odds_Calculator_3-way'!A119-1)</f>
        <v/>
      </c>
      <c r="I120" s="6" t="str">
        <f>IF('Log_working_3-way'!$D120="","",'True_Odds_Calculator_3-way'!O119/'True_Odds_Calculator_3-way'!B119-1)</f>
        <v/>
      </c>
      <c r="J120" s="6" t="str">
        <f>IF('Log_working_3-way'!$D120="","",'True_Odds_Calculator_3-way'!#REF!/'True_Odds_Calculator_3-way'!C119-1)</f>
        <v/>
      </c>
      <c r="K120" s="6" t="str">
        <f>IF('Log_working_3-way'!$D120="","",1/'True_Odds_Calculator_3-way'!A119+1/'True_Odds_Calculator_3-way'!B119+1/'True_Odds_Calculator_3-way'!C119-1)</f>
        <v/>
      </c>
    </row>
    <row r="121" spans="4:11" x14ac:dyDescent="0.25">
      <c r="D121" t="str">
        <f>solve_for_c('True_Odds_Calculator_3-way'!A120,'True_Odds_Calculator_3-way'!B120,'True_Odds_Calculator_3-way'!C120,'Log_working_3-way'!B$1,'Log_working_3-way'!B$2)</f>
        <v/>
      </c>
      <c r="F121" s="6" t="str">
        <f>IF('Log_working_3-way'!D121="","",1/'True_Odds_Calculator_3-way'!N120+1/'True_Odds_Calculator_3-way'!O120+1/'True_Odds_Calculator_3-way'!#REF!-1)</f>
        <v/>
      </c>
      <c r="H121" s="6" t="str">
        <f>IF('Log_working_3-way'!$D121="","",'True_Odds_Calculator_3-way'!N120/'True_Odds_Calculator_3-way'!A120-1)</f>
        <v/>
      </c>
      <c r="I121" s="6" t="str">
        <f>IF('Log_working_3-way'!$D121="","",'True_Odds_Calculator_3-way'!O120/'True_Odds_Calculator_3-way'!B120-1)</f>
        <v/>
      </c>
      <c r="J121" s="6" t="str">
        <f>IF('Log_working_3-way'!$D121="","",'True_Odds_Calculator_3-way'!#REF!/'True_Odds_Calculator_3-way'!C120-1)</f>
        <v/>
      </c>
      <c r="K121" s="6" t="str">
        <f>IF('Log_working_3-way'!$D121="","",1/'True_Odds_Calculator_3-way'!A120+1/'True_Odds_Calculator_3-way'!B120+1/'True_Odds_Calculator_3-way'!C120-1)</f>
        <v/>
      </c>
    </row>
    <row r="122" spans="4:11" x14ac:dyDescent="0.25">
      <c r="D122" t="str">
        <f>solve_for_c('True_Odds_Calculator_3-way'!A121,'True_Odds_Calculator_3-way'!B121,'True_Odds_Calculator_3-way'!C121,'Log_working_3-way'!B$1,'Log_working_3-way'!B$2)</f>
        <v/>
      </c>
      <c r="F122" s="6" t="str">
        <f>IF('Log_working_3-way'!D122="","",1/'True_Odds_Calculator_3-way'!N121+1/'True_Odds_Calculator_3-way'!O121+1/'True_Odds_Calculator_3-way'!#REF!-1)</f>
        <v/>
      </c>
      <c r="H122" s="6" t="str">
        <f>IF('Log_working_3-way'!$D122="","",'True_Odds_Calculator_3-way'!N121/'True_Odds_Calculator_3-way'!A121-1)</f>
        <v/>
      </c>
      <c r="I122" s="6" t="str">
        <f>IF('Log_working_3-way'!$D122="","",'True_Odds_Calculator_3-way'!O121/'True_Odds_Calculator_3-way'!B121-1)</f>
        <v/>
      </c>
      <c r="J122" s="6" t="str">
        <f>IF('Log_working_3-way'!$D122="","",'True_Odds_Calculator_3-way'!#REF!/'True_Odds_Calculator_3-way'!C121-1)</f>
        <v/>
      </c>
      <c r="K122" s="6" t="str">
        <f>IF('Log_working_3-way'!$D122="","",1/'True_Odds_Calculator_3-way'!A121+1/'True_Odds_Calculator_3-way'!B121+1/'True_Odds_Calculator_3-way'!C121-1)</f>
        <v/>
      </c>
    </row>
    <row r="123" spans="4:11" x14ac:dyDescent="0.25">
      <c r="D123" t="str">
        <f>solve_for_c('True_Odds_Calculator_3-way'!A122,'True_Odds_Calculator_3-way'!B122,'True_Odds_Calculator_3-way'!C122,'Log_working_3-way'!B$1,'Log_working_3-way'!B$2)</f>
        <v/>
      </c>
      <c r="F123" s="6" t="str">
        <f>IF('Log_working_3-way'!D123="","",1/'True_Odds_Calculator_3-way'!N122+1/'True_Odds_Calculator_3-way'!O122+1/'True_Odds_Calculator_3-way'!#REF!-1)</f>
        <v/>
      </c>
      <c r="H123" s="6" t="str">
        <f>IF('Log_working_3-way'!$D123="","",'True_Odds_Calculator_3-way'!N122/'True_Odds_Calculator_3-way'!A122-1)</f>
        <v/>
      </c>
      <c r="I123" s="6" t="str">
        <f>IF('Log_working_3-way'!$D123="","",'True_Odds_Calculator_3-way'!O122/'True_Odds_Calculator_3-way'!B122-1)</f>
        <v/>
      </c>
      <c r="J123" s="6" t="str">
        <f>IF('Log_working_3-way'!$D123="","",'True_Odds_Calculator_3-way'!#REF!/'True_Odds_Calculator_3-way'!C122-1)</f>
        <v/>
      </c>
      <c r="K123" s="6" t="str">
        <f>IF('Log_working_3-way'!$D123="","",1/'True_Odds_Calculator_3-way'!A122+1/'True_Odds_Calculator_3-way'!B122+1/'True_Odds_Calculator_3-way'!C122-1)</f>
        <v/>
      </c>
    </row>
    <row r="124" spans="4:11" x14ac:dyDescent="0.25">
      <c r="D124" t="str">
        <f>solve_for_c('True_Odds_Calculator_3-way'!A123,'True_Odds_Calculator_3-way'!B123,'True_Odds_Calculator_3-way'!C123,'Log_working_3-way'!B$1,'Log_working_3-way'!B$2)</f>
        <v/>
      </c>
      <c r="F124" s="6" t="str">
        <f>IF('Log_working_3-way'!D124="","",1/'True_Odds_Calculator_3-way'!N123+1/'True_Odds_Calculator_3-way'!O123+1/'True_Odds_Calculator_3-way'!#REF!-1)</f>
        <v/>
      </c>
      <c r="H124" s="6" t="str">
        <f>IF('Log_working_3-way'!$D124="","",'True_Odds_Calculator_3-way'!N123/'True_Odds_Calculator_3-way'!A123-1)</f>
        <v/>
      </c>
      <c r="I124" s="6" t="str">
        <f>IF('Log_working_3-way'!$D124="","",'True_Odds_Calculator_3-way'!O123/'True_Odds_Calculator_3-way'!B123-1)</f>
        <v/>
      </c>
      <c r="J124" s="6" t="str">
        <f>IF('Log_working_3-way'!$D124="","",'True_Odds_Calculator_3-way'!#REF!/'True_Odds_Calculator_3-way'!C123-1)</f>
        <v/>
      </c>
      <c r="K124" s="6" t="str">
        <f>IF('Log_working_3-way'!$D124="","",1/'True_Odds_Calculator_3-way'!A123+1/'True_Odds_Calculator_3-way'!B123+1/'True_Odds_Calculator_3-way'!C123-1)</f>
        <v/>
      </c>
    </row>
    <row r="125" spans="4:11" x14ac:dyDescent="0.25">
      <c r="D125" t="str">
        <f>solve_for_c('True_Odds_Calculator_3-way'!A124,'True_Odds_Calculator_3-way'!B124,'True_Odds_Calculator_3-way'!C124,'Log_working_3-way'!B$1,'Log_working_3-way'!B$2)</f>
        <v/>
      </c>
      <c r="F125" s="6" t="str">
        <f>IF('Log_working_3-way'!D125="","",1/'True_Odds_Calculator_3-way'!N124+1/'True_Odds_Calculator_3-way'!O124+1/'True_Odds_Calculator_3-way'!#REF!-1)</f>
        <v/>
      </c>
      <c r="H125" s="6" t="str">
        <f>IF('Log_working_3-way'!$D125="","",'True_Odds_Calculator_3-way'!N124/'True_Odds_Calculator_3-way'!A124-1)</f>
        <v/>
      </c>
      <c r="I125" s="6" t="str">
        <f>IF('Log_working_3-way'!$D125="","",'True_Odds_Calculator_3-way'!O124/'True_Odds_Calculator_3-way'!B124-1)</f>
        <v/>
      </c>
      <c r="J125" s="6" t="str">
        <f>IF('Log_working_3-way'!$D125="","",'True_Odds_Calculator_3-way'!#REF!/'True_Odds_Calculator_3-way'!C124-1)</f>
        <v/>
      </c>
      <c r="K125" s="6" t="str">
        <f>IF('Log_working_3-way'!$D125="","",1/'True_Odds_Calculator_3-way'!A124+1/'True_Odds_Calculator_3-way'!B124+1/'True_Odds_Calculator_3-way'!C124-1)</f>
        <v/>
      </c>
    </row>
    <row r="126" spans="4:11" x14ac:dyDescent="0.25">
      <c r="D126" t="str">
        <f>solve_for_c('True_Odds_Calculator_3-way'!A125,'True_Odds_Calculator_3-way'!B125,'True_Odds_Calculator_3-way'!C125,'Log_working_3-way'!B$1,'Log_working_3-way'!B$2)</f>
        <v/>
      </c>
      <c r="F126" s="6" t="str">
        <f>IF('Log_working_3-way'!D126="","",1/'True_Odds_Calculator_3-way'!N125+1/'True_Odds_Calculator_3-way'!O125+1/'True_Odds_Calculator_3-way'!#REF!-1)</f>
        <v/>
      </c>
      <c r="H126" s="6" t="str">
        <f>IF('Log_working_3-way'!$D126="","",'True_Odds_Calculator_3-way'!N125/'True_Odds_Calculator_3-way'!A125-1)</f>
        <v/>
      </c>
      <c r="I126" s="6" t="str">
        <f>IF('Log_working_3-way'!$D126="","",'True_Odds_Calculator_3-way'!O125/'True_Odds_Calculator_3-way'!B125-1)</f>
        <v/>
      </c>
      <c r="J126" s="6" t="str">
        <f>IF('Log_working_3-way'!$D126="","",'True_Odds_Calculator_3-way'!#REF!/'True_Odds_Calculator_3-way'!C125-1)</f>
        <v/>
      </c>
      <c r="K126" s="6" t="str">
        <f>IF('Log_working_3-way'!$D126="","",1/'True_Odds_Calculator_3-way'!A125+1/'True_Odds_Calculator_3-way'!B125+1/'True_Odds_Calculator_3-way'!C125-1)</f>
        <v/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1.81</v>
      </c>
      <c r="B2" s="4">
        <f>IF('True_Odds_Calculator_3-way'!B3="","",'True_Odds_Calculator_3-way'!B3)</f>
        <v>4.3</v>
      </c>
      <c r="C2" s="4">
        <f>IF('True_Odds_Calculator_3-way'!C3="","",'True_Odds_Calculator_3-way'!C3)</f>
        <v>4.1100000000000003</v>
      </c>
      <c r="D2" s="9">
        <f>(K2/(AR2+K2-(AR2*K2)))</f>
        <v>0.54089060665133271</v>
      </c>
      <c r="E2" s="9">
        <f>(L2/(AR2+L2-(AR2*L2)))</f>
        <v>0.22431156135582497</v>
      </c>
      <c r="F2" s="9">
        <f>(M2/(AR2+M2-(AR2*M2)))</f>
        <v>0.23479783199284235</v>
      </c>
      <c r="G2" s="9">
        <f>AR2</f>
        <v>1.0479045359885681</v>
      </c>
      <c r="H2" s="9">
        <f>IF(A2="","",1/D2)</f>
        <v>1.8488026741507402</v>
      </c>
      <c r="I2" s="9">
        <f>IF(B2="","",1/E2)</f>
        <v>4.4580849687622743</v>
      </c>
      <c r="J2" s="9">
        <f>IF(C2="","",1/F2)</f>
        <v>4.2589831069244468</v>
      </c>
      <c r="K2" s="11">
        <f>1/A2</f>
        <v>0.5524861878453039</v>
      </c>
      <c r="L2" s="11">
        <f>1/B2</f>
        <v>0.23255813953488372</v>
      </c>
      <c r="M2" s="11">
        <f>1/C2</f>
        <v>0.24330900243309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-0.25987858621307336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0.22570872382974561</v>
      </c>
      <c r="Q2" s="11">
        <f>2*'OddsRatio_working_3-way'!K2*'OddsRatio_working_3-way'!L2*'OddsRatio_working_3-way'!M2</f>
        <v>6.2523192196605418E-2</v>
      </c>
      <c r="R2" s="11">
        <f>O2/N2</f>
        <v>0</v>
      </c>
      <c r="S2" s="11">
        <f>P2/N2</f>
        <v>-0.86851605251033637</v>
      </c>
      <c r="T2" s="11">
        <f>Q2/N2</f>
        <v>-0.24058616413028705</v>
      </c>
      <c r="U2" s="11">
        <f>'OddsRatio_working_3-way'!S2-'OddsRatio_working_3-way'!R2^2/3</f>
        <v>-0.86851605251033637</v>
      </c>
      <c r="V2" s="11">
        <f>'OddsRatio_working_3-way'!S2*'OddsRatio_working_3-way'!R2/3-2*'OddsRatio_working_3-way'!R2^3/27-'OddsRatio_working_3-way'!T2</f>
        <v>0.24058616413028705</v>
      </c>
      <c r="W2" s="11">
        <f>'OddsRatio_working_3-way'!V2^2+4*'OddsRatio_working_3-way'!U2^3/27</f>
        <v>-3.9175948688158532E-2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0.15577038474874161</v>
      </c>
      <c r="Y2" s="11">
        <f>IF('OddsRatio_working_3-way'!W2&gt;=0,IF('OddsRatio_working_3-way'!V2+SQRT('OddsRatio_working_3-way'!W2)&gt;0,0,PI()),ACOS('OddsRatio_working_3-way'!V2/(2*'OddsRatio_working_3-way'!X2)))</f>
        <v>0.68842726687871614</v>
      </c>
      <c r="Z2" s="11">
        <f>'OddsRatio_working_3-way'!X2^(1/3)*COS('OddsRatio_working_3-way'!Y2/3)</f>
        <v>0.52395226799428418</v>
      </c>
      <c r="AA2" s="11">
        <f>'OddsRatio_working_3-way'!X2^(1/3)*COS(('OddsRatio_working_3-way'!Y2+2*PI())/3)</f>
        <v>-0.36796919403089384</v>
      </c>
      <c r="AB2" s="11">
        <f>'OddsRatio_working_3-way'!X2^(1/3)*COS(('OddsRatio_working_3-way'!Y2+4*PI())/3)</f>
        <v>-0.15598307396339048</v>
      </c>
      <c r="AC2" s="11">
        <f>'OddsRatio_working_3-way'!X2^(1/3)*SIN('OddsRatio_working_3-way'!Y2/3)</f>
        <v>0.12239024348543755</v>
      </c>
      <c r="AD2" s="11">
        <f>'OddsRatio_working_3-way'!X2^(1/3)*SIN(('OddsRatio_working_3-way'!Y2+2*PI())/3)</f>
        <v>0.39256085271080365</v>
      </c>
      <c r="AE2" s="11">
        <f>'OddsRatio_working_3-way'!X2^(1/3)*SIN(('OddsRatio_working_3-way'!Y2+4*PI())/3)</f>
        <v>-0.51495109619624113</v>
      </c>
      <c r="AF2" s="11">
        <f>-'OddsRatio_working_3-way'!U2/(3*'OddsRatio_working_3-way'!X2^(1/3))*COS(('OddsRatio_working_3-way'!Y2)/3)</f>
        <v>0.52395226799428396</v>
      </c>
      <c r="AG2" s="11">
        <f>-'OddsRatio_working_3-way'!U2/(3*'OddsRatio_working_3-way'!X2^(1/3))*COS(('OddsRatio_working_3-way'!Y2+2*PI())/3)</f>
        <v>-0.36796919403089368</v>
      </c>
      <c r="AH2" s="11">
        <f>-'OddsRatio_working_3-way'!U2/(3*'OddsRatio_working_3-way'!X2^(1/3))*COS(('OddsRatio_working_3-way'!Y2+4*PI())/3)</f>
        <v>-0.15598307396339042</v>
      </c>
      <c r="AI2" s="11">
        <f>'OddsRatio_working_3-way'!U2/(3*'OddsRatio_working_3-way'!X2^(1/3))*SIN(('OddsRatio_working_3-way'!Y2)/3)</f>
        <v>-0.12239024348543749</v>
      </c>
      <c r="AJ2" s="11">
        <f>'OddsRatio_working_3-way'!U2/(3*'OddsRatio_working_3-way'!X2^(1/3))*SIN(('OddsRatio_working_3-way'!Y2+2*PI())/3)</f>
        <v>-0.39256085271080349</v>
      </c>
      <c r="AK2" s="11">
        <f>'OddsRatio_working_3-way'!U2/(3*'OddsRatio_working_3-way'!X2^(1/3))*SIN(('OddsRatio_working_3-way'!Y2+4*PI())/3)</f>
        <v>0.51495109619624091</v>
      </c>
      <c r="AL2" s="11">
        <f>'OddsRatio_working_3-way'!Z2+'OddsRatio_working_3-way'!AF2</f>
        <v>1.0479045359885681</v>
      </c>
      <c r="AM2" s="11">
        <f>'OddsRatio_working_3-way'!AA2+'OddsRatio_working_3-way'!AG2</f>
        <v>-0.73593838806178757</v>
      </c>
      <c r="AN2" s="11">
        <f>'OddsRatio_working_3-way'!AB2+'OddsRatio_working_3-way'!AH2</f>
        <v>-0.3119661479267809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1.0479045359885681</v>
      </c>
      <c r="AS2" s="11">
        <f>IF(('OddsRatio_working_3-way'!X2=0),IF(Q2&gt;0,-Q2^(1/3),(-Q2)^(1/3)),'OddsRatio_working_3-way'!AM2-'OddsRatio_working_3-way'!R2/3)</f>
        <v>-0.73593838806178757</v>
      </c>
      <c r="AT2" s="11">
        <f>IF(('OddsRatio_working_3-way'!X2=0),IF(Q2&gt;0,-Q2^(1/3),(-Q2)^(1/3)),'OddsRatio_working_3-way'!AN2-'OddsRatio_working_3-way'!R2/3)</f>
        <v>-0.3119661479267809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3.31</v>
      </c>
      <c r="B3" s="4">
        <f>IF('True_Odds_Calculator_3-way'!B4="","",'True_Odds_Calculator_3-way'!B4)</f>
        <v>2.1</v>
      </c>
      <c r="C3" s="4">
        <f>IF('True_Odds_Calculator_3-way'!C4="","",'True_Odds_Calculator_3-way'!C4)</f>
        <v>3.9</v>
      </c>
      <c r="D3" s="9">
        <f t="shared" ref="D3" si="0">(K3/(AR3+K3-(AR3*K3)))</f>
        <v>0.29090249297064852</v>
      </c>
      <c r="E3" s="9">
        <f t="shared" ref="E3" si="1">(L3/(AR3+L3-(AR3*L3)))</f>
        <v>0.46280196525085404</v>
      </c>
      <c r="F3" s="9">
        <f t="shared" ref="F3" si="2">(M3/(AR3+M3-(AR3*M3)))</f>
        <v>0.24629554177849719</v>
      </c>
      <c r="G3" s="9">
        <f t="shared" ref="G3" si="3">AR3</f>
        <v>1.0552285565754724</v>
      </c>
      <c r="H3" s="9">
        <f t="shared" ref="H3" si="4">IF(A3="","",1/D3)</f>
        <v>3.4375779656893419</v>
      </c>
      <c r="I3" s="9">
        <f t="shared" ref="I3" si="5">IF(B3="","",1/E3)</f>
        <v>2.16075141223302</v>
      </c>
      <c r="J3" s="9">
        <f t="shared" ref="J3" si="6">IF(C3="","",1/F3)</f>
        <v>4.0601628140688693</v>
      </c>
      <c r="K3" s="11">
        <f t="shared" ref="K3" si="7">1/A3</f>
        <v>0.30211480362537763</v>
      </c>
      <c r="L3" s="11">
        <f t="shared" ref="L3" si="8">1/B3</f>
        <v>0.47619047619047616</v>
      </c>
      <c r="M3" s="11">
        <f t="shared" ref="M3" si="9">1/C3</f>
        <v>0.25641025641025644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-0.27182585792857694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0.23276488533286116</v>
      </c>
      <c r="Q3" s="11">
        <f>2*'OddsRatio_working_3-way'!K3*'OddsRatio_working_3-way'!L3*'OddsRatio_working_3-way'!M3</f>
        <v>7.3776508821826042E-2</v>
      </c>
      <c r="R3" s="11">
        <f t="shared" ref="R3" si="10">O3/N3</f>
        <v>0</v>
      </c>
      <c r="S3" s="11">
        <f t="shared" ref="S3" si="11">P3/N3</f>
        <v>-0.85630148326073097</v>
      </c>
      <c r="T3" s="11">
        <f t="shared" ref="T3" si="12">Q3/N3</f>
        <v>-0.27141092971813979</v>
      </c>
      <c r="U3" s="11">
        <f>'OddsRatio_working_3-way'!S3-'OddsRatio_working_3-way'!R3^2/3</f>
        <v>-0.85630148326073097</v>
      </c>
      <c r="V3" s="11">
        <f>'OddsRatio_working_3-way'!S3*'OddsRatio_working_3-way'!R3/3-2*'OddsRatio_working_3-way'!R3^3/27-'OddsRatio_working_3-way'!T3</f>
        <v>0.27141092971813979</v>
      </c>
      <c r="W3" s="11">
        <f>'OddsRatio_working_3-way'!V3^2+4*'OddsRatio_working_3-way'!U3^3/27</f>
        <v>-1.9356103133840952E-2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0.15249589822705559</v>
      </c>
      <c r="Y3" s="11">
        <f>IF('OddsRatio_working_3-way'!W3&gt;=0,IF('OddsRatio_working_3-way'!V3+SQRT('OddsRatio_working_3-way'!W3)&gt;0,0,PI()),ACOS('OddsRatio_working_3-way'!V3/(2*'OddsRatio_working_3-way'!X3)))</f>
        <v>0.47367955567957587</v>
      </c>
      <c r="Z3" s="11">
        <f>'OddsRatio_working_3-way'!X3^(1/3)*COS('OddsRatio_working_3-way'!Y3/3)</f>
        <v>0.52761427828773622</v>
      </c>
      <c r="AA3" s="11">
        <f>'OddsRatio_working_3-way'!X3^(1/3)*COS(('OddsRatio_working_3-way'!Y3+2*PI())/3)</f>
        <v>-0.33655843346476821</v>
      </c>
      <c r="AB3" s="11">
        <f>'OddsRatio_working_3-way'!X3^(1/3)*COS(('OddsRatio_working_3-way'!Y3+4*PI())/3)</f>
        <v>-0.19105584482296817</v>
      </c>
      <c r="AC3" s="11">
        <f>'OddsRatio_working_3-way'!X3^(1/3)*SIN('OddsRatio_working_3-way'!Y3/3)</f>
        <v>8.4005958720130822E-2</v>
      </c>
      <c r="AD3" s="11">
        <f>'OddsRatio_working_3-way'!X3^(1/3)*SIN(('OddsRatio_working_3-way'!Y3+2*PI())/3)</f>
        <v>0.41492438903650658</v>
      </c>
      <c r="AE3" s="11">
        <f>'OddsRatio_working_3-way'!X3^(1/3)*SIN(('OddsRatio_working_3-way'!Y3+4*PI())/3)</f>
        <v>-0.49893034775663725</v>
      </c>
      <c r="AF3" s="11">
        <f>-'OddsRatio_working_3-way'!U3/(3*'OddsRatio_working_3-way'!X3^(1/3))*COS(('OddsRatio_working_3-way'!Y3)/3)</f>
        <v>0.5276142782877361</v>
      </c>
      <c r="AG3" s="11">
        <f>-'OddsRatio_working_3-way'!U3/(3*'OddsRatio_working_3-way'!X3^(1/3))*COS(('OddsRatio_working_3-way'!Y3+2*PI())/3)</f>
        <v>-0.33655843346476816</v>
      </c>
      <c r="AH3" s="11">
        <f>-'OddsRatio_working_3-way'!U3/(3*'OddsRatio_working_3-way'!X3^(1/3))*COS(('OddsRatio_working_3-way'!Y3+4*PI())/3)</f>
        <v>-0.19105584482296811</v>
      </c>
      <c r="AI3" s="11">
        <f>'OddsRatio_working_3-way'!U3/(3*'OddsRatio_working_3-way'!X3^(1/3))*SIN(('OddsRatio_working_3-way'!Y3)/3)</f>
        <v>-8.4005958720130808E-2</v>
      </c>
      <c r="AJ3" s="11">
        <f>'OddsRatio_working_3-way'!U3/(3*'OddsRatio_working_3-way'!X3^(1/3))*SIN(('OddsRatio_working_3-way'!Y3+2*PI())/3)</f>
        <v>-0.41492438903650652</v>
      </c>
      <c r="AK3" s="11">
        <f>'OddsRatio_working_3-way'!U3/(3*'OddsRatio_working_3-way'!X3^(1/3))*SIN(('OddsRatio_working_3-way'!Y3+4*PI())/3)</f>
        <v>0.49893034775663714</v>
      </c>
      <c r="AL3" s="11">
        <f>'OddsRatio_working_3-way'!Z3+'OddsRatio_working_3-way'!AF3</f>
        <v>1.0552285565754724</v>
      </c>
      <c r="AM3" s="11">
        <f>'OddsRatio_working_3-way'!AA3+'OddsRatio_working_3-way'!AG3</f>
        <v>-0.67311686692953643</v>
      </c>
      <c r="AN3" s="11">
        <f>'OddsRatio_working_3-way'!AB3+'OddsRatio_working_3-way'!AH3</f>
        <v>-0.38211168964593628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1.0552285565754724</v>
      </c>
      <c r="AS3" s="11">
        <f>IF(('OddsRatio_working_3-way'!X3=0),IF(Q3&gt;0,-Q3^(1/3),(-Q3)^(1/3)),'OddsRatio_working_3-way'!AM3-'OddsRatio_working_3-way'!R3/3)</f>
        <v>-0.67311686692953643</v>
      </c>
      <c r="AT3" s="11">
        <f>IF(('OddsRatio_working_3-way'!X3=0),IF(Q3&gt;0,-Q3^(1/3),(-Q3)^(1/3)),'OddsRatio_working_3-way'!AN3-'OddsRatio_working_3-way'!R3/3)</f>
        <v>-0.38211168964593628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1.61</v>
      </c>
      <c r="B4" s="4">
        <f>IF('True_Odds_Calculator_3-way'!B5="","",'True_Odds_Calculator_3-way'!B5)</f>
        <v>4.18</v>
      </c>
      <c r="C4" s="4">
        <f>IF('True_Odds_Calculator_3-way'!C5="","",'True_Odds_Calculator_3-way'!C5)</f>
        <v>5.91</v>
      </c>
      <c r="D4" s="9">
        <f t="shared" ref="D4:D67" si="13">(K4/(AR4+K4-(AR4*K4)))</f>
        <v>0.60849249590308307</v>
      </c>
      <c r="E4" s="9">
        <f t="shared" ref="E4:E67" si="14">(L4/(AR4+L4-(AR4*L4)))</f>
        <v>0.22966608603067207</v>
      </c>
      <c r="F4" s="9">
        <f t="shared" ref="F4:F67" si="15">(M4/(AR4+M4-(AR4*M4)))</f>
        <v>0.161841418066245</v>
      </c>
      <c r="G4" s="9">
        <f t="shared" ref="G4:G67" si="16">AR4</f>
        <v>1.0547633451653498</v>
      </c>
      <c r="H4" s="9">
        <f t="shared" ref="H4:H67" si="17">IF(A4="","",1/D4)</f>
        <v>1.6434056405508637</v>
      </c>
      <c r="I4" s="9">
        <f t="shared" ref="I4:I67" si="18">IF(B4="","",1/E4)</f>
        <v>4.3541474376258114</v>
      </c>
      <c r="J4" s="9">
        <f t="shared" ref="J4:J67" si="19">IF(C4="","",1/F4)</f>
        <v>6.178888024761866</v>
      </c>
      <c r="K4" s="11">
        <f t="shared" ref="K4:K67" si="20">1/A4</f>
        <v>0.6211180124223602</v>
      </c>
      <c r="L4" s="11">
        <f t="shared" ref="L4:L67" si="21">1/B4</f>
        <v>0.23923444976076558</v>
      </c>
      <c r="M4" s="11">
        <f t="shared" ref="M4:M67" si="22">1/C4</f>
        <v>0.16920473773265651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-0.23946872860206747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0.21874070823413944</v>
      </c>
      <c r="Q4" s="11">
        <f>2*'OddsRatio_working_3-way'!K4*'OddsRatio_working_3-way'!L4*'OddsRatio_working_3-way'!M4</f>
        <v>5.0285220283710221E-2</v>
      </c>
      <c r="R4" s="11">
        <f t="shared" ref="R4:R67" si="23">O4/N4</f>
        <v>0</v>
      </c>
      <c r="S4" s="11">
        <f t="shared" ref="S4:S67" si="24">P4/N4</f>
        <v>-0.9134416402136063</v>
      </c>
      <c r="T4" s="11">
        <f t="shared" ref="T4:T67" si="25">Q4/N4</f>
        <v>-0.20998658395715089</v>
      </c>
      <c r="U4" s="11">
        <f>'OddsRatio_working_3-way'!S4-'OddsRatio_working_3-way'!R4^2/3</f>
        <v>-0.9134416402136063</v>
      </c>
      <c r="V4" s="11">
        <f>'OddsRatio_working_3-way'!S4*'OddsRatio_working_3-way'!R4/3-2*'OddsRatio_working_3-way'!R4^3/27-'OddsRatio_working_3-way'!T4</f>
        <v>0.20998658395715089</v>
      </c>
      <c r="W4" s="11">
        <f>'OddsRatio_working_3-way'!V4^2+4*'OddsRatio_working_3-way'!U4^3/27</f>
        <v>-6.881725590482056E-2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0.16801162262386354</v>
      </c>
      <c r="Y4" s="11">
        <f>IF('OddsRatio_working_3-way'!W4&gt;=0,IF('OddsRatio_working_3-way'!V4+SQRT('OddsRatio_working_3-way'!W4)&gt;0,0,PI()),ACOS('OddsRatio_working_3-way'!V4/(2*'OddsRatio_working_3-way'!X4)))</f>
        <v>0.89577132177356089</v>
      </c>
      <c r="Z4" s="11">
        <f>'OddsRatio_working_3-way'!X4^(1/3)*COS('OddsRatio_working_3-way'!Y4/3)</f>
        <v>0.52738167258267499</v>
      </c>
      <c r="AA4" s="11">
        <f>'OddsRatio_working_3-way'!X4^(1/3)*COS(('OddsRatio_working_3-way'!Y4+2*PI())/3)</f>
        <v>-0.40426764313132357</v>
      </c>
      <c r="AB4" s="11">
        <f>'OddsRatio_working_3-way'!X4^(1/3)*COS(('OddsRatio_working_3-way'!Y4+4*PI())/3)</f>
        <v>-0.12311402945135137</v>
      </c>
      <c r="AC4" s="11">
        <f>'OddsRatio_working_3-way'!X4^(1/3)*SIN('OddsRatio_working_3-way'!Y4/3)</f>
        <v>0.16232411454176801</v>
      </c>
      <c r="AD4" s="11">
        <f>'OddsRatio_working_3-way'!X4^(1/3)*SIN(('OddsRatio_working_3-way'!Y4+2*PI())/3)</f>
        <v>0.3755638686760398</v>
      </c>
      <c r="AE4" s="11">
        <f>'OddsRatio_working_3-way'!X4^(1/3)*SIN(('OddsRatio_working_3-way'!Y4+4*PI())/3)</f>
        <v>-0.53788798321780773</v>
      </c>
      <c r="AF4" s="11">
        <f>-'OddsRatio_working_3-way'!U4/(3*'OddsRatio_working_3-way'!X4^(1/3))*COS(('OddsRatio_working_3-way'!Y4)/3)</f>
        <v>0.52738167258267477</v>
      </c>
      <c r="AG4" s="11">
        <f>-'OddsRatio_working_3-way'!U4/(3*'OddsRatio_working_3-way'!X4^(1/3))*COS(('OddsRatio_working_3-way'!Y4+2*PI())/3)</f>
        <v>-0.40426764313132341</v>
      </c>
      <c r="AH4" s="11">
        <f>-'OddsRatio_working_3-way'!U4/(3*'OddsRatio_working_3-way'!X4^(1/3))*COS(('OddsRatio_working_3-way'!Y4+4*PI())/3)</f>
        <v>-0.12311402945135133</v>
      </c>
      <c r="AI4" s="11">
        <f>'OddsRatio_working_3-way'!U4/(3*'OddsRatio_working_3-way'!X4^(1/3))*SIN(('OddsRatio_working_3-way'!Y4)/3)</f>
        <v>-0.16232411454176796</v>
      </c>
      <c r="AJ4" s="11">
        <f>'OddsRatio_working_3-way'!U4/(3*'OddsRatio_working_3-way'!X4^(1/3))*SIN(('OddsRatio_working_3-way'!Y4+2*PI())/3)</f>
        <v>-0.37556386867603964</v>
      </c>
      <c r="AK4" s="11">
        <f>'OddsRatio_working_3-way'!U4/(3*'OddsRatio_working_3-way'!X4^(1/3))*SIN(('OddsRatio_working_3-way'!Y4+4*PI())/3)</f>
        <v>0.53788798321780751</v>
      </c>
      <c r="AL4" s="11">
        <f>'OddsRatio_working_3-way'!Z4+'OddsRatio_working_3-way'!AF4</f>
        <v>1.0547633451653498</v>
      </c>
      <c r="AM4" s="11">
        <f>'OddsRatio_working_3-way'!AA4+'OddsRatio_working_3-way'!AG4</f>
        <v>-0.80853528626264692</v>
      </c>
      <c r="AN4" s="11">
        <f>'OddsRatio_working_3-way'!AB4+'OddsRatio_working_3-way'!AH4</f>
        <v>-0.24622805890270272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1.0547633451653498</v>
      </c>
      <c r="AS4" s="11">
        <f>IF(('OddsRatio_working_3-way'!X4=0),IF(Q4&gt;0,-Q4^(1/3),(-Q4)^(1/3)),'OddsRatio_working_3-way'!AM4-'OddsRatio_working_3-way'!R4/3)</f>
        <v>-0.80853528626264692</v>
      </c>
      <c r="AT4" s="11">
        <f>IF(('OddsRatio_working_3-way'!X4=0),IF(Q4&gt;0,-Q4^(1/3),(-Q4)^(1/3)),'OddsRatio_working_3-way'!AN4-'OddsRatio_working_3-way'!R4/3)</f>
        <v>-0.24622805890270272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1.82</v>
      </c>
      <c r="B5" s="4">
        <f>IF('True_Odds_Calculator_3-way'!B6="","",'True_Odds_Calculator_3-way'!B6)</f>
        <v>3.78</v>
      </c>
      <c r="C5" s="4">
        <f>IF('True_Odds_Calculator_3-way'!C6="","",'True_Odds_Calculator_3-way'!C6)</f>
        <v>4.6500000000000004</v>
      </c>
      <c r="D5" s="9">
        <f t="shared" si="13"/>
        <v>0.53757442786080023</v>
      </c>
      <c r="E5" s="9">
        <f t="shared" si="14"/>
        <v>0.25534218349721188</v>
      </c>
      <c r="F5" s="9">
        <f t="shared" si="15"/>
        <v>0.20708338864198786</v>
      </c>
      <c r="G5" s="9">
        <f t="shared" si="16"/>
        <v>1.0490335762511842</v>
      </c>
      <c r="H5" s="9">
        <f t="shared" si="17"/>
        <v>1.8602075325259715</v>
      </c>
      <c r="I5" s="9">
        <f t="shared" si="18"/>
        <v>3.9163133419782916</v>
      </c>
      <c r="J5" s="9">
        <f t="shared" si="19"/>
        <v>4.8289725533168228</v>
      </c>
      <c r="K5" s="11">
        <f t="shared" si="20"/>
        <v>0.54945054945054939</v>
      </c>
      <c r="L5" s="11">
        <f t="shared" si="21"/>
        <v>0.26455026455026459</v>
      </c>
      <c r="M5" s="11">
        <f t="shared" si="22"/>
        <v>0.21505376344086019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-0.26009701739348445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0.22663233108701619</v>
      </c>
      <c r="Q5" s="11">
        <f>2*'OddsRatio_working_3-way'!K5*'OddsRatio_working_3-way'!L5*'OddsRatio_working_3-way'!M5</f>
        <v>6.2519263748142401E-2</v>
      </c>
      <c r="R5" s="11">
        <f t="shared" si="23"/>
        <v>0</v>
      </c>
      <c r="S5" s="11">
        <f t="shared" si="24"/>
        <v>-0.87133767760265535</v>
      </c>
      <c r="T5" s="11">
        <f t="shared" si="25"/>
        <v>-0.24036901451107734</v>
      </c>
      <c r="U5" s="11">
        <f>'OddsRatio_working_3-way'!S5-'OddsRatio_working_3-way'!R5^2/3</f>
        <v>-0.87133767760265535</v>
      </c>
      <c r="V5" s="11">
        <f>'OddsRatio_working_3-way'!S5*'OddsRatio_working_3-way'!R5/3-2*'OddsRatio_working_3-way'!R5^3/27-'OddsRatio_working_3-way'!T5</f>
        <v>0.24036901451107734</v>
      </c>
      <c r="W5" s="11">
        <f>'OddsRatio_working_3-way'!V5^2+4*'OddsRatio_working_3-way'!U5^3/27</f>
        <v>-4.0229423857245636E-2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0.15653009853880512</v>
      </c>
      <c r="Y5" s="11">
        <f>IF('OddsRatio_working_3-way'!W5&gt;=0,IF('OddsRatio_working_3-way'!V5+SQRT('OddsRatio_working_3-way'!W5)&gt;0,0,PI()),ACOS('OddsRatio_working_3-way'!V5/(2*'OddsRatio_working_3-way'!X5)))</f>
        <v>0.69538912036585787</v>
      </c>
      <c r="Z5" s="11">
        <f>'OddsRatio_working_3-way'!X5^(1/3)*COS('OddsRatio_working_3-way'!Y5/3)</f>
        <v>0.5245167881255921</v>
      </c>
      <c r="AA5" s="11">
        <f>'OddsRatio_working_3-way'!X5^(1/3)*COS(('OddsRatio_working_3-way'!Y5+2*PI())/3)</f>
        <v>-0.36947790549366127</v>
      </c>
      <c r="AB5" s="11">
        <f>'OddsRatio_working_3-way'!X5^(1/3)*COS(('OddsRatio_working_3-way'!Y5+4*PI())/3)</f>
        <v>-0.15503888263193097</v>
      </c>
      <c r="AC5" s="11">
        <f>'OddsRatio_working_3-way'!X5^(1/3)*SIN('OddsRatio_working_3-way'!Y5/3)</f>
        <v>0.12380642757398025</v>
      </c>
      <c r="AD5" s="11">
        <f>'OddsRatio_working_3-way'!X5^(1/3)*SIN(('OddsRatio_working_3-way'!Y5+2*PI())/3)</f>
        <v>0.3923416494411926</v>
      </c>
      <c r="AE5" s="11">
        <f>'OddsRatio_working_3-way'!X5^(1/3)*SIN(('OddsRatio_working_3-way'!Y5+4*PI())/3)</f>
        <v>-0.51614807701517296</v>
      </c>
      <c r="AF5" s="11">
        <f>-'OddsRatio_working_3-way'!U5/(3*'OddsRatio_working_3-way'!X5^(1/3))*COS(('OddsRatio_working_3-way'!Y5)/3)</f>
        <v>0.52451678812559199</v>
      </c>
      <c r="AG5" s="11">
        <f>-'OddsRatio_working_3-way'!U5/(3*'OddsRatio_working_3-way'!X5^(1/3))*COS(('OddsRatio_working_3-way'!Y5+2*PI())/3)</f>
        <v>-0.36947790549366116</v>
      </c>
      <c r="AH5" s="11">
        <f>-'OddsRatio_working_3-way'!U5/(3*'OddsRatio_working_3-way'!X5^(1/3))*COS(('OddsRatio_working_3-way'!Y5+4*PI())/3)</f>
        <v>-0.15503888263193094</v>
      </c>
      <c r="AI5" s="11">
        <f>'OddsRatio_working_3-way'!U5/(3*'OddsRatio_working_3-way'!X5^(1/3))*SIN(('OddsRatio_working_3-way'!Y5)/3)</f>
        <v>-0.12380642757398022</v>
      </c>
      <c r="AJ5" s="11">
        <f>'OddsRatio_working_3-way'!U5/(3*'OddsRatio_working_3-way'!X5^(1/3))*SIN(('OddsRatio_working_3-way'!Y5+2*PI())/3)</f>
        <v>-0.39234164944119249</v>
      </c>
      <c r="AK5" s="11">
        <f>'OddsRatio_working_3-way'!U5/(3*'OddsRatio_working_3-way'!X5^(1/3))*SIN(('OddsRatio_working_3-way'!Y5+4*PI())/3)</f>
        <v>0.51614807701517285</v>
      </c>
      <c r="AL5" s="11">
        <f>'OddsRatio_working_3-way'!Z5+'OddsRatio_working_3-way'!AF5</f>
        <v>1.0490335762511842</v>
      </c>
      <c r="AM5" s="11">
        <f>'OddsRatio_working_3-way'!AA5+'OddsRatio_working_3-way'!AG5</f>
        <v>-0.73895581098732244</v>
      </c>
      <c r="AN5" s="11">
        <f>'OddsRatio_working_3-way'!AB5+'OddsRatio_working_3-way'!AH5</f>
        <v>-0.31007776526386188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1.0490335762511842</v>
      </c>
      <c r="AS5" s="11">
        <f>IF(('OddsRatio_working_3-way'!X5=0),IF(Q5&gt;0,-Q5^(1/3),(-Q5)^(1/3)),'OddsRatio_working_3-way'!AM5-'OddsRatio_working_3-way'!R5/3)</f>
        <v>-0.73895581098732244</v>
      </c>
      <c r="AT5" s="11">
        <f>IF(('OddsRatio_working_3-way'!X5=0),IF(Q5&gt;0,-Q5^(1/3),(-Q5)^(1/3)),'OddsRatio_working_3-way'!AN5-'OddsRatio_working_3-way'!R5/3)</f>
        <v>-0.31007776526386188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2.09</v>
      </c>
      <c r="B6" s="4">
        <f>IF('True_Odds_Calculator_3-way'!B7="","",'True_Odds_Calculator_3-way'!B7)</f>
        <v>3.52</v>
      </c>
      <c r="C6" s="4">
        <f>IF('True_Odds_Calculator_3-way'!C7="","",'True_Odds_Calculator_3-way'!C7)</f>
        <v>3.75</v>
      </c>
      <c r="D6" s="9">
        <f t="shared" si="13"/>
        <v>0.46715900336308219</v>
      </c>
      <c r="E6" s="9">
        <f t="shared" si="14"/>
        <v>0.27495334232962743</v>
      </c>
      <c r="F6" s="9">
        <f t="shared" si="15"/>
        <v>0.25788765430729044</v>
      </c>
      <c r="G6" s="9">
        <f t="shared" si="16"/>
        <v>1.0464209134873661</v>
      </c>
      <c r="H6" s="9">
        <f t="shared" si="17"/>
        <v>2.1405987957012287</v>
      </c>
      <c r="I6" s="9">
        <f t="shared" si="18"/>
        <v>3.636980701988163</v>
      </c>
      <c r="J6" s="9">
        <f t="shared" si="19"/>
        <v>3.8776575120902566</v>
      </c>
      <c r="K6" s="11">
        <f t="shared" si="20"/>
        <v>0.47846889952153115</v>
      </c>
      <c r="L6" s="11">
        <f t="shared" si="21"/>
        <v>0.28409090909090912</v>
      </c>
      <c r="M6" s="11">
        <f t="shared" si="22"/>
        <v>0.26666666666666666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-0.27380382775119616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0.23053501522401049</v>
      </c>
      <c r="Q6" s="11">
        <f>2*'OddsRatio_working_3-way'!K6*'OddsRatio_working_3-way'!L6*'OddsRatio_working_3-way'!M6</f>
        <v>7.2495287806292608E-2</v>
      </c>
      <c r="R6" s="11">
        <f t="shared" si="23"/>
        <v>0</v>
      </c>
      <c r="S6" s="11">
        <f t="shared" si="24"/>
        <v>-0.84197148417331924</v>
      </c>
      <c r="T6" s="11">
        <f t="shared" si="25"/>
        <v>-0.26477090697274192</v>
      </c>
      <c r="U6" s="11">
        <f>'OddsRatio_working_3-way'!S6-'OddsRatio_working_3-way'!R6^2/3</f>
        <v>-0.84197148417331924</v>
      </c>
      <c r="V6" s="11">
        <f>'OddsRatio_working_3-way'!S6*'OddsRatio_working_3-way'!R6/3-2*'OddsRatio_working_3-way'!R6^3/27-'OddsRatio_working_3-way'!T6</f>
        <v>0.26477090697274192</v>
      </c>
      <c r="W6" s="11">
        <f>'OddsRatio_working_3-way'!V6^2+4*'OddsRatio_working_3-way'!U6^3/27</f>
        <v>-1.8324076446070009E-2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0.14868398503641739</v>
      </c>
      <c r="Y6" s="11">
        <f>IF('OddsRatio_working_3-way'!W6&gt;=0,IF('OddsRatio_working_3-way'!V6+SQRT('OddsRatio_working_3-way'!W6)&gt;0,0,PI()),ACOS('OddsRatio_working_3-way'!V6/(2*'OddsRatio_working_3-way'!X6)))</f>
        <v>0.47261401599620267</v>
      </c>
      <c r="Z6" s="11">
        <f>'OddsRatio_working_3-way'!X6^(1/3)*COS('OddsRatio_working_3-way'!Y6/3)</f>
        <v>0.52321045674368316</v>
      </c>
      <c r="AA6" s="11">
        <f>'OddsRatio_working_3-way'!X6^(1/3)*COS(('OddsRatio_working_3-way'!Y6+2*PI())/3)</f>
        <v>-0.33358428441510801</v>
      </c>
      <c r="AB6" s="11">
        <f>'OddsRatio_working_3-way'!X6^(1/3)*COS(('OddsRatio_working_3-way'!Y6+4*PI())/3)</f>
        <v>-0.18962617232857526</v>
      </c>
      <c r="AC6" s="11">
        <f>'OddsRatio_working_3-way'!X6^(1/3)*SIN('OddsRatio_working_3-way'!Y6/3)</f>
        <v>8.3114254765190035E-2</v>
      </c>
      <c r="AD6" s="11">
        <f>'OddsRatio_working_3-way'!X6^(1/3)*SIN(('OddsRatio_working_3-way'!Y6+2*PI())/3)</f>
        <v>0.41155641968309375</v>
      </c>
      <c r="AE6" s="11">
        <f>'OddsRatio_working_3-way'!X6^(1/3)*SIN(('OddsRatio_working_3-way'!Y6+4*PI())/3)</f>
        <v>-0.49467067444828378</v>
      </c>
      <c r="AF6" s="11">
        <f>-'OddsRatio_working_3-way'!U6/(3*'OddsRatio_working_3-way'!X6^(1/3))*COS(('OddsRatio_working_3-way'!Y6)/3)</f>
        <v>0.52321045674368294</v>
      </c>
      <c r="AG6" s="11">
        <f>-'OddsRatio_working_3-way'!U6/(3*'OddsRatio_working_3-way'!X6^(1/3))*COS(('OddsRatio_working_3-way'!Y6+2*PI())/3)</f>
        <v>-0.3335842844151079</v>
      </c>
      <c r="AH6" s="11">
        <f>-'OddsRatio_working_3-way'!U6/(3*'OddsRatio_working_3-way'!X6^(1/3))*COS(('OddsRatio_working_3-way'!Y6+4*PI())/3)</f>
        <v>-0.18962617232857518</v>
      </c>
      <c r="AI6" s="11">
        <f>'OddsRatio_working_3-way'!U6/(3*'OddsRatio_working_3-way'!X6^(1/3))*SIN(('OddsRatio_working_3-way'!Y6)/3)</f>
        <v>-8.3114254765189993E-2</v>
      </c>
      <c r="AJ6" s="11">
        <f>'OddsRatio_working_3-way'!U6/(3*'OddsRatio_working_3-way'!X6^(1/3))*SIN(('OddsRatio_working_3-way'!Y6+2*PI())/3)</f>
        <v>-0.41155641968309359</v>
      </c>
      <c r="AK6" s="11">
        <f>'OddsRatio_working_3-way'!U6/(3*'OddsRatio_working_3-way'!X6^(1/3))*SIN(('OddsRatio_working_3-way'!Y6+4*PI())/3)</f>
        <v>0.49467067444828361</v>
      </c>
      <c r="AL6" s="11">
        <f>'OddsRatio_working_3-way'!Z6+'OddsRatio_working_3-way'!AF6</f>
        <v>1.0464209134873661</v>
      </c>
      <c r="AM6" s="11">
        <f>'OddsRatio_working_3-way'!AA6+'OddsRatio_working_3-way'!AG6</f>
        <v>-0.66716856883021591</v>
      </c>
      <c r="AN6" s="11">
        <f>'OddsRatio_working_3-way'!AB6+'OddsRatio_working_3-way'!AH6</f>
        <v>-0.37925234465715041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1.0464209134873661</v>
      </c>
      <c r="AS6" s="11">
        <f>IF(('OddsRatio_working_3-way'!X6=0),IF(Q6&gt;0,-Q6^(1/3),(-Q6)^(1/3)),'OddsRatio_working_3-way'!AM6-'OddsRatio_working_3-way'!R6/3)</f>
        <v>-0.66716856883021591</v>
      </c>
      <c r="AT6" s="11">
        <f>IF(('OddsRatio_working_3-way'!X6=0),IF(Q6&gt;0,-Q6^(1/3),(-Q6)^(1/3)),'OddsRatio_working_3-way'!AN6-'OddsRatio_working_3-way'!R6/3)</f>
        <v>-0.37925234465715041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1.56</v>
      </c>
      <c r="B7" s="4">
        <f>IF('True_Odds_Calculator_3-way'!B8="","",'True_Odds_Calculator_3-way'!B8)</f>
        <v>4.45</v>
      </c>
      <c r="C7" s="4">
        <f>IF('True_Odds_Calculator_3-way'!C8="","",'True_Odds_Calculator_3-way'!C8)</f>
        <v>5.95</v>
      </c>
      <c r="D7" s="9">
        <f t="shared" si="13"/>
        <v>0.62649992142138922</v>
      </c>
      <c r="E7" s="9">
        <f t="shared" si="14"/>
        <v>0.21400310927833663</v>
      </c>
      <c r="F7" s="9">
        <f t="shared" si="15"/>
        <v>0.15949696930027402</v>
      </c>
      <c r="G7" s="9">
        <f t="shared" si="16"/>
        <v>1.0645882038102084</v>
      </c>
      <c r="H7" s="9">
        <f t="shared" si="17"/>
        <v>1.5961693941337167</v>
      </c>
      <c r="I7" s="9">
        <f t="shared" si="18"/>
        <v>4.6728293031452193</v>
      </c>
      <c r="J7" s="9">
        <f t="shared" si="19"/>
        <v>6.2697116088605327</v>
      </c>
      <c r="K7" s="11">
        <f t="shared" si="20"/>
        <v>0.64102564102564097</v>
      </c>
      <c r="L7" s="11">
        <f t="shared" si="21"/>
        <v>0.2247191011235955</v>
      </c>
      <c r="M7" s="11">
        <f t="shared" si="22"/>
        <v>0.16806722689075629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-0.23153185215313432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0.21692341586591418</v>
      </c>
      <c r="Q7" s="11">
        <f>2*'OddsRatio_working_3-way'!K7*'OddsRatio_working_3-way'!L7*'OddsRatio_working_3-way'!M7</f>
        <v>4.8420405327212986E-2</v>
      </c>
      <c r="R7" s="11">
        <f t="shared" si="23"/>
        <v>0</v>
      </c>
      <c r="S7" s="11">
        <f t="shared" si="24"/>
        <v>-0.9369052847313718</v>
      </c>
      <c r="T7" s="11">
        <f t="shared" si="25"/>
        <v>-0.20913064391325262</v>
      </c>
      <c r="U7" s="11">
        <f>'OddsRatio_working_3-way'!S7-'OddsRatio_working_3-way'!R7^2/3</f>
        <v>-0.9369052847313718</v>
      </c>
      <c r="V7" s="11">
        <f>'OddsRatio_working_3-way'!S7*'OddsRatio_working_3-way'!R7/3-2*'OddsRatio_working_3-way'!R7^3/27-'OddsRatio_working_3-way'!T7</f>
        <v>0.20913064391325262</v>
      </c>
      <c r="W7" s="11">
        <f>'OddsRatio_working_3-way'!V7^2+4*'OddsRatio_working_3-way'!U7^3/27</f>
        <v>-7.8102522962729709E-2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0.17452660913618687</v>
      </c>
      <c r="Y7" s="11">
        <f>IF('OddsRatio_working_3-way'!W7&gt;=0,IF('OddsRatio_working_3-way'!V7+SQRT('OddsRatio_working_3-way'!W7)&gt;0,0,PI()),ACOS('OddsRatio_working_3-way'!V7/(2*'OddsRatio_working_3-way'!X7)))</f>
        <v>0.92837372583857869</v>
      </c>
      <c r="Z7" s="11">
        <f>'OddsRatio_working_3-way'!X7^(1/3)*COS('OddsRatio_working_3-way'!Y7/3)</f>
        <v>0.53229410190510407</v>
      </c>
      <c r="AA7" s="11">
        <f>'OddsRatio_working_3-way'!X7^(1/3)*COS(('OddsRatio_working_3-way'!Y7+2*PI())/3)</f>
        <v>-0.41353620588133866</v>
      </c>
      <c r="AB7" s="11">
        <f>'OddsRatio_working_3-way'!X7^(1/3)*COS(('OddsRatio_working_3-way'!Y7+4*PI())/3)</f>
        <v>-0.11875789602376557</v>
      </c>
      <c r="AC7" s="11">
        <f>'OddsRatio_working_3-way'!X7^(1/3)*SIN('OddsRatio_working_3-way'!Y7/3)</f>
        <v>0.17019033654753288</v>
      </c>
      <c r="AD7" s="11">
        <f>'OddsRatio_working_3-way'!X7^(1/3)*SIN(('OddsRatio_working_3-way'!Y7+2*PI())/3)</f>
        <v>0.37588504626067648</v>
      </c>
      <c r="AE7" s="11">
        <f>'OddsRatio_working_3-way'!X7^(1/3)*SIN(('OddsRatio_working_3-way'!Y7+4*PI())/3)</f>
        <v>-0.54607538280820933</v>
      </c>
      <c r="AF7" s="11">
        <f>-'OddsRatio_working_3-way'!U7/(3*'OddsRatio_working_3-way'!X7^(1/3))*COS(('OddsRatio_working_3-way'!Y7)/3)</f>
        <v>0.53229410190510418</v>
      </c>
      <c r="AG7" s="11">
        <f>-'OddsRatio_working_3-way'!U7/(3*'OddsRatio_working_3-way'!X7^(1/3))*COS(('OddsRatio_working_3-way'!Y7+2*PI())/3)</f>
        <v>-0.41353620588133871</v>
      </c>
      <c r="AH7" s="11">
        <f>-'OddsRatio_working_3-way'!U7/(3*'OddsRatio_working_3-way'!X7^(1/3))*COS(('OddsRatio_working_3-way'!Y7+4*PI())/3)</f>
        <v>-0.1187578960237656</v>
      </c>
      <c r="AI7" s="11">
        <f>'OddsRatio_working_3-way'!U7/(3*'OddsRatio_working_3-way'!X7^(1/3))*SIN(('OddsRatio_working_3-way'!Y7)/3)</f>
        <v>-0.17019033654753291</v>
      </c>
      <c r="AJ7" s="11">
        <f>'OddsRatio_working_3-way'!U7/(3*'OddsRatio_working_3-way'!X7^(1/3))*SIN(('OddsRatio_working_3-way'!Y7+2*PI())/3)</f>
        <v>-0.37588504626067659</v>
      </c>
      <c r="AK7" s="11">
        <f>'OddsRatio_working_3-way'!U7/(3*'OddsRatio_working_3-way'!X7^(1/3))*SIN(('OddsRatio_working_3-way'!Y7+4*PI())/3)</f>
        <v>0.54607538280820944</v>
      </c>
      <c r="AL7" s="11">
        <f>'OddsRatio_working_3-way'!Z7+'OddsRatio_working_3-way'!AF7</f>
        <v>1.0645882038102084</v>
      </c>
      <c r="AM7" s="11">
        <f>'OddsRatio_working_3-way'!AA7+'OddsRatio_working_3-way'!AG7</f>
        <v>-0.82707241176267732</v>
      </c>
      <c r="AN7" s="11">
        <f>'OddsRatio_working_3-way'!AB7+'OddsRatio_working_3-way'!AH7</f>
        <v>-0.23751579204753118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1.0645882038102084</v>
      </c>
      <c r="AS7" s="11">
        <f>IF(('OddsRatio_working_3-way'!X7=0),IF(Q7&gt;0,-Q7^(1/3),(-Q7)^(1/3)),'OddsRatio_working_3-way'!AM7-'OddsRatio_working_3-way'!R7/3)</f>
        <v>-0.82707241176267732</v>
      </c>
      <c r="AT7" s="11">
        <f>IF(('OddsRatio_working_3-way'!X7=0),IF(Q7&gt;0,-Q7^(1/3),(-Q7)^(1/3)),'OddsRatio_working_3-way'!AN7-'OddsRatio_working_3-way'!R7/3)</f>
        <v>-0.23751579204753118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2.68</v>
      </c>
      <c r="B8" s="4">
        <f>IF('True_Odds_Calculator_3-way'!B9="","",'True_Odds_Calculator_3-way'!B9)</f>
        <v>3.22</v>
      </c>
      <c r="C8" s="4">
        <f>IF('True_Odds_Calculator_3-way'!C9="","",'True_Odds_Calculator_3-way'!C9)</f>
        <v>2.92</v>
      </c>
      <c r="D8" s="9">
        <f t="shared" si="13"/>
        <v>0.36403463140859171</v>
      </c>
      <c r="E8" s="9">
        <f t="shared" si="14"/>
        <v>0.30224955181443774</v>
      </c>
      <c r="F8" s="9">
        <f t="shared" si="15"/>
        <v>0.33371581677697049</v>
      </c>
      <c r="G8" s="9">
        <f t="shared" si="16"/>
        <v>1.0398758304202609</v>
      </c>
      <c r="H8" s="9">
        <f t="shared" si="17"/>
        <v>2.746991395106039</v>
      </c>
      <c r="I8" s="9">
        <f t="shared" si="18"/>
        <v>3.3085243435329796</v>
      </c>
      <c r="J8" s="9">
        <f t="shared" si="19"/>
        <v>2.9965615944069013</v>
      </c>
      <c r="K8" s="11">
        <f t="shared" si="20"/>
        <v>0.37313432835820892</v>
      </c>
      <c r="L8" s="11">
        <f t="shared" si="21"/>
        <v>0.3105590062111801</v>
      </c>
      <c r="M8" s="11">
        <f t="shared" si="22"/>
        <v>0.34246575342465752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-0.28417768216689043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0.23096675221696328</v>
      </c>
      <c r="Q8" s="11">
        <f>2*'OddsRatio_working_3-way'!K8*'OddsRatio_working_3-way'!L8*'OddsRatio_working_3-way'!M8</f>
        <v>7.9370017943973636E-2</v>
      </c>
      <c r="R8" s="11">
        <f t="shared" si="23"/>
        <v>0</v>
      </c>
      <c r="S8" s="11">
        <f t="shared" si="24"/>
        <v>-0.81275471900471863</v>
      </c>
      <c r="T8" s="11">
        <f t="shared" si="25"/>
        <v>-0.27929715429715418</v>
      </c>
      <c r="U8" s="11">
        <f>'OddsRatio_working_3-way'!S8-'OddsRatio_working_3-way'!R8^2/3</f>
        <v>-0.81275471900471863</v>
      </c>
      <c r="V8" s="11">
        <f>'OddsRatio_working_3-way'!S8*'OddsRatio_working_3-way'!R8/3-2*'OddsRatio_working_3-way'!R8^3/27-'OddsRatio_working_3-way'!T8</f>
        <v>0.27929715429715418</v>
      </c>
      <c r="W8" s="11">
        <f>'OddsRatio_working_3-way'!V8^2+4*'OddsRatio_working_3-way'!U8^3/27</f>
        <v>-1.531110611840622E-3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0.14101242056138971</v>
      </c>
      <c r="Y8" s="11">
        <f>IF('OddsRatio_working_3-way'!W8&gt;=0,IF('OddsRatio_working_3-way'!V8+SQRT('OddsRatio_working_3-way'!W8)&gt;0,0,PI()),ACOS('OddsRatio_working_3-way'!V8/(2*'OddsRatio_working_3-way'!X8)))</f>
        <v>0.13919358664384474</v>
      </c>
      <c r="Z8" s="11">
        <f>'OddsRatio_working_3-way'!X8^(1/3)*COS('OddsRatio_working_3-way'!Y8/3)</f>
        <v>0.51993791521013055</v>
      </c>
      <c r="AA8" s="11">
        <f>'OddsRatio_working_3-way'!X8^(1/3)*COS(('OddsRatio_working_3-way'!Y8+2*PI())/3)</f>
        <v>-0.28087596591297642</v>
      </c>
      <c r="AB8" s="11">
        <f>'OddsRatio_working_3-way'!X8^(1/3)*COS(('OddsRatio_working_3-way'!Y8+4*PI())/3)</f>
        <v>-0.23906194929715419</v>
      </c>
      <c r="AC8" s="11">
        <f>'OddsRatio_working_3-way'!X8^(1/3)*SIN('OddsRatio_working_3-way'!Y8/3)</f>
        <v>2.414133374904455E-2</v>
      </c>
      <c r="AD8" s="11">
        <f>'OddsRatio_working_3-way'!X8^(1/3)*SIN(('OddsRatio_working_3-way'!Y8+2*PI())/3)</f>
        <v>0.43820877608817027</v>
      </c>
      <c r="AE8" s="11">
        <f>'OddsRatio_working_3-way'!X8^(1/3)*SIN(('OddsRatio_working_3-way'!Y8+4*PI())/3)</f>
        <v>-0.4623501098372147</v>
      </c>
      <c r="AF8" s="11">
        <f>-'OddsRatio_working_3-way'!U8/(3*'OddsRatio_working_3-way'!X8^(1/3))*COS(('OddsRatio_working_3-way'!Y8)/3)</f>
        <v>0.51993791521013044</v>
      </c>
      <c r="AG8" s="11">
        <f>-'OddsRatio_working_3-way'!U8/(3*'OddsRatio_working_3-way'!X8^(1/3))*COS(('OddsRatio_working_3-way'!Y8+2*PI())/3)</f>
        <v>-0.28087596591297637</v>
      </c>
      <c r="AH8" s="11">
        <f>-'OddsRatio_working_3-way'!U8/(3*'OddsRatio_working_3-way'!X8^(1/3))*COS(('OddsRatio_working_3-way'!Y8+4*PI())/3)</f>
        <v>-0.23906194929715413</v>
      </c>
      <c r="AI8" s="11">
        <f>'OddsRatio_working_3-way'!U8/(3*'OddsRatio_working_3-way'!X8^(1/3))*SIN(('OddsRatio_working_3-way'!Y8)/3)</f>
        <v>-2.4141333749044546E-2</v>
      </c>
      <c r="AJ8" s="11">
        <f>'OddsRatio_working_3-way'!U8/(3*'OddsRatio_working_3-way'!X8^(1/3))*SIN(('OddsRatio_working_3-way'!Y8+2*PI())/3)</f>
        <v>-0.43820877608817016</v>
      </c>
      <c r="AK8" s="11">
        <f>'OddsRatio_working_3-way'!U8/(3*'OddsRatio_working_3-way'!X8^(1/3))*SIN(('OddsRatio_working_3-way'!Y8+4*PI())/3)</f>
        <v>0.46235010983721458</v>
      </c>
      <c r="AL8" s="11">
        <f>'OddsRatio_working_3-way'!Z8+'OddsRatio_working_3-way'!AF8</f>
        <v>1.0398758304202609</v>
      </c>
      <c r="AM8" s="11">
        <f>'OddsRatio_working_3-way'!AA8+'OddsRatio_working_3-way'!AG8</f>
        <v>-0.56175193182595273</v>
      </c>
      <c r="AN8" s="11">
        <f>'OddsRatio_working_3-way'!AB8+'OddsRatio_working_3-way'!AH8</f>
        <v>-0.47812389859430832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1.0398758304202609</v>
      </c>
      <c r="AS8" s="11">
        <f>IF(('OddsRatio_working_3-way'!X8=0),IF(Q8&gt;0,-Q8^(1/3),(-Q8)^(1/3)),'OddsRatio_working_3-way'!AM8-'OddsRatio_working_3-way'!R8/3)</f>
        <v>-0.56175193182595273</v>
      </c>
      <c r="AT8" s="11">
        <f>IF(('OddsRatio_working_3-way'!X8=0),IF(Q8&gt;0,-Q8^(1/3),(-Q8)^(1/3)),'OddsRatio_working_3-way'!AN8-'OddsRatio_working_3-way'!R8/3)</f>
        <v>-0.47812389859430832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1.9</v>
      </c>
      <c r="B9" s="4">
        <f>IF('True_Odds_Calculator_3-way'!B10="","",'True_Odds_Calculator_3-way'!B10)</f>
        <v>3.28</v>
      </c>
      <c r="C9" s="4">
        <f>IF('True_Odds_Calculator_3-way'!C10="","",'True_Odds_Calculator_3-way'!C10)</f>
        <v>5.0199999999999996</v>
      </c>
      <c r="D9" s="9">
        <f t="shared" si="13"/>
        <v>0.51401212734070656</v>
      </c>
      <c r="E9" s="9">
        <f t="shared" si="14"/>
        <v>0.2945322050437692</v>
      </c>
      <c r="F9" s="9">
        <f t="shared" si="15"/>
        <v>0.19145566761552424</v>
      </c>
      <c r="G9" s="9">
        <f t="shared" si="16"/>
        <v>1.0505326556606109</v>
      </c>
      <c r="H9" s="9">
        <f t="shared" si="17"/>
        <v>1.9454793900945502</v>
      </c>
      <c r="I9" s="9">
        <f t="shared" si="18"/>
        <v>3.3952144549061933</v>
      </c>
      <c r="J9" s="9">
        <f t="shared" si="19"/>
        <v>5.2231412757556557</v>
      </c>
      <c r="K9" s="11">
        <f t="shared" si="20"/>
        <v>0.52631578947368418</v>
      </c>
      <c r="L9" s="11">
        <f t="shared" si="21"/>
        <v>0.3048780487804878</v>
      </c>
      <c r="M9" s="11">
        <f t="shared" si="22"/>
        <v>0.19920318725099603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-0.26367699931979405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0.23014488899344854</v>
      </c>
      <c r="Q9" s="11">
        <f>2*'OddsRatio_working_3-way'!K9*'OddsRatio_working_3-way'!L9*'OddsRatio_working_3-way'!M9</f>
        <v>6.3929135831513481E-2</v>
      </c>
      <c r="R9" s="11">
        <f t="shared" si="23"/>
        <v>0</v>
      </c>
      <c r="S9" s="11">
        <f t="shared" si="24"/>
        <v>-0.87282883826481605</v>
      </c>
      <c r="T9" s="11">
        <f t="shared" si="25"/>
        <v>-0.24245245507356</v>
      </c>
      <c r="U9" s="11">
        <f>'OddsRatio_working_3-way'!S9-'OddsRatio_working_3-way'!R9^2/3</f>
        <v>-0.87282883826481605</v>
      </c>
      <c r="V9" s="11">
        <f>'OddsRatio_working_3-way'!S9*'OddsRatio_working_3-way'!R9/3-2*'OddsRatio_working_3-way'!R9^3/27-'OddsRatio_working_3-way'!T9</f>
        <v>0.24245245507356</v>
      </c>
      <c r="W9" s="11">
        <f>'OddsRatio_working_3-way'!V9^2+4*'OddsRatio_working_3-way'!U9^3/27</f>
        <v>-3.9727525807451806E-2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0.15693208624963254</v>
      </c>
      <c r="Y9" s="11">
        <f>IF('OddsRatio_working_3-way'!W9&gt;=0,IF('OddsRatio_working_3-way'!V9+SQRT('OddsRatio_working_3-way'!W9)&gt;0,0,PI()),ACOS('OddsRatio_working_3-way'!V9/(2*'OddsRatio_working_3-way'!X9)))</f>
        <v>0.68806585355225758</v>
      </c>
      <c r="Z9" s="11">
        <f>'OddsRatio_working_3-way'!X9^(1/3)*COS('OddsRatio_working_3-way'!Y9/3)</f>
        <v>0.52526632783030547</v>
      </c>
      <c r="AA9" s="11">
        <f>'OddsRatio_working_3-way'!X9^(1/3)*COS(('OddsRatio_working_3-way'!Y9+2*PI())/3)</f>
        <v>-0.36883426184711177</v>
      </c>
      <c r="AB9" s="11">
        <f>'OddsRatio_working_3-way'!X9^(1/3)*COS(('OddsRatio_working_3-way'!Y9+4*PI())/3)</f>
        <v>-0.15643206598319387</v>
      </c>
      <c r="AC9" s="11">
        <f>'OddsRatio_working_3-way'!X9^(1/3)*SIN('OddsRatio_working_3-way'!Y9/3)</f>
        <v>0.12263046495850069</v>
      </c>
      <c r="AD9" s="11">
        <f>'OddsRatio_working_3-way'!X9^(1/3)*SIN(('OddsRatio_working_3-way'!Y9+2*PI())/3)</f>
        <v>0.39357875117435931</v>
      </c>
      <c r="AE9" s="11">
        <f>'OddsRatio_working_3-way'!X9^(1/3)*SIN(('OddsRatio_working_3-way'!Y9+4*PI())/3)</f>
        <v>-0.51620921613285997</v>
      </c>
      <c r="AF9" s="11">
        <f>-'OddsRatio_working_3-way'!U9/(3*'OddsRatio_working_3-way'!X9^(1/3))*COS(('OddsRatio_working_3-way'!Y9)/3)</f>
        <v>0.52526632783030547</v>
      </c>
      <c r="AG9" s="11">
        <f>-'OddsRatio_working_3-way'!U9/(3*'OddsRatio_working_3-way'!X9^(1/3))*COS(('OddsRatio_working_3-way'!Y9+2*PI())/3)</f>
        <v>-0.36883426184711177</v>
      </c>
      <c r="AH9" s="11">
        <f>-'OddsRatio_working_3-way'!U9/(3*'OddsRatio_working_3-way'!X9^(1/3))*COS(('OddsRatio_working_3-way'!Y9+4*PI())/3)</f>
        <v>-0.15643206598319387</v>
      </c>
      <c r="AI9" s="11">
        <f>'OddsRatio_working_3-way'!U9/(3*'OddsRatio_working_3-way'!X9^(1/3))*SIN(('OddsRatio_working_3-way'!Y9)/3)</f>
        <v>-0.12263046495850069</v>
      </c>
      <c r="AJ9" s="11">
        <f>'OddsRatio_working_3-way'!U9/(3*'OddsRatio_working_3-way'!X9^(1/3))*SIN(('OddsRatio_working_3-way'!Y9+2*PI())/3)</f>
        <v>-0.39357875117435931</v>
      </c>
      <c r="AK9" s="11">
        <f>'OddsRatio_working_3-way'!U9/(3*'OddsRatio_working_3-way'!X9^(1/3))*SIN(('OddsRatio_working_3-way'!Y9+4*PI())/3)</f>
        <v>0.51620921613285997</v>
      </c>
      <c r="AL9" s="11">
        <f>'OddsRatio_working_3-way'!Z9+'OddsRatio_working_3-way'!AF9</f>
        <v>1.0505326556606109</v>
      </c>
      <c r="AM9" s="11">
        <f>'OddsRatio_working_3-way'!AA9+'OddsRatio_working_3-way'!AG9</f>
        <v>-0.73766852369422353</v>
      </c>
      <c r="AN9" s="11">
        <f>'OddsRatio_working_3-way'!AB9+'OddsRatio_working_3-way'!AH9</f>
        <v>-0.31286413196638774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1.0505326556606109</v>
      </c>
      <c r="AS9" s="11">
        <f>IF(('OddsRatio_working_3-way'!X9=0),IF(Q9&gt;0,-Q9^(1/3),(-Q9)^(1/3)),'OddsRatio_working_3-way'!AM9-'OddsRatio_working_3-way'!R9/3)</f>
        <v>-0.73766852369422353</v>
      </c>
      <c r="AT9" s="11">
        <f>IF(('OddsRatio_working_3-way'!X9=0),IF(Q9&gt;0,-Q9^(1/3),(-Q9)^(1/3)),'OddsRatio_working_3-way'!AN9-'OddsRatio_working_3-way'!R9/3)</f>
        <v>-0.31286413196638774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1.81</v>
      </c>
      <c r="B10" s="4">
        <f>IF('True_Odds_Calculator_3-way'!B11="","",'True_Odds_Calculator_3-way'!B11)</f>
        <v>3.79</v>
      </c>
      <c r="C10" s="4">
        <f>IF('True_Odds_Calculator_3-way'!C11="","",'True_Odds_Calculator_3-way'!C11)</f>
        <v>4.29</v>
      </c>
      <c r="D10" s="9">
        <f t="shared" si="13"/>
        <v>0.53249072351104931</v>
      </c>
      <c r="E10" s="9">
        <f t="shared" si="14"/>
        <v>0.24850224509080454</v>
      </c>
      <c r="F10" s="9">
        <f t="shared" si="15"/>
        <v>0.21900703139814601</v>
      </c>
      <c r="G10" s="9">
        <f t="shared" si="16"/>
        <v>1.0839098613342864</v>
      </c>
      <c r="H10" s="9">
        <f t="shared" si="17"/>
        <v>1.8779669876807719</v>
      </c>
      <c r="I10" s="9">
        <f t="shared" si="18"/>
        <v>4.024108513122659</v>
      </c>
      <c r="J10" s="9">
        <f t="shared" si="19"/>
        <v>4.5660634437898029</v>
      </c>
      <c r="K10" s="11">
        <f t="shared" si="20"/>
        <v>0.5524861878453039</v>
      </c>
      <c r="L10" s="11">
        <f t="shared" si="21"/>
        <v>0.26385224274406333</v>
      </c>
      <c r="M10" s="11">
        <f t="shared" si="22"/>
        <v>0.23310023310023309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-0.25264461336415722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0.23412303474695056</v>
      </c>
      <c r="Q10" s="11">
        <f>2*'OddsRatio_working_3-way'!K10*'OddsRatio_working_3-way'!L10*'OddsRatio_working_3-way'!M10</f>
        <v>6.7960242306807125E-2</v>
      </c>
      <c r="R10" s="11">
        <f t="shared" si="23"/>
        <v>0</v>
      </c>
      <c r="S10" s="11">
        <f t="shared" si="24"/>
        <v>-0.92668920041247826</v>
      </c>
      <c r="T10" s="11">
        <f t="shared" si="25"/>
        <v>-0.2689954137626932</v>
      </c>
      <c r="U10" s="11">
        <f>'OddsRatio_working_3-way'!S10-'OddsRatio_working_3-way'!R10^2/3</f>
        <v>-0.92668920041247826</v>
      </c>
      <c r="V10" s="11">
        <f>'OddsRatio_working_3-way'!S10*'OddsRatio_working_3-way'!R10/3-2*'OddsRatio_working_3-way'!R10^3/27-'OddsRatio_working_3-way'!T10</f>
        <v>0.2689954137626932</v>
      </c>
      <c r="W10" s="11">
        <f>'OddsRatio_working_3-way'!V10^2+4*'OddsRatio_working_3-way'!U10^3/27</f>
        <v>-4.5537321346235157E-2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0.17167982843916002</v>
      </c>
      <c r="Y10" s="11">
        <f>IF('OddsRatio_working_3-way'!W10&gt;=0,IF('OddsRatio_working_3-way'!V10+SQRT('OddsRatio_working_3-way'!W10)&gt;0,0,PI()),ACOS('OddsRatio_working_3-way'!V10/(2*'OddsRatio_working_3-way'!X10)))</f>
        <v>0.67064378452661677</v>
      </c>
      <c r="Z10" s="11">
        <f>'OddsRatio_working_3-way'!X10^(1/3)*COS('OddsRatio_working_3-way'!Y10/3)</f>
        <v>0.54195493066714329</v>
      </c>
      <c r="AA10" s="11">
        <f>'OddsRatio_working_3-way'!X10^(1/3)*COS(('OddsRatio_working_3-way'!Y10+2*PI())/3)</f>
        <v>-0.37768238531057435</v>
      </c>
      <c r="AB10" s="11">
        <f>'OddsRatio_working_3-way'!X10^(1/3)*COS(('OddsRatio_working_3-way'!Y10+4*PI())/3)</f>
        <v>-0.16427254535656904</v>
      </c>
      <c r="AC10" s="11">
        <f>'OddsRatio_working_3-way'!X10^(1/3)*SIN('OddsRatio_working_3-way'!Y10/3)</f>
        <v>0.12321222854516005</v>
      </c>
      <c r="AD10" s="11">
        <f>'OddsRatio_working_3-way'!X10^(1/3)*SIN(('OddsRatio_working_3-way'!Y10+2*PI())/3)</f>
        <v>0.40774062339140021</v>
      </c>
      <c r="AE10" s="11">
        <f>'OddsRatio_working_3-way'!X10^(1/3)*SIN(('OddsRatio_working_3-way'!Y10+4*PI())/3)</f>
        <v>-0.53095285193656017</v>
      </c>
      <c r="AF10" s="11">
        <f>-'OddsRatio_working_3-way'!U10/(3*'OddsRatio_working_3-way'!X10^(1/3))*COS(('OddsRatio_working_3-way'!Y10)/3)</f>
        <v>0.54195493066714318</v>
      </c>
      <c r="AG10" s="11">
        <f>-'OddsRatio_working_3-way'!U10/(3*'OddsRatio_working_3-way'!X10^(1/3))*COS(('OddsRatio_working_3-way'!Y10+2*PI())/3)</f>
        <v>-0.37768238531057424</v>
      </c>
      <c r="AH10" s="11">
        <f>-'OddsRatio_working_3-way'!U10/(3*'OddsRatio_working_3-way'!X10^(1/3))*COS(('OddsRatio_working_3-way'!Y10+4*PI())/3)</f>
        <v>-0.16427254535656902</v>
      </c>
      <c r="AI10" s="11">
        <f>'OddsRatio_working_3-way'!U10/(3*'OddsRatio_working_3-way'!X10^(1/3))*SIN(('OddsRatio_working_3-way'!Y10)/3)</f>
        <v>-0.12321222854516002</v>
      </c>
      <c r="AJ10" s="11">
        <f>'OddsRatio_working_3-way'!U10/(3*'OddsRatio_working_3-way'!X10^(1/3))*SIN(('OddsRatio_working_3-way'!Y10+2*PI())/3)</f>
        <v>-0.40774062339140016</v>
      </c>
      <c r="AK10" s="11">
        <f>'OddsRatio_working_3-way'!U10/(3*'OddsRatio_working_3-way'!X10^(1/3))*SIN(('OddsRatio_working_3-way'!Y10+4*PI())/3)</f>
        <v>0.53095285193656006</v>
      </c>
      <c r="AL10" s="11">
        <f>'OddsRatio_working_3-way'!Z10+'OddsRatio_working_3-way'!AF10</f>
        <v>1.0839098613342864</v>
      </c>
      <c r="AM10" s="11">
        <f>'OddsRatio_working_3-way'!AA10+'OddsRatio_working_3-way'!AG10</f>
        <v>-0.7553647706211486</v>
      </c>
      <c r="AN10" s="11">
        <f>'OddsRatio_working_3-way'!AB10+'OddsRatio_working_3-way'!AH10</f>
        <v>-0.32854509071313809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1.0839098613342864</v>
      </c>
      <c r="AS10" s="11">
        <f>IF(('OddsRatio_working_3-way'!X10=0),IF(Q10&gt;0,-Q10^(1/3),(-Q10)^(1/3)),'OddsRatio_working_3-way'!AM10-'OddsRatio_working_3-way'!R10/3)</f>
        <v>-0.7553647706211486</v>
      </c>
      <c r="AT10" s="11">
        <f>IF(('OddsRatio_working_3-way'!X10=0),IF(Q10&gt;0,-Q10^(1/3),(-Q10)^(1/3)),'OddsRatio_working_3-way'!AN10-'OddsRatio_working_3-way'!R10/3)</f>
        <v>-0.32854509071313809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2.5299999999999998</v>
      </c>
      <c r="B11" s="4">
        <f>IF('True_Odds_Calculator_3-way'!B12="","",'True_Odds_Calculator_3-way'!B12)</f>
        <v>3.62</v>
      </c>
      <c r="C11" s="4">
        <f>IF('True_Odds_Calculator_3-way'!C12="","",'True_Odds_Calculator_3-way'!C12)</f>
        <v>2.81</v>
      </c>
      <c r="D11" s="9">
        <f t="shared" si="13"/>
        <v>0.38544555829528709</v>
      </c>
      <c r="E11" s="9">
        <f t="shared" si="14"/>
        <v>0.26807639592944033</v>
      </c>
      <c r="F11" s="9">
        <f t="shared" si="15"/>
        <v>0.34647804577527286</v>
      </c>
      <c r="G11" s="9">
        <f t="shared" si="16"/>
        <v>1.0420915771298795</v>
      </c>
      <c r="H11" s="9">
        <f t="shared" si="17"/>
        <v>2.5944001130087146</v>
      </c>
      <c r="I11" s="9">
        <f t="shared" si="18"/>
        <v>3.730279932080284</v>
      </c>
      <c r="J11" s="9">
        <f t="shared" si="19"/>
        <v>2.8861857546050818</v>
      </c>
      <c r="K11" s="11">
        <f t="shared" si="20"/>
        <v>0.39525691699604748</v>
      </c>
      <c r="L11" s="11">
        <f t="shared" si="21"/>
        <v>0.27624309392265195</v>
      </c>
      <c r="M11" s="11">
        <f t="shared" si="22"/>
        <v>0.35587188612099646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-0.28192649065308828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0.23158522495590358</v>
      </c>
      <c r="Q11" s="11">
        <f>2*'OddsRatio_working_3-way'!K11*'OddsRatio_working_3-way'!L11*'OddsRatio_working_3-way'!M11</f>
        <v>7.771316273688042E-2</v>
      </c>
      <c r="R11" s="11">
        <f t="shared" si="23"/>
        <v>0</v>
      </c>
      <c r="S11" s="11">
        <f t="shared" si="24"/>
        <v>-0.82143832748540879</v>
      </c>
      <c r="T11" s="11">
        <f t="shared" si="25"/>
        <v>-0.27565044546490236</v>
      </c>
      <c r="U11" s="11">
        <f>'OddsRatio_working_3-way'!S11-'OddsRatio_working_3-way'!R11^2/3</f>
        <v>-0.82143832748540879</v>
      </c>
      <c r="V11" s="11">
        <f>'OddsRatio_working_3-way'!S11*'OddsRatio_working_3-way'!R11/3-2*'OddsRatio_working_3-way'!R11^3/27-'OddsRatio_working_3-way'!T11</f>
        <v>0.27565044546490236</v>
      </c>
      <c r="W11" s="11">
        <f>'OddsRatio_working_3-way'!V11^2+4*'OddsRatio_working_3-way'!U11^3/27</f>
        <v>-6.1315706398317599E-3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0.14327834686793298</v>
      </c>
      <c r="Y11" s="11">
        <f>IF('OddsRatio_working_3-way'!W11&gt;=0,IF('OddsRatio_working_3-way'!V11+SQRT('OddsRatio_working_3-way'!W11)&gt;0,0,PI()),ACOS('OddsRatio_working_3-way'!V11/(2*'OddsRatio_working_3-way'!X11)))</f>
        <v>0.27677989922262314</v>
      </c>
      <c r="Z11" s="11">
        <f>'OddsRatio_working_3-way'!X11^(1/3)*COS('OddsRatio_working_3-way'!Y11/3)</f>
        <v>0.52104578856493977</v>
      </c>
      <c r="AA11" s="11">
        <f>'OddsRatio_working_3-way'!X11^(1/3)*COS(('OddsRatio_working_3-way'!Y11+2*PI())/3)</f>
        <v>-0.30227270308930448</v>
      </c>
      <c r="AB11" s="11">
        <f>'OddsRatio_working_3-way'!X11^(1/3)*COS(('OddsRatio_working_3-way'!Y11+4*PI())/3)</f>
        <v>-0.2187730854756354</v>
      </c>
      <c r="AC11" s="11">
        <f>'OddsRatio_working_3-way'!X11^(1/3)*SIN('OddsRatio_working_3-way'!Y11/3)</f>
        <v>4.8208526706482881E-2</v>
      </c>
      <c r="AD11" s="11">
        <f>'OddsRatio_working_3-way'!X11^(1/3)*SIN(('OddsRatio_working_3-way'!Y11+2*PI())/3)</f>
        <v>0.42713462607889185</v>
      </c>
      <c r="AE11" s="11">
        <f>'OddsRatio_working_3-way'!X11^(1/3)*SIN(('OddsRatio_working_3-way'!Y11+4*PI())/3)</f>
        <v>-0.47534315278537453</v>
      </c>
      <c r="AF11" s="11">
        <f>-'OddsRatio_working_3-way'!U11/(3*'OddsRatio_working_3-way'!X11^(1/3))*COS(('OddsRatio_working_3-way'!Y11)/3)</f>
        <v>0.52104578856493966</v>
      </c>
      <c r="AG11" s="11">
        <f>-'OddsRatio_working_3-way'!U11/(3*'OddsRatio_working_3-way'!X11^(1/3))*COS(('OddsRatio_working_3-way'!Y11+2*PI())/3)</f>
        <v>-0.30227270308930443</v>
      </c>
      <c r="AH11" s="11">
        <f>-'OddsRatio_working_3-way'!U11/(3*'OddsRatio_working_3-way'!X11^(1/3))*COS(('OddsRatio_working_3-way'!Y11+4*PI())/3)</f>
        <v>-0.21877308547563534</v>
      </c>
      <c r="AI11" s="11">
        <f>'OddsRatio_working_3-way'!U11/(3*'OddsRatio_working_3-way'!X11^(1/3))*SIN(('OddsRatio_working_3-way'!Y11)/3)</f>
        <v>-4.8208526706482874E-2</v>
      </c>
      <c r="AJ11" s="11">
        <f>'OddsRatio_working_3-way'!U11/(3*'OddsRatio_working_3-way'!X11^(1/3))*SIN(('OddsRatio_working_3-way'!Y11+2*PI())/3)</f>
        <v>-0.4271346260788918</v>
      </c>
      <c r="AK11" s="11">
        <f>'OddsRatio_working_3-way'!U11/(3*'OddsRatio_working_3-way'!X11^(1/3))*SIN(('OddsRatio_working_3-way'!Y11+4*PI())/3)</f>
        <v>0.47534315278537442</v>
      </c>
      <c r="AL11" s="11">
        <f>'OddsRatio_working_3-way'!Z11+'OddsRatio_working_3-way'!AF11</f>
        <v>1.0420915771298795</v>
      </c>
      <c r="AM11" s="11">
        <f>'OddsRatio_working_3-way'!AA11+'OddsRatio_working_3-way'!AG11</f>
        <v>-0.60454540617860886</v>
      </c>
      <c r="AN11" s="11">
        <f>'OddsRatio_working_3-way'!AB11+'OddsRatio_working_3-way'!AH11</f>
        <v>-0.43754617095127074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1.0420915771298795</v>
      </c>
      <c r="AS11" s="11">
        <f>IF(('OddsRatio_working_3-way'!X11=0),IF(Q11&gt;0,-Q11^(1/3),(-Q11)^(1/3)),'OddsRatio_working_3-way'!AM11-'OddsRatio_working_3-way'!R11/3)</f>
        <v>-0.60454540617860886</v>
      </c>
      <c r="AT11" s="11">
        <f>IF(('OddsRatio_working_3-way'!X11=0),IF(Q11&gt;0,-Q11^(1/3),(-Q11)^(1/3)),'OddsRatio_working_3-way'!AN11-'OddsRatio_working_3-way'!R11/3)</f>
        <v>-0.43754617095127074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1.1299999999999999</v>
      </c>
      <c r="B12" s="4">
        <f>IF('True_Odds_Calculator_3-way'!B13="","",'True_Odds_Calculator_3-way'!B13)</f>
        <v>10.58</v>
      </c>
      <c r="C12" s="4">
        <f>IF('True_Odds_Calculator_3-way'!C13="","",'True_Odds_Calculator_3-way'!C13)</f>
        <v>18.96</v>
      </c>
      <c r="D12" s="9">
        <f t="shared" si="13"/>
        <v>0.87026303306099195</v>
      </c>
      <c r="E12" s="9">
        <f t="shared" si="14"/>
        <v>8.3431414523510633E-2</v>
      </c>
      <c r="F12" s="9">
        <f t="shared" si="15"/>
        <v>4.6305552415497359E-2</v>
      </c>
      <c r="G12" s="9">
        <f t="shared" si="16"/>
        <v>1.1467529136006154</v>
      </c>
      <c r="H12" s="9">
        <f t="shared" si="17"/>
        <v>1.14907787876808</v>
      </c>
      <c r="I12" s="9">
        <f t="shared" si="18"/>
        <v>11.985892912293895</v>
      </c>
      <c r="J12" s="9">
        <f t="shared" si="19"/>
        <v>21.595682328267053</v>
      </c>
      <c r="K12" s="11">
        <f t="shared" si="20"/>
        <v>0.88495575221238942</v>
      </c>
      <c r="L12" s="11">
        <f t="shared" si="21"/>
        <v>9.4517958412098299E-2</v>
      </c>
      <c r="M12" s="11">
        <f t="shared" si="22"/>
        <v>5.2742616033755269E-2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-9.8676275657155754E-2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0.12206937330863114</v>
      </c>
      <c r="Q12" s="11">
        <f>2*'OddsRatio_working_3-way'!K12*'OddsRatio_working_3-way'!L12*'OddsRatio_working_3-way'!M12</f>
        <v>8.8232290067676994E-3</v>
      </c>
      <c r="R12" s="11">
        <f t="shared" si="23"/>
        <v>0</v>
      </c>
      <c r="S12" s="11">
        <f t="shared" si="24"/>
        <v>-1.2370691181409519</v>
      </c>
      <c r="T12" s="11">
        <f t="shared" si="25"/>
        <v>-8.941591023787146E-2</v>
      </c>
      <c r="U12" s="11">
        <f>'OddsRatio_working_3-way'!S12-'OddsRatio_working_3-way'!R12^2/3</f>
        <v>-1.2370691181409519</v>
      </c>
      <c r="V12" s="11">
        <f>'OddsRatio_working_3-way'!S12*'OddsRatio_working_3-way'!R12/3-2*'OddsRatio_working_3-way'!R12^3/27-'OddsRatio_working_3-way'!T12</f>
        <v>8.941591023787146E-2</v>
      </c>
      <c r="W12" s="11">
        <f>'OddsRatio_working_3-way'!V12^2+4*'OddsRatio_working_3-way'!U12^3/27</f>
        <v>-0.27246944063171391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0.26479456453795508</v>
      </c>
      <c r="Y12" s="11">
        <f>IF('OddsRatio_working_3-way'!W12&gt;=0,IF('OddsRatio_working_3-way'!V12+SQRT('OddsRatio_working_3-way'!W12)&gt;0,0,PI()),ACOS('OddsRatio_working_3-way'!V12/(2*'OddsRatio_working_3-way'!X12)))</f>
        <v>1.4011435162473489</v>
      </c>
      <c r="Z12" s="11">
        <f>'OddsRatio_working_3-way'!X12^(1/3)*COS('OddsRatio_working_3-way'!Y12/3)</f>
        <v>0.57337645680030769</v>
      </c>
      <c r="AA12" s="11">
        <f>'OddsRatio_working_3-way'!X12^(1/3)*COS(('OddsRatio_working_3-way'!Y12+2*PI())/3)</f>
        <v>-0.5370816361120615</v>
      </c>
      <c r="AB12" s="11">
        <f>'OddsRatio_working_3-way'!X12^(1/3)*COS(('OddsRatio_working_3-way'!Y12+4*PI())/3)</f>
        <v>-3.6294820688246375E-2</v>
      </c>
      <c r="AC12" s="11">
        <f>'OddsRatio_working_3-way'!X12^(1/3)*SIN('OddsRatio_working_3-way'!Y12/3)</f>
        <v>0.28912940269155524</v>
      </c>
      <c r="AD12" s="11">
        <f>'OddsRatio_working_3-way'!X12^(1/3)*SIN(('OddsRatio_working_3-way'!Y12+2*PI())/3)</f>
        <v>0.35199387617519967</v>
      </c>
      <c r="AE12" s="11">
        <f>'OddsRatio_working_3-way'!X12^(1/3)*SIN(('OddsRatio_working_3-way'!Y12+4*PI())/3)</f>
        <v>-0.6411232788667548</v>
      </c>
      <c r="AF12" s="11">
        <f>-'OddsRatio_working_3-way'!U12/(3*'OddsRatio_working_3-way'!X12^(1/3))*COS(('OddsRatio_working_3-way'!Y12)/3)</f>
        <v>0.57337645680030769</v>
      </c>
      <c r="AG12" s="11">
        <f>-'OddsRatio_working_3-way'!U12/(3*'OddsRatio_working_3-way'!X12^(1/3))*COS(('OddsRatio_working_3-way'!Y12+2*PI())/3)</f>
        <v>-0.5370816361120615</v>
      </c>
      <c r="AH12" s="11">
        <f>-'OddsRatio_working_3-way'!U12/(3*'OddsRatio_working_3-way'!X12^(1/3))*COS(('OddsRatio_working_3-way'!Y12+4*PI())/3)</f>
        <v>-3.6294820688246375E-2</v>
      </c>
      <c r="AI12" s="11">
        <f>'OddsRatio_working_3-way'!U12/(3*'OddsRatio_working_3-way'!X12^(1/3))*SIN(('OddsRatio_working_3-way'!Y12)/3)</f>
        <v>-0.28912940269155524</v>
      </c>
      <c r="AJ12" s="11">
        <f>'OddsRatio_working_3-way'!U12/(3*'OddsRatio_working_3-way'!X12^(1/3))*SIN(('OddsRatio_working_3-way'!Y12+2*PI())/3)</f>
        <v>-0.35199387617519967</v>
      </c>
      <c r="AK12" s="11">
        <f>'OddsRatio_working_3-way'!U12/(3*'OddsRatio_working_3-way'!X12^(1/3))*SIN(('OddsRatio_working_3-way'!Y12+4*PI())/3)</f>
        <v>0.6411232788667548</v>
      </c>
      <c r="AL12" s="11">
        <f>'OddsRatio_working_3-way'!Z12+'OddsRatio_working_3-way'!AF12</f>
        <v>1.1467529136006154</v>
      </c>
      <c r="AM12" s="11">
        <f>'OddsRatio_working_3-way'!AA12+'OddsRatio_working_3-way'!AG12</f>
        <v>-1.074163272224123</v>
      </c>
      <c r="AN12" s="11">
        <f>'OddsRatio_working_3-way'!AB12+'OddsRatio_working_3-way'!AH12</f>
        <v>-7.258964137649275E-2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1.1467529136006154</v>
      </c>
      <c r="AS12" s="11">
        <f>IF(('OddsRatio_working_3-way'!X12=0),IF(Q12&gt;0,-Q12^(1/3),(-Q12)^(1/3)),'OddsRatio_working_3-way'!AM12-'OddsRatio_working_3-way'!R12/3)</f>
        <v>-1.074163272224123</v>
      </c>
      <c r="AT12" s="11">
        <f>IF(('OddsRatio_working_3-way'!X12=0),IF(Q12&gt;0,-Q12^(1/3),(-Q12)^(1/3)),'OddsRatio_working_3-way'!AN12-'OddsRatio_working_3-way'!R12/3)</f>
        <v>-7.258964137649275E-2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2.25</v>
      </c>
      <c r="B13" s="4">
        <f>IF('True_Odds_Calculator_3-way'!B14="","",'True_Odds_Calculator_3-way'!B14)</f>
        <v>3.99</v>
      </c>
      <c r="C13" s="4">
        <f>IF('True_Odds_Calculator_3-way'!C14="","",'True_Odds_Calculator_3-way'!C14)</f>
        <v>3.01</v>
      </c>
      <c r="D13" s="9">
        <f t="shared" si="13"/>
        <v>0.43413924637242823</v>
      </c>
      <c r="E13" s="9">
        <f t="shared" si="14"/>
        <v>0.24285089670432047</v>
      </c>
      <c r="F13" s="9">
        <f t="shared" si="15"/>
        <v>0.3230098569232514</v>
      </c>
      <c r="G13" s="9">
        <f t="shared" si="16"/>
        <v>1.0427267442062045</v>
      </c>
      <c r="H13" s="9">
        <f t="shared" si="17"/>
        <v>2.3034084302577558</v>
      </c>
      <c r="I13" s="9">
        <f t="shared" si="18"/>
        <v>4.1177529651765514</v>
      </c>
      <c r="J13" s="9">
        <f t="shared" si="19"/>
        <v>3.0958807558544708</v>
      </c>
      <c r="K13" s="11">
        <f t="shared" si="20"/>
        <v>0.44444444444444442</v>
      </c>
      <c r="L13" s="11">
        <f t="shared" si="21"/>
        <v>0.25062656641604009</v>
      </c>
      <c r="M13" s="11">
        <f t="shared" si="22"/>
        <v>0.33222591362126247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-0.27800675553779253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0.23129066668146925</v>
      </c>
      <c r="Q13" s="11">
        <f>2*'OddsRatio_working_3-way'!K13*'OddsRatio_working_3-way'!L13*'OddsRatio_working_3-way'!M13</f>
        <v>7.4013013338070158E-2</v>
      </c>
      <c r="R13" s="11">
        <f t="shared" si="23"/>
        <v>0</v>
      </c>
      <c r="S13" s="11">
        <f t="shared" si="24"/>
        <v>-0.83196059834606195</v>
      </c>
      <c r="T13" s="11">
        <f t="shared" si="25"/>
        <v>-0.26622739147073982</v>
      </c>
      <c r="U13" s="11">
        <f>'OddsRatio_working_3-way'!S13-'OddsRatio_working_3-way'!R13^2/3</f>
        <v>-0.83196059834606195</v>
      </c>
      <c r="V13" s="11">
        <f>'OddsRatio_working_3-way'!S13*'OddsRatio_working_3-way'!R13/3-2*'OddsRatio_working_3-way'!R13^3/27-'OddsRatio_working_3-way'!T13</f>
        <v>0.26622739147073982</v>
      </c>
      <c r="W13" s="11">
        <f>'OddsRatio_working_3-way'!V13^2+4*'OddsRatio_working_3-way'!U13^3/27</f>
        <v>-1.4433871966014034E-2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0.14604014511028174</v>
      </c>
      <c r="Y13" s="11">
        <f>IF('OddsRatio_working_3-way'!W13&gt;=0,IF('OddsRatio_working_3-way'!V13+SQRT('OddsRatio_working_3-way'!W13)&gt;0,0,PI()),ACOS('OddsRatio_working_3-way'!V13/(2*'OddsRatio_working_3-way'!X13)))</f>
        <v>0.42391147739327706</v>
      </c>
      <c r="Z13" s="11">
        <f>'OddsRatio_working_3-way'!X13^(1/3)*COS('OddsRatio_working_3-way'!Y13/3)</f>
        <v>0.52136337210310224</v>
      </c>
      <c r="AA13" s="11">
        <f>'OddsRatio_working_3-way'!X13^(1/3)*COS(('OddsRatio_working_3-way'!Y13+2*PI())/3)</f>
        <v>-0.3249103810287739</v>
      </c>
      <c r="AB13" s="11">
        <f>'OddsRatio_working_3-way'!X13^(1/3)*COS(('OddsRatio_working_3-way'!Y13+4*PI())/3)</f>
        <v>-0.1964529910743282</v>
      </c>
      <c r="AC13" s="11">
        <f>'OddsRatio_working_3-way'!X13^(1/3)*SIN('OddsRatio_working_3-way'!Y13/3)</f>
        <v>7.4164908669595894E-2</v>
      </c>
      <c r="AD13" s="11">
        <f>'OddsRatio_working_3-way'!X13^(1/3)*SIN(('OddsRatio_working_3-way'!Y13+2*PI())/3)</f>
        <v>0.41443147050920764</v>
      </c>
      <c r="AE13" s="11">
        <f>'OddsRatio_working_3-way'!X13^(1/3)*SIN(('OddsRatio_working_3-way'!Y13+4*PI())/3)</f>
        <v>-0.48859637917880361</v>
      </c>
      <c r="AF13" s="11">
        <f>-'OddsRatio_working_3-way'!U13/(3*'OddsRatio_working_3-way'!X13^(1/3))*COS(('OddsRatio_working_3-way'!Y13)/3)</f>
        <v>0.52136337210310224</v>
      </c>
      <c r="AG13" s="11">
        <f>-'OddsRatio_working_3-way'!U13/(3*'OddsRatio_working_3-way'!X13^(1/3))*COS(('OddsRatio_working_3-way'!Y13+2*PI())/3)</f>
        <v>-0.3249103810287739</v>
      </c>
      <c r="AH13" s="11">
        <f>-'OddsRatio_working_3-way'!U13/(3*'OddsRatio_working_3-way'!X13^(1/3))*COS(('OddsRatio_working_3-way'!Y13+4*PI())/3)</f>
        <v>-0.1964529910743282</v>
      </c>
      <c r="AI13" s="11">
        <f>'OddsRatio_working_3-way'!U13/(3*'OddsRatio_working_3-way'!X13^(1/3))*SIN(('OddsRatio_working_3-way'!Y13)/3)</f>
        <v>-7.4164908669595894E-2</v>
      </c>
      <c r="AJ13" s="11">
        <f>'OddsRatio_working_3-way'!U13/(3*'OddsRatio_working_3-way'!X13^(1/3))*SIN(('OddsRatio_working_3-way'!Y13+2*PI())/3)</f>
        <v>-0.41443147050920764</v>
      </c>
      <c r="AK13" s="11">
        <f>'OddsRatio_working_3-way'!U13/(3*'OddsRatio_working_3-way'!X13^(1/3))*SIN(('OddsRatio_working_3-way'!Y13+4*PI())/3)</f>
        <v>0.48859637917880361</v>
      </c>
      <c r="AL13" s="11">
        <f>'OddsRatio_working_3-way'!Z13+'OddsRatio_working_3-way'!AF13</f>
        <v>1.0427267442062045</v>
      </c>
      <c r="AM13" s="11">
        <f>'OddsRatio_working_3-way'!AA13+'OddsRatio_working_3-way'!AG13</f>
        <v>-0.6498207620575478</v>
      </c>
      <c r="AN13" s="11">
        <f>'OddsRatio_working_3-way'!AB13+'OddsRatio_working_3-way'!AH13</f>
        <v>-0.39290598214865641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1.0427267442062045</v>
      </c>
      <c r="AS13" s="11">
        <f>IF(('OddsRatio_working_3-way'!X13=0),IF(Q13&gt;0,-Q13^(1/3),(-Q13)^(1/3)),'OddsRatio_working_3-way'!AM13-'OddsRatio_working_3-way'!R13/3)</f>
        <v>-0.6498207620575478</v>
      </c>
      <c r="AT13" s="11">
        <f>IF(('OddsRatio_working_3-way'!X13=0),IF(Q13&gt;0,-Q13^(1/3),(-Q13)^(1/3)),'OddsRatio_working_3-way'!AN13-'OddsRatio_working_3-way'!R13/3)</f>
        <v>-0.39290598214865641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2.27</v>
      </c>
      <c r="B14" s="4">
        <f>IF('True_Odds_Calculator_3-way'!B15="","",'True_Odds_Calculator_3-way'!B15)</f>
        <v>3.21</v>
      </c>
      <c r="C14" s="4">
        <f>IF('True_Odds_Calculator_3-way'!C15="","",'True_Odds_Calculator_3-way'!C15)</f>
        <v>3.55</v>
      </c>
      <c r="D14" s="9">
        <f t="shared" si="13"/>
        <v>0.42793189890048627</v>
      </c>
      <c r="E14" s="9">
        <f t="shared" si="14"/>
        <v>0.30063632189291645</v>
      </c>
      <c r="F14" s="9">
        <f t="shared" si="15"/>
        <v>0.27143177920659717</v>
      </c>
      <c r="G14" s="9">
        <f t="shared" si="16"/>
        <v>1.052614504452154</v>
      </c>
      <c r="H14" s="9">
        <f t="shared" si="17"/>
        <v>2.3368204206542353</v>
      </c>
      <c r="I14" s="9">
        <f t="shared" si="18"/>
        <v>3.326278054839261</v>
      </c>
      <c r="J14" s="9">
        <f t="shared" si="19"/>
        <v>3.6841669863529929</v>
      </c>
      <c r="K14" s="11">
        <f t="shared" si="20"/>
        <v>0.44052863436123346</v>
      </c>
      <c r="L14" s="11">
        <f t="shared" si="21"/>
        <v>0.3115264797507788</v>
      </c>
      <c r="M14" s="11">
        <f t="shared" si="22"/>
        <v>0.28169014084507044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-0.27667946830391543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0.23310847836411197</v>
      </c>
      <c r="Q14" s="11">
        <f>2*'OddsRatio_working_3-way'!K14*'OddsRatio_working_3-way'!L14*'OddsRatio_working_3-way'!M14</f>
        <v>7.731624489688621E-2</v>
      </c>
      <c r="R14" s="11">
        <f t="shared" si="23"/>
        <v>0</v>
      </c>
      <c r="S14" s="11">
        <f t="shared" si="24"/>
        <v>-0.84252178086469576</v>
      </c>
      <c r="T14" s="11">
        <f t="shared" si="25"/>
        <v>-0.27944337673787584</v>
      </c>
      <c r="U14" s="11">
        <f>'OddsRatio_working_3-way'!S14-'OddsRatio_working_3-way'!R14^2/3</f>
        <v>-0.84252178086469576</v>
      </c>
      <c r="V14" s="11">
        <f>'OddsRatio_working_3-way'!S14*'OddsRatio_working_3-way'!R14/3-2*'OddsRatio_working_3-way'!R14^3/27-'OddsRatio_working_3-way'!T14</f>
        <v>0.27944337673787584</v>
      </c>
      <c r="W14" s="11">
        <f>'OddsRatio_working_3-way'!V14^2+4*'OddsRatio_working_3-way'!U14^3/27</f>
        <v>-1.0512606220407089E-2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0.1488297744262497</v>
      </c>
      <c r="Y14" s="11">
        <f>IF('OddsRatio_working_3-way'!W14&gt;=0,IF('OddsRatio_working_3-way'!V14+SQRT('OddsRatio_working_3-way'!W14)&gt;0,0,PI()),ACOS('OddsRatio_working_3-way'!V14/(2*'OddsRatio_working_3-way'!X14)))</f>
        <v>0.35166063493346345</v>
      </c>
      <c r="Z14" s="11">
        <f>'OddsRatio_working_3-way'!X14^(1/3)*COS('OddsRatio_working_3-way'!Y14/3)</f>
        <v>0.52630725222607699</v>
      </c>
      <c r="AA14" s="11">
        <f>'OddsRatio_working_3-way'!X14^(1/3)*COS(('OddsRatio_working_3-way'!Y14+2*PI())/3)</f>
        <v>-0.3168281303664679</v>
      </c>
      <c r="AB14" s="11">
        <f>'OddsRatio_working_3-way'!X14^(1/3)*COS(('OddsRatio_working_3-way'!Y14+4*PI())/3)</f>
        <v>-0.20947912185960901</v>
      </c>
      <c r="AC14" s="11">
        <f>'OddsRatio_working_3-way'!X14^(1/3)*SIN('OddsRatio_working_3-way'!Y14/3)</f>
        <v>6.1977978958674462E-2</v>
      </c>
      <c r="AD14" s="11">
        <f>'OddsRatio_working_3-way'!X14^(1/3)*SIN(('OddsRatio_working_3-way'!Y14+2*PI())/3)</f>
        <v>0.42480646114442955</v>
      </c>
      <c r="AE14" s="11">
        <f>'OddsRatio_working_3-way'!X14^(1/3)*SIN(('OddsRatio_working_3-way'!Y14+4*PI())/3)</f>
        <v>-0.48678444010310395</v>
      </c>
      <c r="AF14" s="11">
        <f>-'OddsRatio_working_3-way'!U14/(3*'OddsRatio_working_3-way'!X14^(1/3))*COS(('OddsRatio_working_3-way'!Y14)/3)</f>
        <v>0.52630725222607688</v>
      </c>
      <c r="AG14" s="11">
        <f>-'OddsRatio_working_3-way'!U14/(3*'OddsRatio_working_3-way'!X14^(1/3))*COS(('OddsRatio_working_3-way'!Y14+2*PI())/3)</f>
        <v>-0.31682813036646784</v>
      </c>
      <c r="AH14" s="11">
        <f>-'OddsRatio_working_3-way'!U14/(3*'OddsRatio_working_3-way'!X14^(1/3))*COS(('OddsRatio_working_3-way'!Y14+4*PI())/3)</f>
        <v>-0.20947912185960896</v>
      </c>
      <c r="AI14" s="11">
        <f>'OddsRatio_working_3-way'!U14/(3*'OddsRatio_working_3-way'!X14^(1/3))*SIN(('OddsRatio_working_3-way'!Y14)/3)</f>
        <v>-6.1977978958674455E-2</v>
      </c>
      <c r="AJ14" s="11">
        <f>'OddsRatio_working_3-way'!U14/(3*'OddsRatio_working_3-way'!X14^(1/3))*SIN(('OddsRatio_working_3-way'!Y14+2*PI())/3)</f>
        <v>-0.42480646114442949</v>
      </c>
      <c r="AK14" s="11">
        <f>'OddsRatio_working_3-way'!U14/(3*'OddsRatio_working_3-way'!X14^(1/3))*SIN(('OddsRatio_working_3-way'!Y14+4*PI())/3)</f>
        <v>0.48678444010310384</v>
      </c>
      <c r="AL14" s="11">
        <f>'OddsRatio_working_3-way'!Z14+'OddsRatio_working_3-way'!AF14</f>
        <v>1.052614504452154</v>
      </c>
      <c r="AM14" s="11">
        <f>'OddsRatio_working_3-way'!AA14+'OddsRatio_working_3-way'!AG14</f>
        <v>-0.63365626073293568</v>
      </c>
      <c r="AN14" s="11">
        <f>'OddsRatio_working_3-way'!AB14+'OddsRatio_working_3-way'!AH14</f>
        <v>-0.41895824371921797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1.052614504452154</v>
      </c>
      <c r="AS14" s="11">
        <f>IF(('OddsRatio_working_3-way'!X14=0),IF(Q14&gt;0,-Q14^(1/3),(-Q14)^(1/3)),'OddsRatio_working_3-way'!AM14-'OddsRatio_working_3-way'!R14/3)</f>
        <v>-0.63365626073293568</v>
      </c>
      <c r="AT14" s="11">
        <f>IF(('OddsRatio_working_3-way'!X14=0),IF(Q14&gt;0,-Q14^(1/3),(-Q14)^(1/3)),'OddsRatio_working_3-way'!AN14-'OddsRatio_working_3-way'!R14/3)</f>
        <v>-0.41895824371921797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1.17</v>
      </c>
      <c r="B15" s="4">
        <f>IF('True_Odds_Calculator_3-way'!B16="","",'True_Odds_Calculator_3-way'!B16)</f>
        <v>7.43</v>
      </c>
      <c r="C15" s="4">
        <f>IF('True_Odds_Calculator_3-way'!C16="","",'True_Odds_Calculator_3-way'!C16)</f>
        <v>19.04</v>
      </c>
      <c r="D15" s="9">
        <f t="shared" si="13"/>
        <v>0.8357111580052915</v>
      </c>
      <c r="E15" s="9">
        <f t="shared" si="14"/>
        <v>0.11854571827388966</v>
      </c>
      <c r="F15" s="9">
        <f t="shared" si="15"/>
        <v>4.5743123720818506E-2</v>
      </c>
      <c r="G15" s="9">
        <f t="shared" si="16"/>
        <v>1.1563863227777214</v>
      </c>
      <c r="H15" s="9">
        <f t="shared" si="17"/>
        <v>1.1965856748722126</v>
      </c>
      <c r="I15" s="9">
        <f t="shared" si="18"/>
        <v>8.4355640554607483</v>
      </c>
      <c r="J15" s="9">
        <f t="shared" si="19"/>
        <v>21.861209262910094</v>
      </c>
      <c r="K15" s="11">
        <f t="shared" si="20"/>
        <v>0.85470085470085477</v>
      </c>
      <c r="L15" s="11">
        <f t="shared" si="21"/>
        <v>0.13458950201884254</v>
      </c>
      <c r="M15" s="11">
        <f t="shared" si="22"/>
        <v>5.2521008403361345E-2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-0.11913923522268044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0.14886722194140453</v>
      </c>
      <c r="Q15" s="11">
        <f>2*'OddsRatio_working_3-way'!K15*'OddsRatio_working_3-way'!L15*'OddsRatio_working_3-way'!M15</f>
        <v>1.2083378404334783E-2</v>
      </c>
      <c r="R15" s="11">
        <f t="shared" si="23"/>
        <v>0</v>
      </c>
      <c r="S15" s="11">
        <f t="shared" si="24"/>
        <v>-1.249523061510007</v>
      </c>
      <c r="T15" s="11">
        <f t="shared" si="25"/>
        <v>-0.10142232642126681</v>
      </c>
      <c r="U15" s="11">
        <f>'OddsRatio_working_3-way'!S15-'OddsRatio_working_3-way'!R15^2/3</f>
        <v>-1.249523061510007</v>
      </c>
      <c r="V15" s="11">
        <f>'OddsRatio_working_3-way'!S15*'OddsRatio_working_3-way'!R15/3-2*'OddsRatio_working_3-way'!R15^3/27-'OddsRatio_working_3-way'!T15</f>
        <v>0.10142232642126681</v>
      </c>
      <c r="W15" s="11">
        <f>'OddsRatio_working_3-way'!V15^2+4*'OddsRatio_working_3-way'!U15^3/27</f>
        <v>-0.27873428262676181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0.26880326026829726</v>
      </c>
      <c r="Y15" s="11">
        <f>IF('OddsRatio_working_3-way'!W15&gt;=0,IF('OddsRatio_working_3-way'!V15+SQRT('OddsRatio_working_3-way'!W15)&gt;0,0,PI()),ACOS('OddsRatio_working_3-way'!V15/(2*'OddsRatio_working_3-way'!X15)))</f>
        <v>1.3810036353561141</v>
      </c>
      <c r="Z15" s="11">
        <f>'OddsRatio_working_3-way'!X15^(1/3)*COS('OddsRatio_working_3-way'!Y15/3)</f>
        <v>0.57819316138886068</v>
      </c>
      <c r="AA15" s="11">
        <f>'OddsRatio_working_3-way'!X15^(1/3)*COS(('OddsRatio_working_3-way'!Y15+2*PI())/3)</f>
        <v>-0.53739129765366811</v>
      </c>
      <c r="AB15" s="11">
        <f>'OddsRatio_working_3-way'!X15^(1/3)*COS(('OddsRatio_working_3-way'!Y15+4*PI())/3)</f>
        <v>-4.0801863735192435E-2</v>
      </c>
      <c r="AC15" s="11">
        <f>'OddsRatio_working_3-way'!X15^(1/3)*SIN('OddsRatio_working_3-way'!Y15/3)</f>
        <v>0.28670604334955574</v>
      </c>
      <c r="AD15" s="11">
        <f>'OddsRatio_working_3-way'!X15^(1/3)*SIN(('OddsRatio_working_3-way'!Y15+2*PI())/3)</f>
        <v>0.35737694438241124</v>
      </c>
      <c r="AE15" s="11">
        <f>'OddsRatio_working_3-way'!X15^(1/3)*SIN(('OddsRatio_working_3-way'!Y15+4*PI())/3)</f>
        <v>-0.64408298773196704</v>
      </c>
      <c r="AF15" s="11">
        <f>-'OddsRatio_working_3-way'!U15/(3*'OddsRatio_working_3-way'!X15^(1/3))*COS(('OddsRatio_working_3-way'!Y15)/3)</f>
        <v>0.57819316138886057</v>
      </c>
      <c r="AG15" s="11">
        <f>-'OddsRatio_working_3-way'!U15/(3*'OddsRatio_working_3-way'!X15^(1/3))*COS(('OddsRatio_working_3-way'!Y15+2*PI())/3)</f>
        <v>-0.537391297653668</v>
      </c>
      <c r="AH15" s="11">
        <f>-'OddsRatio_working_3-way'!U15/(3*'OddsRatio_working_3-way'!X15^(1/3))*COS(('OddsRatio_working_3-way'!Y15+4*PI())/3)</f>
        <v>-4.0801863735192428E-2</v>
      </c>
      <c r="AI15" s="11">
        <f>'OddsRatio_working_3-way'!U15/(3*'OddsRatio_working_3-way'!X15^(1/3))*SIN(('OddsRatio_working_3-way'!Y15)/3)</f>
        <v>-0.28670604334955568</v>
      </c>
      <c r="AJ15" s="11">
        <f>'OddsRatio_working_3-way'!U15/(3*'OddsRatio_working_3-way'!X15^(1/3))*SIN(('OddsRatio_working_3-way'!Y15+2*PI())/3)</f>
        <v>-0.35737694438241119</v>
      </c>
      <c r="AK15" s="11">
        <f>'OddsRatio_working_3-way'!U15/(3*'OddsRatio_working_3-way'!X15^(1/3))*SIN(('OddsRatio_working_3-way'!Y15+4*PI())/3)</f>
        <v>0.64408298773196693</v>
      </c>
      <c r="AL15" s="11">
        <f>'OddsRatio_working_3-way'!Z15+'OddsRatio_working_3-way'!AF15</f>
        <v>1.1563863227777214</v>
      </c>
      <c r="AM15" s="11">
        <f>'OddsRatio_working_3-way'!AA15+'OddsRatio_working_3-way'!AG15</f>
        <v>-1.0747825953073362</v>
      </c>
      <c r="AN15" s="11">
        <f>'OddsRatio_working_3-way'!AB15+'OddsRatio_working_3-way'!AH15</f>
        <v>-8.1603727470384857E-2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1.1563863227777214</v>
      </c>
      <c r="AS15" s="11">
        <f>IF(('OddsRatio_working_3-way'!X15=0),IF(Q15&gt;0,-Q15^(1/3),(-Q15)^(1/3)),'OddsRatio_working_3-way'!AM15-'OddsRatio_working_3-way'!R15/3)</f>
        <v>-1.0747825953073362</v>
      </c>
      <c r="AT15" s="11">
        <f>IF(('OddsRatio_working_3-way'!X15=0),IF(Q15&gt;0,-Q15^(1/3),(-Q15)^(1/3)),'OddsRatio_working_3-way'!AN15-'OddsRatio_working_3-way'!R15/3)</f>
        <v>-8.1603727470384857E-2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2.11</v>
      </c>
      <c r="B16" s="4">
        <f>IF('True_Odds_Calculator_3-way'!B17="","",'True_Odds_Calculator_3-way'!B17)</f>
        <v>3.38</v>
      </c>
      <c r="C16" s="4">
        <f>IF('True_Odds_Calculator_3-way'!C17="","",'True_Odds_Calculator_3-way'!C17)</f>
        <v>3.8</v>
      </c>
      <c r="D16" s="9">
        <f t="shared" si="13"/>
        <v>0.46124883818091372</v>
      </c>
      <c r="E16" s="9">
        <f t="shared" si="14"/>
        <v>0.28535404214272453</v>
      </c>
      <c r="F16" s="9">
        <f t="shared" si="15"/>
        <v>0.25339711967636191</v>
      </c>
      <c r="G16" s="9">
        <f t="shared" si="16"/>
        <v>1.0522767037384939</v>
      </c>
      <c r="H16" s="9">
        <f t="shared" si="17"/>
        <v>2.1680271411497283</v>
      </c>
      <c r="I16" s="9">
        <f t="shared" si="18"/>
        <v>3.5044185548976157</v>
      </c>
      <c r="J16" s="9">
        <f t="shared" si="19"/>
        <v>3.9463747704677825</v>
      </c>
      <c r="K16" s="11">
        <f t="shared" si="20"/>
        <v>0.47393364928909953</v>
      </c>
      <c r="L16" s="11">
        <f t="shared" si="21"/>
        <v>0.29585798816568049</v>
      </c>
      <c r="M16" s="11">
        <f t="shared" si="22"/>
        <v>0.26315789473684209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-0.27294504524583019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0.23209612690971942</v>
      </c>
      <c r="Q16" s="11">
        <f>2*'OddsRatio_working_3-way'!K16*'OddsRatio_working_3-way'!L16*'OddsRatio_working_3-way'!M16</f>
        <v>7.379845052773272E-2</v>
      </c>
      <c r="R16" s="11">
        <f t="shared" si="23"/>
        <v>0</v>
      </c>
      <c r="S16" s="11">
        <f t="shared" si="24"/>
        <v>-0.85034013605442127</v>
      </c>
      <c r="T16" s="11">
        <f t="shared" si="25"/>
        <v>-0.27037842163892567</v>
      </c>
      <c r="U16" s="11">
        <f>'OddsRatio_working_3-way'!S16-'OddsRatio_working_3-way'!R16^2/3</f>
        <v>-0.85034013605442127</v>
      </c>
      <c r="V16" s="11">
        <f>'OddsRatio_working_3-way'!S16*'OddsRatio_working_3-way'!R16/3-2*'OddsRatio_working_3-way'!R16^3/27-'OddsRatio_working_3-way'!T16</f>
        <v>0.27037842163892567</v>
      </c>
      <c r="W16" s="11">
        <f>'OddsRatio_working_3-way'!V16^2+4*'OddsRatio_working_3-way'!U16^3/27</f>
        <v>-1.7986255771787751E-2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0.15090621811223057</v>
      </c>
      <c r="Y16" s="11">
        <f>IF('OddsRatio_working_3-way'!W16&gt;=0,IF('OddsRatio_working_3-way'!V16+SQRT('OddsRatio_working_3-way'!W16)&gt;0,0,PI()),ACOS('OddsRatio_working_3-way'!V16/(2*'OddsRatio_working_3-way'!X16)))</f>
        <v>0.46045777834189772</v>
      </c>
      <c r="Z16" s="11">
        <f>'OddsRatio_working_3-way'!X16^(1/3)*COS('OddsRatio_working_3-way'!Y16/3)</f>
        <v>0.52613835186924696</v>
      </c>
      <c r="AA16" s="11">
        <f>'OddsRatio_working_3-way'!X16^(1/3)*COS(('OddsRatio_working_3-way'!Y16+2*PI())/3)</f>
        <v>-0.33355931732219385</v>
      </c>
      <c r="AB16" s="11">
        <f>'OddsRatio_working_3-way'!X16^(1/3)*COS(('OddsRatio_working_3-way'!Y16+4*PI())/3)</f>
        <v>-0.19257903454705325</v>
      </c>
      <c r="AC16" s="11">
        <f>'OddsRatio_working_3-way'!X16^(1/3)*SIN('OddsRatio_working_3-way'!Y16/3)</f>
        <v>8.1395004210657207E-2</v>
      </c>
      <c r="AD16" s="11">
        <f>'OddsRatio_working_3-way'!X16^(1/3)*SIN(('OddsRatio_working_3-way'!Y16+2*PI())/3)</f>
        <v>0.41495167651871512</v>
      </c>
      <c r="AE16" s="11">
        <f>'OddsRatio_working_3-way'!X16^(1/3)*SIN(('OddsRatio_working_3-way'!Y16+4*PI())/3)</f>
        <v>-0.49634668072937216</v>
      </c>
      <c r="AF16" s="11">
        <f>-'OddsRatio_working_3-way'!U16/(3*'OddsRatio_working_3-way'!X16^(1/3))*COS(('OddsRatio_working_3-way'!Y16)/3)</f>
        <v>0.52613835186924696</v>
      </c>
      <c r="AG16" s="11">
        <f>-'OddsRatio_working_3-way'!U16/(3*'OddsRatio_working_3-way'!X16^(1/3))*COS(('OddsRatio_working_3-way'!Y16+2*PI())/3)</f>
        <v>-0.33355931732219385</v>
      </c>
      <c r="AH16" s="11">
        <f>-'OddsRatio_working_3-way'!U16/(3*'OddsRatio_working_3-way'!X16^(1/3))*COS(('OddsRatio_working_3-way'!Y16+4*PI())/3)</f>
        <v>-0.19257903454705325</v>
      </c>
      <c r="AI16" s="11">
        <f>'OddsRatio_working_3-way'!U16/(3*'OddsRatio_working_3-way'!X16^(1/3))*SIN(('OddsRatio_working_3-way'!Y16)/3)</f>
        <v>-8.1395004210657207E-2</v>
      </c>
      <c r="AJ16" s="11">
        <f>'OddsRatio_working_3-way'!U16/(3*'OddsRatio_working_3-way'!X16^(1/3))*SIN(('OddsRatio_working_3-way'!Y16+2*PI())/3)</f>
        <v>-0.41495167651871512</v>
      </c>
      <c r="AK16" s="11">
        <f>'OddsRatio_working_3-way'!U16/(3*'OddsRatio_working_3-way'!X16^(1/3))*SIN(('OddsRatio_working_3-way'!Y16+4*PI())/3)</f>
        <v>0.49634668072937216</v>
      </c>
      <c r="AL16" s="11">
        <f>'OddsRatio_working_3-way'!Z16+'OddsRatio_working_3-way'!AF16</f>
        <v>1.0522767037384939</v>
      </c>
      <c r="AM16" s="11">
        <f>'OddsRatio_working_3-way'!AA16+'OddsRatio_working_3-way'!AG16</f>
        <v>-0.6671186346443877</v>
      </c>
      <c r="AN16" s="11">
        <f>'OddsRatio_working_3-way'!AB16+'OddsRatio_working_3-way'!AH16</f>
        <v>-0.38515806909410649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1.0522767037384939</v>
      </c>
      <c r="AS16" s="11">
        <f>IF(('OddsRatio_working_3-way'!X16=0),IF(Q16&gt;0,-Q16^(1/3),(-Q16)^(1/3)),'OddsRatio_working_3-way'!AM16-'OddsRatio_working_3-way'!R16/3)</f>
        <v>-0.6671186346443877</v>
      </c>
      <c r="AT16" s="11">
        <f>IF(('OddsRatio_working_3-way'!X16=0),IF(Q16&gt;0,-Q16^(1/3),(-Q16)^(1/3)),'OddsRatio_working_3-way'!AN16-'OddsRatio_working_3-way'!R16/3)</f>
        <v>-0.38515806909410649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5.53</v>
      </c>
      <c r="B17" s="4">
        <f>IF('True_Odds_Calculator_3-way'!B18="","",'True_Odds_Calculator_3-way'!B18)</f>
        <v>3.65</v>
      </c>
      <c r="C17" s="4">
        <f>IF('True_Odds_Calculator_3-way'!C18="","",'True_Odds_Calculator_3-way'!C18)</f>
        <v>1.72</v>
      </c>
      <c r="D17" s="9">
        <f t="shared" si="13"/>
        <v>0.1718586942690481</v>
      </c>
      <c r="E17" s="9">
        <f t="shared" si="14"/>
        <v>0.26185508922343265</v>
      </c>
      <c r="F17" s="9">
        <f t="shared" si="15"/>
        <v>0.56628621650751909</v>
      </c>
      <c r="G17" s="9">
        <f t="shared" si="16"/>
        <v>1.0637381544720492</v>
      </c>
      <c r="H17" s="9">
        <f t="shared" si="17"/>
        <v>5.8187338397583819</v>
      </c>
      <c r="I17" s="9">
        <f t="shared" si="18"/>
        <v>3.8189061093509307</v>
      </c>
      <c r="J17" s="9">
        <f t="shared" si="19"/>
        <v>1.7658914712198759</v>
      </c>
      <c r="K17" s="11">
        <f t="shared" si="20"/>
        <v>0.18083182640144665</v>
      </c>
      <c r="L17" s="11">
        <f t="shared" si="21"/>
        <v>0.27397260273972601</v>
      </c>
      <c r="M17" s="11">
        <f t="shared" si="22"/>
        <v>0.58139534883720934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-0.24896031781236694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0.2275519956310017</v>
      </c>
      <c r="Q17" s="11">
        <f>2*'OddsRatio_working_3-way'!K17*'OddsRatio_working_3-way'!L17*'OddsRatio_working_3-way'!M17</f>
        <v>5.7608100159747259E-2</v>
      </c>
      <c r="R17" s="11">
        <f t="shared" si="23"/>
        <v>0</v>
      </c>
      <c r="S17" s="11">
        <f t="shared" si="24"/>
        <v>-0.91400909843993705</v>
      </c>
      <c r="T17" s="11">
        <f t="shared" si="25"/>
        <v>-0.23139470846580681</v>
      </c>
      <c r="U17" s="11">
        <f>'OddsRatio_working_3-way'!S17-'OddsRatio_working_3-way'!R17^2/3</f>
        <v>-0.91400909843993705</v>
      </c>
      <c r="V17" s="11">
        <f>'OddsRatio_working_3-way'!S17*'OddsRatio_working_3-way'!R17/3-2*'OddsRatio_working_3-way'!R17^3/27-'OddsRatio_working_3-way'!T17</f>
        <v>0.23139470846580681</v>
      </c>
      <c r="W17" s="11">
        <f>'OddsRatio_working_3-way'!V17^2+4*'OddsRatio_working_3-way'!U17^3/27</f>
        <v>-5.9578673579650493E-2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0.16816820796870779</v>
      </c>
      <c r="Y17" s="11">
        <f>IF('OddsRatio_working_3-way'!W17&gt;=0,IF('OddsRatio_working_3-way'!V17+SQRT('OddsRatio_working_3-way'!W17)&gt;0,0,PI()),ACOS('OddsRatio_working_3-way'!V17/(2*'OddsRatio_working_3-way'!X17)))</f>
        <v>0.81208624918433281</v>
      </c>
      <c r="Z17" s="11">
        <f>'OddsRatio_working_3-way'!X17^(1/3)*COS('OddsRatio_working_3-way'!Y17/3)</f>
        <v>0.53186907723602461</v>
      </c>
      <c r="AA17" s="11">
        <f>'OddsRatio_working_3-way'!X17^(1/3)*COS(('OddsRatio_working_3-way'!Y17+2*PI())/3)</f>
        <v>-0.39375761212220806</v>
      </c>
      <c r="AB17" s="11">
        <f>'OddsRatio_working_3-way'!X17^(1/3)*COS(('OddsRatio_working_3-way'!Y17+4*PI())/3)</f>
        <v>-0.13811146511381645</v>
      </c>
      <c r="AC17" s="11">
        <f>'OddsRatio_working_3-way'!X17^(1/3)*SIN('OddsRatio_working_3-way'!Y17/3)</f>
        <v>0.14759737179258556</v>
      </c>
      <c r="AD17" s="11">
        <f>'OddsRatio_working_3-way'!X17^(1/3)*SIN(('OddsRatio_working_3-way'!Y17+2*PI())/3)</f>
        <v>0.38681344647749227</v>
      </c>
      <c r="AE17" s="11">
        <f>'OddsRatio_working_3-way'!X17^(1/3)*SIN(('OddsRatio_working_3-way'!Y17+4*PI())/3)</f>
        <v>-0.53441081827007775</v>
      </c>
      <c r="AF17" s="11">
        <f>-'OddsRatio_working_3-way'!U17/(3*'OddsRatio_working_3-way'!X17^(1/3))*COS(('OddsRatio_working_3-way'!Y17)/3)</f>
        <v>0.53186907723602461</v>
      </c>
      <c r="AG17" s="11">
        <f>-'OddsRatio_working_3-way'!U17/(3*'OddsRatio_working_3-way'!X17^(1/3))*COS(('OddsRatio_working_3-way'!Y17+2*PI())/3)</f>
        <v>-0.39375761212220806</v>
      </c>
      <c r="AH17" s="11">
        <f>-'OddsRatio_working_3-way'!U17/(3*'OddsRatio_working_3-way'!X17^(1/3))*COS(('OddsRatio_working_3-way'!Y17+4*PI())/3)</f>
        <v>-0.13811146511381645</v>
      </c>
      <c r="AI17" s="11">
        <f>'OddsRatio_working_3-way'!U17/(3*'OddsRatio_working_3-way'!X17^(1/3))*SIN(('OddsRatio_working_3-way'!Y17)/3)</f>
        <v>-0.14759737179258556</v>
      </c>
      <c r="AJ17" s="11">
        <f>'OddsRatio_working_3-way'!U17/(3*'OddsRatio_working_3-way'!X17^(1/3))*SIN(('OddsRatio_working_3-way'!Y17+2*PI())/3)</f>
        <v>-0.38681344647749227</v>
      </c>
      <c r="AK17" s="11">
        <f>'OddsRatio_working_3-way'!U17/(3*'OddsRatio_working_3-way'!X17^(1/3))*SIN(('OddsRatio_working_3-way'!Y17+4*PI())/3)</f>
        <v>0.53441081827007775</v>
      </c>
      <c r="AL17" s="11">
        <f>'OddsRatio_working_3-way'!Z17+'OddsRatio_working_3-way'!AF17</f>
        <v>1.0637381544720492</v>
      </c>
      <c r="AM17" s="11">
        <f>'OddsRatio_working_3-way'!AA17+'OddsRatio_working_3-way'!AG17</f>
        <v>-0.78751522424441611</v>
      </c>
      <c r="AN17" s="11">
        <f>'OddsRatio_working_3-way'!AB17+'OddsRatio_working_3-way'!AH17</f>
        <v>-0.27622293022763289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1.0637381544720492</v>
      </c>
      <c r="AS17" s="11">
        <f>IF(('OddsRatio_working_3-way'!X17=0),IF(Q17&gt;0,-Q17^(1/3),(-Q17)^(1/3)),'OddsRatio_working_3-way'!AM17-'OddsRatio_working_3-way'!R17/3)</f>
        <v>-0.78751522424441611</v>
      </c>
      <c r="AT17" s="11">
        <f>IF(('OddsRatio_working_3-way'!X17=0),IF(Q17&gt;0,-Q17^(1/3),(-Q17)^(1/3)),'OddsRatio_working_3-way'!AN17-'OddsRatio_working_3-way'!R17/3)</f>
        <v>-0.27622293022763289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2.44</v>
      </c>
      <c r="B18" s="4">
        <f>IF('True_Odds_Calculator_3-way'!B19="","",'True_Odds_Calculator_3-way'!B19)</f>
        <v>3.69</v>
      </c>
      <c r="C18" s="4">
        <f>IF('True_Odds_Calculator_3-way'!C19="","",'True_Odds_Calculator_3-way'!C19)</f>
        <v>2.8</v>
      </c>
      <c r="D18" s="9">
        <f t="shared" si="13"/>
        <v>0.39605856614291712</v>
      </c>
      <c r="E18" s="9">
        <f t="shared" si="14"/>
        <v>0.25983752043166136</v>
      </c>
      <c r="F18" s="9">
        <f t="shared" si="15"/>
        <v>0.34410391342542146</v>
      </c>
      <c r="G18" s="9">
        <f t="shared" si="16"/>
        <v>1.0589438264050117</v>
      </c>
      <c r="H18" s="9">
        <f t="shared" si="17"/>
        <v>2.5248791100232171</v>
      </c>
      <c r="I18" s="9">
        <f t="shared" si="18"/>
        <v>3.8485588930294816</v>
      </c>
      <c r="J18" s="9">
        <f t="shared" si="19"/>
        <v>2.9060988875290215</v>
      </c>
      <c r="K18" s="11">
        <f t="shared" si="20"/>
        <v>0.4098360655737705</v>
      </c>
      <c r="L18" s="11">
        <f t="shared" si="21"/>
        <v>0.2710027100271003</v>
      </c>
      <c r="M18" s="11">
        <f t="shared" si="22"/>
        <v>0.35714285714285715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-0.2765750842520136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0.2352233709690727</v>
      </c>
      <c r="Q18" s="11">
        <f>2*'OddsRatio_working_3-way'!K18*'OddsRatio_working_3-way'!L18*'OddsRatio_working_3-way'!M18</f>
        <v>7.9333346026668708E-2</v>
      </c>
      <c r="R18" s="11">
        <f t="shared" si="23"/>
        <v>0</v>
      </c>
      <c r="S18" s="11">
        <f t="shared" si="24"/>
        <v>-0.8504864840056906</v>
      </c>
      <c r="T18" s="11">
        <f t="shared" si="25"/>
        <v>-0.28684198448758541</v>
      </c>
      <c r="U18" s="11">
        <f>'OddsRatio_working_3-way'!S18-'OddsRatio_working_3-way'!R18^2/3</f>
        <v>-0.8504864840056906</v>
      </c>
      <c r="V18" s="11">
        <f>'OddsRatio_working_3-way'!S18*'OddsRatio_working_3-way'!R18/3-2*'OddsRatio_working_3-way'!R18^3/27-'OddsRatio_working_3-way'!T18</f>
        <v>0.28684198448758541</v>
      </c>
      <c r="W18" s="11">
        <f>'OddsRatio_working_3-way'!V18^2+4*'OddsRatio_working_3-way'!U18^3/27</f>
        <v>-8.859462260782755E-3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0.15094517740355184</v>
      </c>
      <c r="Y18" s="11">
        <f>IF('OddsRatio_working_3-way'!W18&gt;=0,IF('OddsRatio_working_3-way'!V18+SQRT('OddsRatio_working_3-way'!W18)&gt;0,0,PI()),ACOS('OddsRatio_working_3-way'!V18/(2*'OddsRatio_working_3-way'!X18)))</f>
        <v>0.3170705154716813</v>
      </c>
      <c r="Z18" s="11">
        <f>'OddsRatio_working_3-way'!X18^(1/3)*COS('OddsRatio_working_3-way'!Y18/3)</f>
        <v>0.52947191320250586</v>
      </c>
      <c r="AA18" s="11">
        <f>'OddsRatio_working_3-way'!X18^(1/3)*COS(('OddsRatio_working_3-way'!Y18+2*PI())/3)</f>
        <v>-0.31337997831699188</v>
      </c>
      <c r="AB18" s="11">
        <f>'OddsRatio_working_3-way'!X18^(1/3)*COS(('OddsRatio_working_3-way'!Y18+4*PI())/3)</f>
        <v>-0.21609193488551412</v>
      </c>
      <c r="AC18" s="11">
        <f>'OddsRatio_working_3-way'!X18^(1/3)*SIN('OddsRatio_working_3-way'!Y18/3)</f>
        <v>5.6169278064095843E-2</v>
      </c>
      <c r="AD18" s="11">
        <f>'OddsRatio_working_3-way'!X18^(1/3)*SIN(('OddsRatio_working_3-way'!Y18+2*PI())/3)</f>
        <v>0.43045148839167152</v>
      </c>
      <c r="AE18" s="11">
        <f>'OddsRatio_working_3-way'!X18^(1/3)*SIN(('OddsRatio_working_3-way'!Y18+4*PI())/3)</f>
        <v>-0.48662076645576718</v>
      </c>
      <c r="AF18" s="11">
        <f>-'OddsRatio_working_3-way'!U18/(3*'OddsRatio_working_3-way'!X18^(1/3))*COS(('OddsRatio_working_3-way'!Y18)/3)</f>
        <v>0.52947191320250575</v>
      </c>
      <c r="AG18" s="11">
        <f>-'OddsRatio_working_3-way'!U18/(3*'OddsRatio_working_3-way'!X18^(1/3))*COS(('OddsRatio_working_3-way'!Y18+2*PI())/3)</f>
        <v>-0.31337997831699177</v>
      </c>
      <c r="AH18" s="11">
        <f>-'OddsRatio_working_3-way'!U18/(3*'OddsRatio_working_3-way'!X18^(1/3))*COS(('OddsRatio_working_3-way'!Y18+4*PI())/3)</f>
        <v>-0.21609193488551406</v>
      </c>
      <c r="AI18" s="11">
        <f>'OddsRatio_working_3-way'!U18/(3*'OddsRatio_working_3-way'!X18^(1/3))*SIN(('OddsRatio_working_3-way'!Y18)/3)</f>
        <v>-5.6169278064095836E-2</v>
      </c>
      <c r="AJ18" s="11">
        <f>'OddsRatio_working_3-way'!U18/(3*'OddsRatio_working_3-way'!X18^(1/3))*SIN(('OddsRatio_working_3-way'!Y18+2*PI())/3)</f>
        <v>-0.43045148839167141</v>
      </c>
      <c r="AK18" s="11">
        <f>'OddsRatio_working_3-way'!U18/(3*'OddsRatio_working_3-way'!X18^(1/3))*SIN(('OddsRatio_working_3-way'!Y18+4*PI())/3)</f>
        <v>0.48662076645576713</v>
      </c>
      <c r="AL18" s="11">
        <f>'OddsRatio_working_3-way'!Z18+'OddsRatio_working_3-way'!AF18</f>
        <v>1.0589438264050117</v>
      </c>
      <c r="AM18" s="11">
        <f>'OddsRatio_working_3-way'!AA18+'OddsRatio_working_3-way'!AG18</f>
        <v>-0.62675995663398365</v>
      </c>
      <c r="AN18" s="11">
        <f>'OddsRatio_working_3-way'!AB18+'OddsRatio_working_3-way'!AH18</f>
        <v>-0.43218386977102818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1.0589438264050117</v>
      </c>
      <c r="AS18" s="11">
        <f>IF(('OddsRatio_working_3-way'!X18=0),IF(Q18&gt;0,-Q18^(1/3),(-Q18)^(1/3)),'OddsRatio_working_3-way'!AM18-'OddsRatio_working_3-way'!R18/3)</f>
        <v>-0.62675995663398365</v>
      </c>
      <c r="AT18" s="11">
        <f>IF(('OddsRatio_working_3-way'!X18=0),IF(Q18&gt;0,-Q18^(1/3),(-Q18)^(1/3)),'OddsRatio_working_3-way'!AN18-'OddsRatio_working_3-way'!R18/3)</f>
        <v>-0.43218386977102818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3.11</v>
      </c>
      <c r="B19" s="4">
        <f>IF('True_Odds_Calculator_3-way'!B20="","",'True_Odds_Calculator_3-way'!B20)</f>
        <v>3.46</v>
      </c>
      <c r="C19" s="4">
        <f>IF('True_Odds_Calculator_3-way'!C20="","",'True_Odds_Calculator_3-way'!C20)</f>
        <v>2.33</v>
      </c>
      <c r="D19" s="9">
        <f t="shared" si="13"/>
        <v>0.3085984734966139</v>
      </c>
      <c r="E19" s="9">
        <f t="shared" si="14"/>
        <v>0.27684753386060795</v>
      </c>
      <c r="F19" s="9">
        <f t="shared" si="15"/>
        <v>0.41455399264277815</v>
      </c>
      <c r="G19" s="9">
        <f t="shared" si="16"/>
        <v>1.061827833647399</v>
      </c>
      <c r="H19" s="9">
        <f t="shared" si="17"/>
        <v>3.240456728996012</v>
      </c>
      <c r="I19" s="9">
        <f t="shared" si="18"/>
        <v>3.6120964707726007</v>
      </c>
      <c r="J19" s="9">
        <f t="shared" si="19"/>
        <v>2.4122310187510405</v>
      </c>
      <c r="K19" s="11">
        <f t="shared" si="20"/>
        <v>0.32154340836012862</v>
      </c>
      <c r="L19" s="11">
        <f t="shared" si="21"/>
        <v>0.28901734104046245</v>
      </c>
      <c r="M19" s="11">
        <f t="shared" si="22"/>
        <v>0.42918454935622319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-0.27534474639997653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0.2353204134715273</v>
      </c>
      <c r="Q19" s="11">
        <f>2*'OddsRatio_working_3-way'!K19*'OddsRatio_working_3-way'!L19*'OddsRatio_working_3-way'!M19</f>
        <v>7.9769631685263506E-2</v>
      </c>
      <c r="R19" s="11">
        <f t="shared" si="23"/>
        <v>0</v>
      </c>
      <c r="S19" s="11">
        <f t="shared" si="24"/>
        <v>-0.85463919885252393</v>
      </c>
      <c r="T19" s="11">
        <f t="shared" si="25"/>
        <v>-0.28970820300085559</v>
      </c>
      <c r="U19" s="11">
        <f>'OddsRatio_working_3-way'!S19-'OddsRatio_working_3-way'!R19^2/3</f>
        <v>-0.85463919885252393</v>
      </c>
      <c r="V19" s="11">
        <f>'OddsRatio_working_3-way'!S19*'OddsRatio_working_3-way'!R19/3-2*'OddsRatio_working_3-way'!R19^3/27-'OddsRatio_working_3-way'!T19</f>
        <v>0.28970820300085559</v>
      </c>
      <c r="W19" s="11">
        <f>'OddsRatio_working_3-way'!V19^2+4*'OddsRatio_working_3-way'!U19^3/27</f>
        <v>-8.5484822816796618E-3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0.15205206770023272</v>
      </c>
      <c r="Y19" s="11">
        <f>IF('OddsRatio_working_3-way'!W19&gt;=0,IF('OddsRatio_working_3-way'!V19+SQRT('OddsRatio_working_3-way'!W19)&gt;0,0,PI()),ACOS('OddsRatio_working_3-way'!V19/(2*'OddsRatio_working_3-way'!X19)))</f>
        <v>0.30892428438701702</v>
      </c>
      <c r="Z19" s="11">
        <f>'OddsRatio_working_3-way'!X19^(1/3)*COS('OddsRatio_working_3-way'!Y19/3)</f>
        <v>0.53091391682369959</v>
      </c>
      <c r="AA19" s="11">
        <f>'OddsRatio_working_3-way'!X19^(1/3)*COS(('OddsRatio_working_3-way'!Y19+2*PI())/3)</f>
        <v>-0.31297126578678086</v>
      </c>
      <c r="AB19" s="11">
        <f>'OddsRatio_working_3-way'!X19^(1/3)*COS(('OddsRatio_working_3-way'!Y19+4*PI())/3)</f>
        <v>-0.21794265103691882</v>
      </c>
      <c r="AC19" s="11">
        <f>'OddsRatio_working_3-way'!X19^(1/3)*SIN('OddsRatio_working_3-way'!Y19/3)</f>
        <v>5.4864796306550237E-2</v>
      </c>
      <c r="AD19" s="11">
        <f>'OddsRatio_working_3-way'!X19^(1/3)*SIN(('OddsRatio_working_3-way'!Y19+2*PI())/3)</f>
        <v>0.43235254103874721</v>
      </c>
      <c r="AE19" s="11">
        <f>'OddsRatio_working_3-way'!X19^(1/3)*SIN(('OddsRatio_working_3-way'!Y19+4*PI())/3)</f>
        <v>-0.48721733734529732</v>
      </c>
      <c r="AF19" s="11">
        <f>-'OddsRatio_working_3-way'!U19/(3*'OddsRatio_working_3-way'!X19^(1/3))*COS(('OddsRatio_working_3-way'!Y19)/3)</f>
        <v>0.53091391682369937</v>
      </c>
      <c r="AG19" s="11">
        <f>-'OddsRatio_working_3-way'!U19/(3*'OddsRatio_working_3-way'!X19^(1/3))*COS(('OddsRatio_working_3-way'!Y19+2*PI())/3)</f>
        <v>-0.31297126578678069</v>
      </c>
      <c r="AH19" s="11">
        <f>-'OddsRatio_working_3-way'!U19/(3*'OddsRatio_working_3-way'!X19^(1/3))*COS(('OddsRatio_working_3-way'!Y19+4*PI())/3)</f>
        <v>-0.21794265103691871</v>
      </c>
      <c r="AI19" s="11">
        <f>'OddsRatio_working_3-way'!U19/(3*'OddsRatio_working_3-way'!X19^(1/3))*SIN(('OddsRatio_working_3-way'!Y19)/3)</f>
        <v>-5.4864796306550209E-2</v>
      </c>
      <c r="AJ19" s="11">
        <f>'OddsRatio_working_3-way'!U19/(3*'OddsRatio_working_3-way'!X19^(1/3))*SIN(('OddsRatio_working_3-way'!Y19+2*PI())/3)</f>
        <v>-0.43235254103874698</v>
      </c>
      <c r="AK19" s="11">
        <f>'OddsRatio_working_3-way'!U19/(3*'OddsRatio_working_3-way'!X19^(1/3))*SIN(('OddsRatio_working_3-way'!Y19+4*PI())/3)</f>
        <v>0.4872173373452971</v>
      </c>
      <c r="AL19" s="11">
        <f>'OddsRatio_working_3-way'!Z19+'OddsRatio_working_3-way'!AF19</f>
        <v>1.061827833647399</v>
      </c>
      <c r="AM19" s="11">
        <f>'OddsRatio_working_3-way'!AA19+'OddsRatio_working_3-way'!AG19</f>
        <v>-0.62594253157356161</v>
      </c>
      <c r="AN19" s="11">
        <f>'OddsRatio_working_3-way'!AB19+'OddsRatio_working_3-way'!AH19</f>
        <v>-0.43588530207383752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1.061827833647399</v>
      </c>
      <c r="AS19" s="11">
        <f>IF(('OddsRatio_working_3-way'!X19=0),IF(Q19&gt;0,-Q19^(1/3),(-Q19)^(1/3)),'OddsRatio_working_3-way'!AM19-'OddsRatio_working_3-way'!R19/3)</f>
        <v>-0.62594253157356161</v>
      </c>
      <c r="AT19" s="11">
        <f>IF(('OddsRatio_working_3-way'!X19=0),IF(Q19&gt;0,-Q19^(1/3),(-Q19)^(1/3)),'OddsRatio_working_3-way'!AN19-'OddsRatio_working_3-way'!R19/3)</f>
        <v>-0.43588530207383752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2.82</v>
      </c>
      <c r="B20" s="4">
        <f>IF('True_Odds_Calculator_3-way'!B21="","",'True_Odds_Calculator_3-way'!B21)</f>
        <v>3.7</v>
      </c>
      <c r="C20" s="4">
        <f>IF('True_Odds_Calculator_3-way'!C21="","",'True_Odds_Calculator_3-way'!C21)</f>
        <v>2.41</v>
      </c>
      <c r="D20" s="9">
        <f t="shared" si="13"/>
        <v>0.34098310024955403</v>
      </c>
      <c r="E20" s="9">
        <f t="shared" si="14"/>
        <v>0.25858586820474999</v>
      </c>
      <c r="F20" s="9">
        <f t="shared" si="15"/>
        <v>0.40043103154569587</v>
      </c>
      <c r="G20" s="9">
        <f t="shared" si="16"/>
        <v>1.0619212430178315</v>
      </c>
      <c r="H20" s="9">
        <f t="shared" si="17"/>
        <v>2.9326966622924528</v>
      </c>
      <c r="I20" s="9">
        <f t="shared" si="18"/>
        <v>3.867187356148146</v>
      </c>
      <c r="J20" s="9">
        <f t="shared" si="19"/>
        <v>2.4973089526551422</v>
      </c>
      <c r="K20" s="11">
        <f t="shared" si="20"/>
        <v>0.3546099290780142</v>
      </c>
      <c r="L20" s="11">
        <f t="shared" si="21"/>
        <v>0.27027027027027023</v>
      </c>
      <c r="M20" s="11">
        <f t="shared" si="22"/>
        <v>0.41493775933609955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-0.27554110126724229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0.23582335756786188</v>
      </c>
      <c r="Q20" s="11">
        <f>2*'OddsRatio_working_3-way'!K20*'OddsRatio_working_3-way'!L20*'OddsRatio_working_3-way'!M20</f>
        <v>7.953570238376452E-2</v>
      </c>
      <c r="R20" s="11">
        <f t="shared" si="23"/>
        <v>0</v>
      </c>
      <c r="S20" s="11">
        <f t="shared" si="24"/>
        <v>-0.85585546578454408</v>
      </c>
      <c r="T20" s="11">
        <f t="shared" si="25"/>
        <v>-0.28865277092227448</v>
      </c>
      <c r="U20" s="11">
        <f>'OddsRatio_working_3-way'!S20-'OddsRatio_working_3-way'!R20^2/3</f>
        <v>-0.85585546578454408</v>
      </c>
      <c r="V20" s="11">
        <f>'OddsRatio_working_3-way'!S20*'OddsRatio_working_3-way'!R20/3-2*'OddsRatio_working_3-way'!R20^3/27-'OddsRatio_working_3-way'!T20</f>
        <v>0.28865277092227448</v>
      </c>
      <c r="W20" s="11">
        <f>'OddsRatio_working_3-way'!V20^2+4*'OddsRatio_working_3-way'!U20^3/27</f>
        <v>-9.5542968572884523E-3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0.15237676907783179</v>
      </c>
      <c r="Y20" s="11">
        <f>IF('OddsRatio_working_3-way'!W20&gt;=0,IF('OddsRatio_working_3-way'!V20+SQRT('OddsRatio_working_3-way'!W20)&gt;0,0,PI()),ACOS('OddsRatio_working_3-way'!V20/(2*'OddsRatio_working_3-way'!X20)))</f>
        <v>0.32650869938551796</v>
      </c>
      <c r="Z20" s="11">
        <f>'OddsRatio_working_3-way'!X20^(1/3)*COS('OddsRatio_working_3-way'!Y20/3)</f>
        <v>0.53096062150891565</v>
      </c>
      <c r="AA20" s="11">
        <f>'OddsRatio_working_3-way'!X20^(1/3)*COS(('OddsRatio_working_3-way'!Y20+2*PI())/3)</f>
        <v>-0.31572451690089293</v>
      </c>
      <c r="AB20" s="11">
        <f>'OddsRatio_working_3-way'!X20^(1/3)*COS(('OddsRatio_working_3-way'!Y20+4*PI())/3)</f>
        <v>-0.21523610460802287</v>
      </c>
      <c r="AC20" s="11">
        <f>'OddsRatio_working_3-way'!X20^(1/3)*SIN('OddsRatio_working_3-way'!Y20/3)</f>
        <v>5.8017011887726802E-2</v>
      </c>
      <c r="AD20" s="11">
        <f>'OddsRatio_working_3-way'!X20^(1/3)*SIN(('OddsRatio_working_3-way'!Y20+2*PI())/3)</f>
        <v>0.43081688069203183</v>
      </c>
      <c r="AE20" s="11">
        <f>'OddsRatio_working_3-way'!X20^(1/3)*SIN(('OddsRatio_working_3-way'!Y20+4*PI())/3)</f>
        <v>-0.48883389257975846</v>
      </c>
      <c r="AF20" s="11">
        <f>-'OddsRatio_working_3-way'!U20/(3*'OddsRatio_working_3-way'!X20^(1/3))*COS(('OddsRatio_working_3-way'!Y20)/3)</f>
        <v>0.53096062150891576</v>
      </c>
      <c r="AG20" s="11">
        <f>-'OddsRatio_working_3-way'!U20/(3*'OddsRatio_working_3-way'!X20^(1/3))*COS(('OddsRatio_working_3-way'!Y20+2*PI())/3)</f>
        <v>-0.31572451690089298</v>
      </c>
      <c r="AH20" s="11">
        <f>-'OddsRatio_working_3-way'!U20/(3*'OddsRatio_working_3-way'!X20^(1/3))*COS(('OddsRatio_working_3-way'!Y20+4*PI())/3)</f>
        <v>-0.21523610460802292</v>
      </c>
      <c r="AI20" s="11">
        <f>'OddsRatio_working_3-way'!U20/(3*'OddsRatio_working_3-way'!X20^(1/3))*SIN(('OddsRatio_working_3-way'!Y20)/3)</f>
        <v>-5.8017011887726816E-2</v>
      </c>
      <c r="AJ20" s="11">
        <f>'OddsRatio_working_3-way'!U20/(3*'OddsRatio_working_3-way'!X20^(1/3))*SIN(('OddsRatio_working_3-way'!Y20+2*PI())/3)</f>
        <v>-0.43081688069203194</v>
      </c>
      <c r="AK20" s="11">
        <f>'OddsRatio_working_3-way'!U20/(3*'OddsRatio_working_3-way'!X20^(1/3))*SIN(('OddsRatio_working_3-way'!Y20+4*PI())/3)</f>
        <v>0.48883389257975857</v>
      </c>
      <c r="AL20" s="11">
        <f>'OddsRatio_working_3-way'!Z20+'OddsRatio_working_3-way'!AF20</f>
        <v>1.0619212430178315</v>
      </c>
      <c r="AM20" s="11">
        <f>'OddsRatio_working_3-way'!AA20+'OddsRatio_working_3-way'!AG20</f>
        <v>-0.63144903380178596</v>
      </c>
      <c r="AN20" s="11">
        <f>'OddsRatio_working_3-way'!AB20+'OddsRatio_working_3-way'!AH20</f>
        <v>-0.43047220921604579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1.0619212430178315</v>
      </c>
      <c r="AS20" s="11">
        <f>IF(('OddsRatio_working_3-way'!X20=0),IF(Q20&gt;0,-Q20^(1/3),(-Q20)^(1/3)),'OddsRatio_working_3-way'!AM20-'OddsRatio_working_3-way'!R20/3)</f>
        <v>-0.63144903380178596</v>
      </c>
      <c r="AT20" s="11">
        <f>IF(('OddsRatio_working_3-way'!X20=0),IF(Q20&gt;0,-Q20^(1/3),(-Q20)^(1/3)),'OddsRatio_working_3-way'!AN20-'OddsRatio_working_3-way'!R20/3)</f>
        <v>-0.43047220921604579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1.92</v>
      </c>
      <c r="B21" s="4">
        <f>IF('True_Odds_Calculator_3-way'!B22="","",'True_Odds_Calculator_3-way'!B22)</f>
        <v>3.64</v>
      </c>
      <c r="C21" s="4">
        <f>IF('True_Odds_Calculator_3-way'!C22="","",'True_Odds_Calculator_3-way'!C22)</f>
        <v>4.28</v>
      </c>
      <c r="D21" s="9">
        <f t="shared" si="13"/>
        <v>0.50913897653252516</v>
      </c>
      <c r="E21" s="9">
        <f t="shared" si="14"/>
        <v>0.26549504808648372</v>
      </c>
      <c r="F21" s="9">
        <f t="shared" si="15"/>
        <v>0.22536597538099107</v>
      </c>
      <c r="G21" s="9">
        <f t="shared" si="16"/>
        <v>1.0479350733648498</v>
      </c>
      <c r="H21" s="9">
        <f t="shared" si="17"/>
        <v>1.9641002674956616</v>
      </c>
      <c r="I21" s="9">
        <f t="shared" si="18"/>
        <v>3.7665485936832046</v>
      </c>
      <c r="J21" s="9">
        <f t="shared" si="19"/>
        <v>4.4372270406367074</v>
      </c>
      <c r="K21" s="11">
        <f t="shared" si="20"/>
        <v>0.52083333333333337</v>
      </c>
      <c r="L21" s="11">
        <f t="shared" si="21"/>
        <v>0.27472527472527469</v>
      </c>
      <c r="M21" s="11">
        <f t="shared" si="22"/>
        <v>0.23364485981308411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-0.26632946492759579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0.22867027831981104</v>
      </c>
      <c r="Q21" s="11">
        <f>2*'OddsRatio_working_3-way'!K21*'OddsRatio_working_3-way'!L21*'OddsRatio_working_3-way'!M21</f>
        <v>6.686265447947691E-2</v>
      </c>
      <c r="R21" s="11">
        <f t="shared" si="23"/>
        <v>0</v>
      </c>
      <c r="S21" s="11">
        <f t="shared" si="24"/>
        <v>-0.8585992480478164</v>
      </c>
      <c r="T21" s="11">
        <f t="shared" si="25"/>
        <v>-0.25105241170988785</v>
      </c>
      <c r="U21" s="11">
        <f>'OddsRatio_working_3-way'!S21-'OddsRatio_working_3-way'!R21^2/3</f>
        <v>-0.8585992480478164</v>
      </c>
      <c r="V21" s="11">
        <f>'OddsRatio_working_3-way'!S21*'OddsRatio_working_3-way'!R21/3-2*'OddsRatio_working_3-way'!R21^3/27-'OddsRatio_working_3-way'!T21</f>
        <v>0.25105241170988785</v>
      </c>
      <c r="W21" s="11">
        <f>'OddsRatio_working_3-way'!V21^2+4*'OddsRatio_working_3-way'!U21^3/27</f>
        <v>-3.0743511915927862E-2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0.1531101117997101</v>
      </c>
      <c r="Y21" s="11">
        <f>IF('OddsRatio_working_3-way'!W21&gt;=0,IF('OddsRatio_working_3-way'!V21+SQRT('OddsRatio_working_3-way'!W21)&gt;0,0,PI()),ACOS('OddsRatio_working_3-way'!V21/(2*'OddsRatio_working_3-way'!X21)))</f>
        <v>0.60966009754647654</v>
      </c>
      <c r="Z21" s="11">
        <f>'OddsRatio_working_3-way'!X21^(1/3)*COS('OddsRatio_working_3-way'!Y21/3)</f>
        <v>0.52396753668242479</v>
      </c>
      <c r="AA21" s="11">
        <f>'OddsRatio_working_3-way'!X21^(1/3)*COS(('OddsRatio_working_3-way'!Y21+2*PI())/3)</f>
        <v>-0.35548952960311508</v>
      </c>
      <c r="AB21" s="11">
        <f>'OddsRatio_working_3-way'!X21^(1/3)*COS(('OddsRatio_working_3-way'!Y21+4*PI())/3)</f>
        <v>-0.16847800707930977</v>
      </c>
      <c r="AC21" s="11">
        <f>'OddsRatio_working_3-way'!X21^(1/3)*SIN('OddsRatio_working_3-way'!Y21/3)</f>
        <v>0.10797115287068078</v>
      </c>
      <c r="AD21" s="11">
        <f>'OddsRatio_working_3-way'!X21^(1/3)*SIN(('OddsRatio_working_3-way'!Y21+2*PI())/3)</f>
        <v>0.39978362108999416</v>
      </c>
      <c r="AE21" s="11">
        <f>'OddsRatio_working_3-way'!X21^(1/3)*SIN(('OddsRatio_working_3-way'!Y21+4*PI())/3)</f>
        <v>-0.50775477396067492</v>
      </c>
      <c r="AF21" s="11">
        <f>-'OddsRatio_working_3-way'!U21/(3*'OddsRatio_working_3-way'!X21^(1/3))*COS(('OddsRatio_working_3-way'!Y21)/3)</f>
        <v>0.52396753668242502</v>
      </c>
      <c r="AG21" s="11">
        <f>-'OddsRatio_working_3-way'!U21/(3*'OddsRatio_working_3-way'!X21^(1/3))*COS(('OddsRatio_working_3-way'!Y21+2*PI())/3)</f>
        <v>-0.35548952960311525</v>
      </c>
      <c r="AH21" s="11">
        <f>-'OddsRatio_working_3-way'!U21/(3*'OddsRatio_working_3-way'!X21^(1/3))*COS(('OddsRatio_working_3-way'!Y21+4*PI())/3)</f>
        <v>-0.16847800707930985</v>
      </c>
      <c r="AI21" s="11">
        <f>'OddsRatio_working_3-way'!U21/(3*'OddsRatio_working_3-way'!X21^(1/3))*SIN(('OddsRatio_working_3-way'!Y21)/3)</f>
        <v>-0.10797115287068082</v>
      </c>
      <c r="AJ21" s="11">
        <f>'OddsRatio_working_3-way'!U21/(3*'OddsRatio_working_3-way'!X21^(1/3))*SIN(('OddsRatio_working_3-way'!Y21+2*PI())/3)</f>
        <v>-0.39978362108999432</v>
      </c>
      <c r="AK21" s="11">
        <f>'OddsRatio_working_3-way'!U21/(3*'OddsRatio_working_3-way'!X21^(1/3))*SIN(('OddsRatio_working_3-way'!Y21+4*PI())/3)</f>
        <v>0.50775477396067514</v>
      </c>
      <c r="AL21" s="11">
        <f>'OddsRatio_working_3-way'!Z21+'OddsRatio_working_3-way'!AF21</f>
        <v>1.0479350733648498</v>
      </c>
      <c r="AM21" s="11">
        <f>'OddsRatio_working_3-way'!AA21+'OddsRatio_working_3-way'!AG21</f>
        <v>-0.71097905920623039</v>
      </c>
      <c r="AN21" s="11">
        <f>'OddsRatio_working_3-way'!AB21+'OddsRatio_working_3-way'!AH21</f>
        <v>-0.33695601415861964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1.0479350733648498</v>
      </c>
      <c r="AS21" s="11">
        <f>IF(('OddsRatio_working_3-way'!X21=0),IF(Q21&gt;0,-Q21^(1/3),(-Q21)^(1/3)),'OddsRatio_working_3-way'!AM21-'OddsRatio_working_3-way'!R21/3)</f>
        <v>-0.71097905920623039</v>
      </c>
      <c r="AT21" s="11">
        <f>IF(('OddsRatio_working_3-way'!X21=0),IF(Q21&gt;0,-Q21^(1/3),(-Q21)^(1/3)),'OddsRatio_working_3-way'!AN21-'OddsRatio_working_3-way'!R21/3)</f>
        <v>-0.33695601415861964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1.58</v>
      </c>
      <c r="B22" s="4">
        <f>IF('True_Odds_Calculator_3-way'!B23="","",'True_Odds_Calculator_3-way'!B23)</f>
        <v>4.16</v>
      </c>
      <c r="C22" s="4">
        <f>IF('True_Odds_Calculator_3-way'!C23="","",'True_Odds_Calculator_3-way'!C23)</f>
        <v>6.25</v>
      </c>
      <c r="D22" s="9">
        <f t="shared" si="13"/>
        <v>0.61861835243284491</v>
      </c>
      <c r="E22" s="9">
        <f t="shared" si="14"/>
        <v>0.22941608318648535</v>
      </c>
      <c r="F22" s="9">
        <f t="shared" si="15"/>
        <v>0.15196556438066991</v>
      </c>
      <c r="G22" s="9">
        <f t="shared" si="16"/>
        <v>1.0629406033380477</v>
      </c>
      <c r="H22" s="9">
        <f t="shared" si="17"/>
        <v>1.6165055499360674</v>
      </c>
      <c r="I22" s="9">
        <f t="shared" si="18"/>
        <v>4.3588923065482312</v>
      </c>
      <c r="J22" s="9">
        <f t="shared" si="19"/>
        <v>6.5804381675247505</v>
      </c>
      <c r="K22" s="11">
        <f t="shared" si="20"/>
        <v>0.63291139240506322</v>
      </c>
      <c r="L22" s="11">
        <f t="shared" si="21"/>
        <v>0.24038461538461536</v>
      </c>
      <c r="M22" s="11">
        <f t="shared" si="22"/>
        <v>0.16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-0.23423076923076935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0.21884128529698144</v>
      </c>
      <c r="Q22" s="11">
        <f>2*'OddsRatio_working_3-way'!K22*'OddsRatio_working_3-way'!L22*'OddsRatio_working_3-way'!M22</f>
        <v>4.8685491723466402E-2</v>
      </c>
      <c r="R22" s="11">
        <f t="shared" si="23"/>
        <v>0</v>
      </c>
      <c r="S22" s="11">
        <f t="shared" si="24"/>
        <v>-0.93429776974080692</v>
      </c>
      <c r="T22" s="11">
        <f t="shared" si="25"/>
        <v>-0.20785267402465119</v>
      </c>
      <c r="U22" s="11">
        <f>'OddsRatio_working_3-way'!S22-'OddsRatio_working_3-way'!R22^2/3</f>
        <v>-0.93429776974080692</v>
      </c>
      <c r="V22" s="11">
        <f>'OddsRatio_working_3-way'!S22*'OddsRatio_working_3-way'!R22/3-2*'OddsRatio_working_3-way'!R22^3/27-'OddsRatio_working_3-way'!T22</f>
        <v>0.20785267402465119</v>
      </c>
      <c r="W22" s="11">
        <f>'OddsRatio_working_3-way'!V22^2+4*'OddsRatio_working_3-way'!U22^3/27</f>
        <v>-7.7620974957226085E-2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0.17379852491924666</v>
      </c>
      <c r="Y22" s="11">
        <f>IF('OddsRatio_working_3-way'!W22&gt;=0,IF('OddsRatio_working_3-way'!V22+SQRT('OddsRatio_working_3-way'!W22)&gt;0,0,PI()),ACOS('OddsRatio_working_3-way'!V22/(2*'OddsRatio_working_3-way'!X22)))</f>
        <v>0.92983007333708778</v>
      </c>
      <c r="Z22" s="11">
        <f>'OddsRatio_working_3-way'!X22^(1/3)*COS('OddsRatio_working_3-way'!Y22/3)</f>
        <v>0.53147030166902376</v>
      </c>
      <c r="AA22" s="11">
        <f>'OddsRatio_working_3-way'!X22^(1/3)*COS(('OddsRatio_working_3-way'!Y22+2*PI())/3)</f>
        <v>-0.4131425158746595</v>
      </c>
      <c r="AB22" s="11">
        <f>'OddsRatio_working_3-way'!X22^(1/3)*COS(('OddsRatio_working_3-way'!Y22+4*PI())/3)</f>
        <v>-0.11832778579436395</v>
      </c>
      <c r="AC22" s="11">
        <f>'OddsRatio_working_3-way'!X22^(1/3)*SIN('OddsRatio_working_3-way'!Y22/3)</f>
        <v>0.17021136377292548</v>
      </c>
      <c r="AD22" s="11">
        <f>'OddsRatio_working_3-way'!X22^(1/3)*SIN(('OddsRatio_working_3-way'!Y22+2*PI())/3)</f>
        <v>0.37516110071589115</v>
      </c>
      <c r="AE22" s="11">
        <f>'OddsRatio_working_3-way'!X22^(1/3)*SIN(('OddsRatio_working_3-way'!Y22+4*PI())/3)</f>
        <v>-0.54537246448881649</v>
      </c>
      <c r="AF22" s="11">
        <f>-'OddsRatio_working_3-way'!U22/(3*'OddsRatio_working_3-way'!X22^(1/3))*COS(('OddsRatio_working_3-way'!Y22)/3)</f>
        <v>0.53147030166902387</v>
      </c>
      <c r="AG22" s="11">
        <f>-'OddsRatio_working_3-way'!U22/(3*'OddsRatio_working_3-way'!X22^(1/3))*COS(('OddsRatio_working_3-way'!Y22+2*PI())/3)</f>
        <v>-0.41314251587465961</v>
      </c>
      <c r="AH22" s="11">
        <f>-'OddsRatio_working_3-way'!U22/(3*'OddsRatio_working_3-way'!X22^(1/3))*COS(('OddsRatio_working_3-way'!Y22+4*PI())/3)</f>
        <v>-0.11832778579436398</v>
      </c>
      <c r="AI22" s="11">
        <f>'OddsRatio_working_3-way'!U22/(3*'OddsRatio_working_3-way'!X22^(1/3))*SIN(('OddsRatio_working_3-way'!Y22)/3)</f>
        <v>-0.17021136377292551</v>
      </c>
      <c r="AJ22" s="11">
        <f>'OddsRatio_working_3-way'!U22/(3*'OddsRatio_working_3-way'!X22^(1/3))*SIN(('OddsRatio_working_3-way'!Y22+2*PI())/3)</f>
        <v>-0.3751611007158912</v>
      </c>
      <c r="AK22" s="11">
        <f>'OddsRatio_working_3-way'!U22/(3*'OddsRatio_working_3-way'!X22^(1/3))*SIN(('OddsRatio_working_3-way'!Y22+4*PI())/3)</f>
        <v>0.5453724644888166</v>
      </c>
      <c r="AL22" s="11">
        <f>'OddsRatio_working_3-way'!Z22+'OddsRatio_working_3-way'!AF22</f>
        <v>1.0629406033380477</v>
      </c>
      <c r="AM22" s="11">
        <f>'OddsRatio_working_3-way'!AA22+'OddsRatio_working_3-way'!AG22</f>
        <v>-0.82628503174931911</v>
      </c>
      <c r="AN22" s="11">
        <f>'OddsRatio_working_3-way'!AB22+'OddsRatio_working_3-way'!AH22</f>
        <v>-0.23665557158872794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1.0629406033380477</v>
      </c>
      <c r="AS22" s="11">
        <f>IF(('OddsRatio_working_3-way'!X22=0),IF(Q22&gt;0,-Q22^(1/3),(-Q22)^(1/3)),'OddsRatio_working_3-way'!AM22-'OddsRatio_working_3-way'!R22/3)</f>
        <v>-0.82628503174931911</v>
      </c>
      <c r="AT22" s="11">
        <f>IF(('OddsRatio_working_3-way'!X22=0),IF(Q22&gt;0,-Q22^(1/3),(-Q22)^(1/3)),'OddsRatio_working_3-way'!AN22-'OddsRatio_working_3-way'!R22/3)</f>
        <v>-0.23665557158872794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1.78</v>
      </c>
      <c r="B23" s="4">
        <f>IF('True_Odds_Calculator_3-way'!B24="","",'True_Odds_Calculator_3-way'!B24)</f>
        <v>3.87</v>
      </c>
      <c r="C23" s="4">
        <f>IF('True_Odds_Calculator_3-way'!C24="","",'True_Odds_Calculator_3-way'!C24)</f>
        <v>4.7699999999999996</v>
      </c>
      <c r="D23" s="9">
        <f t="shared" si="13"/>
        <v>0.54950920251762092</v>
      </c>
      <c r="E23" s="9">
        <f t="shared" si="14"/>
        <v>0.24897517437444946</v>
      </c>
      <c r="F23" s="9">
        <f t="shared" si="15"/>
        <v>0.20151562310792981</v>
      </c>
      <c r="G23" s="9">
        <f t="shared" si="16"/>
        <v>1.0510329978433228</v>
      </c>
      <c r="H23" s="9">
        <f t="shared" si="17"/>
        <v>1.8198057383177917</v>
      </c>
      <c r="I23" s="9">
        <f t="shared" si="18"/>
        <v>4.0164647038103363</v>
      </c>
      <c r="J23" s="9">
        <f t="shared" si="19"/>
        <v>4.9623944018693269</v>
      </c>
      <c r="K23" s="11">
        <f t="shared" si="20"/>
        <v>0.5617977528089888</v>
      </c>
      <c r="L23" s="11">
        <f t="shared" si="21"/>
        <v>0.25839793281653745</v>
      </c>
      <c r="M23" s="11">
        <f t="shared" si="22"/>
        <v>0.20964360587002098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-0.25684345496898808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0.22581592131282924</v>
      </c>
      <c r="Q23" s="11">
        <f>2*'OddsRatio_working_3-way'!K23*'OddsRatio_working_3-way'!L23*'OddsRatio_working_3-way'!M23</f>
        <v>6.0866825151706001E-2</v>
      </c>
      <c r="R23" s="11">
        <f t="shared" si="23"/>
        <v>0</v>
      </c>
      <c r="S23" s="11">
        <f t="shared" si="24"/>
        <v>-0.87919671279961098</v>
      </c>
      <c r="T23" s="11">
        <f t="shared" si="25"/>
        <v>-0.23698024603763101</v>
      </c>
      <c r="U23" s="11">
        <f>'OddsRatio_working_3-way'!S23-'OddsRatio_working_3-way'!R23^2/3</f>
        <v>-0.87919671279961098</v>
      </c>
      <c r="V23" s="11">
        <f>'OddsRatio_working_3-way'!S23*'OddsRatio_working_3-way'!R23/3-2*'OddsRatio_working_3-way'!R23^3/27-'OddsRatio_working_3-way'!T23</f>
        <v>0.23698024603763101</v>
      </c>
      <c r="W23" s="11">
        <f>'OddsRatio_working_3-way'!V23^2+4*'OddsRatio_working_3-way'!U23^3/27</f>
        <v>-4.4522956494815011E-2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0.15865260280473745</v>
      </c>
      <c r="Y23" s="11">
        <f>IF('OddsRatio_working_3-way'!W23&gt;=0,IF('OddsRatio_working_3-way'!V23+SQRT('OddsRatio_working_3-way'!W23)&gt;0,0,PI()),ACOS('OddsRatio_working_3-way'!V23/(2*'OddsRatio_working_3-way'!X23)))</f>
        <v>0.72747978493988497</v>
      </c>
      <c r="Z23" s="11">
        <f>'OddsRatio_working_3-way'!X23^(1/3)*COS('OddsRatio_working_3-way'!Y23/3)</f>
        <v>0.52551649892166141</v>
      </c>
      <c r="AA23" s="11">
        <f>'OddsRatio_working_3-way'!X23^(1/3)*COS(('OddsRatio_working_3-way'!Y23+2*PI())/3)</f>
        <v>-0.3753348243809369</v>
      </c>
      <c r="AB23" s="11">
        <f>'OddsRatio_working_3-way'!X23^(1/3)*COS(('OddsRatio_working_3-way'!Y23+4*PI())/3)</f>
        <v>-0.1501816745407247</v>
      </c>
      <c r="AC23" s="11">
        <f>'OddsRatio_working_3-way'!X23^(1/3)*SIN('OddsRatio_working_3-way'!Y23/3)</f>
        <v>0.12999223166913879</v>
      </c>
      <c r="AD23" s="11">
        <f>'OddsRatio_working_3-way'!X23^(1/3)*SIN(('OddsRatio_working_3-way'!Y23+2*PI())/3)</f>
        <v>0.39011452233944705</v>
      </c>
      <c r="AE23" s="11">
        <f>'OddsRatio_working_3-way'!X23^(1/3)*SIN(('OddsRatio_working_3-way'!Y23+4*PI())/3)</f>
        <v>-0.52010675400858575</v>
      </c>
      <c r="AF23" s="11">
        <f>-'OddsRatio_working_3-way'!U23/(3*'OddsRatio_working_3-way'!X23^(1/3))*COS(('OddsRatio_working_3-way'!Y23)/3)</f>
        <v>0.52551649892166141</v>
      </c>
      <c r="AG23" s="11">
        <f>-'OddsRatio_working_3-way'!U23/(3*'OddsRatio_working_3-way'!X23^(1/3))*COS(('OddsRatio_working_3-way'!Y23+2*PI())/3)</f>
        <v>-0.3753348243809369</v>
      </c>
      <c r="AH23" s="11">
        <f>-'OddsRatio_working_3-way'!U23/(3*'OddsRatio_working_3-way'!X23^(1/3))*COS(('OddsRatio_working_3-way'!Y23+4*PI())/3)</f>
        <v>-0.1501816745407247</v>
      </c>
      <c r="AI23" s="11">
        <f>'OddsRatio_working_3-way'!U23/(3*'OddsRatio_working_3-way'!X23^(1/3))*SIN(('OddsRatio_working_3-way'!Y23)/3)</f>
        <v>-0.12999223166913879</v>
      </c>
      <c r="AJ23" s="11">
        <f>'OddsRatio_working_3-way'!U23/(3*'OddsRatio_working_3-way'!X23^(1/3))*SIN(('OddsRatio_working_3-way'!Y23+2*PI())/3)</f>
        <v>-0.39011452233944705</v>
      </c>
      <c r="AK23" s="11">
        <f>'OddsRatio_working_3-way'!U23/(3*'OddsRatio_working_3-way'!X23^(1/3))*SIN(('OddsRatio_working_3-way'!Y23+4*PI())/3)</f>
        <v>0.52010675400858575</v>
      </c>
      <c r="AL23" s="11">
        <f>'OddsRatio_working_3-way'!Z23+'OddsRatio_working_3-way'!AF23</f>
        <v>1.0510329978433228</v>
      </c>
      <c r="AM23" s="11">
        <f>'OddsRatio_working_3-way'!AA23+'OddsRatio_working_3-way'!AG23</f>
        <v>-0.75066964876187381</v>
      </c>
      <c r="AN23" s="11">
        <f>'OddsRatio_working_3-way'!AB23+'OddsRatio_working_3-way'!AH23</f>
        <v>-0.3003633490814494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1.0510329978433228</v>
      </c>
      <c r="AS23" s="11">
        <f>IF(('OddsRatio_working_3-way'!X23=0),IF(Q23&gt;0,-Q23^(1/3),(-Q23)^(1/3)),'OddsRatio_working_3-way'!AM23-'OddsRatio_working_3-way'!R23/3)</f>
        <v>-0.75066964876187381</v>
      </c>
      <c r="AT23" s="11">
        <f>IF(('OddsRatio_working_3-way'!X23=0),IF(Q23&gt;0,-Q23^(1/3),(-Q23)^(1/3)),'OddsRatio_working_3-way'!AN23-'OddsRatio_working_3-way'!R23/3)</f>
        <v>-0.3003633490814494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3.36</v>
      </c>
      <c r="B24" s="4">
        <f>IF('True_Odds_Calculator_3-way'!B25="","",'True_Odds_Calculator_3-way'!B25)</f>
        <v>3.11</v>
      </c>
      <c r="C24" s="4">
        <f>IF('True_Odds_Calculator_3-way'!C25="","",'True_Odds_Calculator_3-way'!C25)</f>
        <v>2.4500000000000002</v>
      </c>
      <c r="D24" s="9">
        <f t="shared" si="13"/>
        <v>0.28909421055004864</v>
      </c>
      <c r="E24" s="9">
        <f t="shared" si="14"/>
        <v>0.31263831982636986</v>
      </c>
      <c r="F24" s="9">
        <f t="shared" si="15"/>
        <v>0.39826746962358162</v>
      </c>
      <c r="G24" s="9">
        <f t="shared" si="16"/>
        <v>1.0419830481659931</v>
      </c>
      <c r="H24" s="9">
        <f t="shared" si="17"/>
        <v>3.4590799936717436</v>
      </c>
      <c r="I24" s="9">
        <f t="shared" si="18"/>
        <v>3.1985842316302451</v>
      </c>
      <c r="J24" s="9">
        <f t="shared" si="19"/>
        <v>2.5108754198406906</v>
      </c>
      <c r="K24" s="11">
        <f t="shared" si="20"/>
        <v>0.29761904761904762</v>
      </c>
      <c r="L24" s="11">
        <f t="shared" si="21"/>
        <v>0.32154340836012862</v>
      </c>
      <c r="M24" s="11">
        <f t="shared" si="22"/>
        <v>0.4081632653061224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-0.28203091066467934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0.23123627034644817</v>
      </c>
      <c r="Q24" s="11">
        <f>2*'OddsRatio_working_3-way'!K24*'OddsRatio_working_3-way'!L24*'OddsRatio_working_3-way'!M24</f>
        <v>7.8120361603529781E-2</v>
      </c>
      <c r="R24" s="11">
        <f t="shared" si="23"/>
        <v>0</v>
      </c>
      <c r="S24" s="11">
        <f t="shared" si="24"/>
        <v>-0.81989690350422806</v>
      </c>
      <c r="T24" s="11">
        <f t="shared" si="25"/>
        <v>-0.27699219712980677</v>
      </c>
      <c r="U24" s="11">
        <f>'OddsRatio_working_3-way'!S24-'OddsRatio_working_3-way'!R24^2/3</f>
        <v>-0.81989690350422806</v>
      </c>
      <c r="V24" s="11">
        <f>'OddsRatio_working_3-way'!S24*'OddsRatio_working_3-way'!R24/3-2*'OddsRatio_working_3-way'!R24^3/27-'OddsRatio_working_3-way'!T24</f>
        <v>0.27699219712980677</v>
      </c>
      <c r="W24" s="11">
        <f>'OddsRatio_working_3-way'!V24^2+4*'OddsRatio_working_3-way'!U24^3/27</f>
        <v>-4.9286649358239037E-3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0.14287524471249527</v>
      </c>
      <c r="Y24" s="11">
        <f>IF('OddsRatio_working_3-way'!W24&gt;=0,IF('OddsRatio_working_3-way'!V24+SQRT('OddsRatio_working_3-way'!W24)&gt;0,0,PI()),ACOS('OddsRatio_working_3-way'!V24/(2*'OddsRatio_working_3-way'!X24)))</f>
        <v>0.24822571812017724</v>
      </c>
      <c r="Z24" s="11">
        <f>'OddsRatio_working_3-way'!X24^(1/3)*COS('OddsRatio_working_3-way'!Y24/3)</f>
        <v>0.52099152408299654</v>
      </c>
      <c r="AA24" s="11">
        <f>'OddsRatio_working_3-way'!X24^(1/3)*COS(('OddsRatio_working_3-way'!Y24+2*PI())/3)</f>
        <v>-0.29791366886850129</v>
      </c>
      <c r="AB24" s="11">
        <f>'OddsRatio_working_3-way'!X24^(1/3)*COS(('OddsRatio_working_3-way'!Y24+4*PI())/3)</f>
        <v>-0.22307785521449541</v>
      </c>
      <c r="AC24" s="11">
        <f>'OddsRatio_working_3-way'!X24^(1/3)*SIN('OddsRatio_working_3-way'!Y24/3)</f>
        <v>4.3206477158164995E-2</v>
      </c>
      <c r="AD24" s="11">
        <f>'OddsRatio_working_3-way'!X24^(1/3)*SIN(('OddsRatio_working_3-way'!Y24+2*PI())/3)</f>
        <v>0.42958865643316468</v>
      </c>
      <c r="AE24" s="11">
        <f>'OddsRatio_working_3-way'!X24^(1/3)*SIN(('OddsRatio_working_3-way'!Y24+4*PI())/3)</f>
        <v>-0.47279513359132963</v>
      </c>
      <c r="AF24" s="11">
        <f>-'OddsRatio_working_3-way'!U24/(3*'OddsRatio_working_3-way'!X24^(1/3))*COS(('OddsRatio_working_3-way'!Y24)/3)</f>
        <v>0.52099152408299665</v>
      </c>
      <c r="AG24" s="11">
        <f>-'OddsRatio_working_3-way'!U24/(3*'OddsRatio_working_3-way'!X24^(1/3))*COS(('OddsRatio_working_3-way'!Y24+2*PI())/3)</f>
        <v>-0.29791366886850135</v>
      </c>
      <c r="AH24" s="11">
        <f>-'OddsRatio_working_3-way'!U24/(3*'OddsRatio_working_3-way'!X24^(1/3))*COS(('OddsRatio_working_3-way'!Y24+4*PI())/3)</f>
        <v>-0.22307785521449547</v>
      </c>
      <c r="AI24" s="11">
        <f>'OddsRatio_working_3-way'!U24/(3*'OddsRatio_working_3-way'!X24^(1/3))*SIN(('OddsRatio_working_3-way'!Y24)/3)</f>
        <v>-4.3206477158165002E-2</v>
      </c>
      <c r="AJ24" s="11">
        <f>'OddsRatio_working_3-way'!U24/(3*'OddsRatio_working_3-way'!X24^(1/3))*SIN(('OddsRatio_working_3-way'!Y24+2*PI())/3)</f>
        <v>-0.42958865643316474</v>
      </c>
      <c r="AK24" s="11">
        <f>'OddsRatio_working_3-way'!U24/(3*'OddsRatio_working_3-way'!X24^(1/3))*SIN(('OddsRatio_working_3-way'!Y24+4*PI())/3)</f>
        <v>0.47279513359132974</v>
      </c>
      <c r="AL24" s="11">
        <f>'OddsRatio_working_3-way'!Z24+'OddsRatio_working_3-way'!AF24</f>
        <v>1.0419830481659931</v>
      </c>
      <c r="AM24" s="11">
        <f>'OddsRatio_working_3-way'!AA24+'OddsRatio_working_3-way'!AG24</f>
        <v>-0.59582733773700269</v>
      </c>
      <c r="AN24" s="11">
        <f>'OddsRatio_working_3-way'!AB24+'OddsRatio_working_3-way'!AH24</f>
        <v>-0.44615571042899088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1.0419830481659931</v>
      </c>
      <c r="AS24" s="11">
        <f>IF(('OddsRatio_working_3-way'!X24=0),IF(Q24&gt;0,-Q24^(1/3),(-Q24)^(1/3)),'OddsRatio_working_3-way'!AM24-'OddsRatio_working_3-way'!R24/3)</f>
        <v>-0.59582733773700269</v>
      </c>
      <c r="AT24" s="11">
        <f>IF(('OddsRatio_working_3-way'!X24=0),IF(Q24&gt;0,-Q24^(1/3),(-Q24)^(1/3)),'OddsRatio_working_3-way'!AN24-'OddsRatio_working_3-way'!R24/3)</f>
        <v>-0.44615571042899088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2.36</v>
      </c>
      <c r="B25" s="4">
        <f>IF('True_Odds_Calculator_3-way'!B26="","",'True_Odds_Calculator_3-way'!B26)</f>
        <v>3.16</v>
      </c>
      <c r="C25" s="4">
        <f>IF('True_Odds_Calculator_3-way'!C26="","",'True_Odds_Calculator_3-way'!C26)</f>
        <v>3.48</v>
      </c>
      <c r="D25" s="9">
        <f t="shared" si="13"/>
        <v>0.41358804511901637</v>
      </c>
      <c r="E25" s="9">
        <f t="shared" si="14"/>
        <v>0.3075122465141793</v>
      </c>
      <c r="F25" s="9">
        <f t="shared" si="15"/>
        <v>0.27889970836680461</v>
      </c>
      <c r="G25" s="9">
        <f t="shared" si="16"/>
        <v>1.0425476897375494</v>
      </c>
      <c r="H25" s="9">
        <f t="shared" si="17"/>
        <v>2.4178648580430666</v>
      </c>
      <c r="I25" s="9">
        <f t="shared" si="18"/>
        <v>3.2519030098331068</v>
      </c>
      <c r="J25" s="9">
        <f t="shared" si="19"/>
        <v>3.5855182705491226</v>
      </c>
      <c r="K25" s="11">
        <f t="shared" si="20"/>
        <v>0.42372881355932207</v>
      </c>
      <c r="L25" s="11">
        <f t="shared" si="21"/>
        <v>0.31645569620253161</v>
      </c>
      <c r="M25" s="11">
        <f t="shared" si="22"/>
        <v>0.28735632183908044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-0.28071525275765907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0.23119206326894476</v>
      </c>
      <c r="Q25" s="11">
        <f>2*'OddsRatio_working_3-way'!K25*'OddsRatio_working_3-way'!L25*'OddsRatio_working_3-way'!M25</f>
        <v>7.7064021089648271E-2</v>
      </c>
      <c r="R25" s="11">
        <f t="shared" si="23"/>
        <v>0</v>
      </c>
      <c r="S25" s="11">
        <f t="shared" si="24"/>
        <v>-0.82358212102045059</v>
      </c>
      <c r="T25" s="11">
        <f t="shared" si="25"/>
        <v>-0.27452737367348362</v>
      </c>
      <c r="U25" s="11">
        <f>'OddsRatio_working_3-way'!S25-'OddsRatio_working_3-way'!R25^2/3</f>
        <v>-0.82358212102045059</v>
      </c>
      <c r="V25" s="11">
        <f>'OddsRatio_working_3-way'!S25*'OddsRatio_working_3-way'!R25/3-2*'OddsRatio_working_3-way'!R25^3/27-'OddsRatio_working_3-way'!T25</f>
        <v>0.27452737367348362</v>
      </c>
      <c r="W25" s="11">
        <f>'OddsRatio_working_3-way'!V25^2+4*'OddsRatio_working_3-way'!U25^3/27</f>
        <v>-7.3940494299598591E-3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0.14383960539957377</v>
      </c>
      <c r="Y25" s="11">
        <f>IF('OddsRatio_working_3-way'!W25&gt;=0,IF('OddsRatio_working_3-way'!V25+SQRT('OddsRatio_working_3-way'!W25)&gt;0,0,PI()),ACOS('OddsRatio_working_3-way'!V25/(2*'OddsRatio_working_3-way'!X25)))</f>
        <v>0.30354464010397786</v>
      </c>
      <c r="Z25" s="11">
        <f>'OddsRatio_working_3-way'!X25^(1/3)*COS('OddsRatio_working_3-way'!Y25/3)</f>
        <v>0.52127384486877471</v>
      </c>
      <c r="AA25" s="11">
        <f>'OddsRatio_working_3-way'!X25^(1/3)*COS(('OddsRatio_working_3-way'!Y25+2*PI())/3)</f>
        <v>-0.30647047179406556</v>
      </c>
      <c r="AB25" s="11">
        <f>'OddsRatio_working_3-way'!X25^(1/3)*COS(('OddsRatio_working_3-way'!Y25+4*PI())/3)</f>
        <v>-0.21480337307470909</v>
      </c>
      <c r="AC25" s="11">
        <f>'OddsRatio_working_3-way'!X25^(1/3)*SIN('OddsRatio_working_3-way'!Y25/3)</f>
        <v>5.2924024121452529E-2</v>
      </c>
      <c r="AD25" s="11">
        <f>'OddsRatio_working_3-way'!X25^(1/3)*SIN(('OddsRatio_working_3-way'!Y25+2*PI())/3)</f>
        <v>0.42497437992402126</v>
      </c>
      <c r="AE25" s="11">
        <f>'OddsRatio_working_3-way'!X25^(1/3)*SIN(('OddsRatio_working_3-way'!Y25+4*PI())/3)</f>
        <v>-0.47789840404547373</v>
      </c>
      <c r="AF25" s="11">
        <f>-'OddsRatio_working_3-way'!U25/(3*'OddsRatio_working_3-way'!X25^(1/3))*COS(('OddsRatio_working_3-way'!Y25)/3)</f>
        <v>0.52127384486877471</v>
      </c>
      <c r="AG25" s="11">
        <f>-'OddsRatio_working_3-way'!U25/(3*'OddsRatio_working_3-way'!X25^(1/3))*COS(('OddsRatio_working_3-way'!Y25+2*PI())/3)</f>
        <v>-0.30647047179406556</v>
      </c>
      <c r="AH25" s="11">
        <f>-'OddsRatio_working_3-way'!U25/(3*'OddsRatio_working_3-way'!X25^(1/3))*COS(('OddsRatio_working_3-way'!Y25+4*PI())/3)</f>
        <v>-0.21480337307470909</v>
      </c>
      <c r="AI25" s="11">
        <f>'OddsRatio_working_3-way'!U25/(3*'OddsRatio_working_3-way'!X25^(1/3))*SIN(('OddsRatio_working_3-way'!Y25)/3)</f>
        <v>-5.2924024121452529E-2</v>
      </c>
      <c r="AJ25" s="11">
        <f>'OddsRatio_working_3-way'!U25/(3*'OddsRatio_working_3-way'!X25^(1/3))*SIN(('OddsRatio_working_3-way'!Y25+2*PI())/3)</f>
        <v>-0.42497437992402126</v>
      </c>
      <c r="AK25" s="11">
        <f>'OddsRatio_working_3-way'!U25/(3*'OddsRatio_working_3-way'!X25^(1/3))*SIN(('OddsRatio_working_3-way'!Y25+4*PI())/3)</f>
        <v>0.47789840404547373</v>
      </c>
      <c r="AL25" s="11">
        <f>'OddsRatio_working_3-way'!Z25+'OddsRatio_working_3-way'!AF25</f>
        <v>1.0425476897375494</v>
      </c>
      <c r="AM25" s="11">
        <f>'OddsRatio_working_3-way'!AA25+'OddsRatio_working_3-way'!AG25</f>
        <v>-0.61294094358813112</v>
      </c>
      <c r="AN25" s="11">
        <f>'OddsRatio_working_3-way'!AB25+'OddsRatio_working_3-way'!AH25</f>
        <v>-0.42960674614941818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1.0425476897375494</v>
      </c>
      <c r="AS25" s="11">
        <f>IF(('OddsRatio_working_3-way'!X25=0),IF(Q25&gt;0,-Q25^(1/3),(-Q25)^(1/3)),'OddsRatio_working_3-way'!AM25-'OddsRatio_working_3-way'!R25/3)</f>
        <v>-0.61294094358813112</v>
      </c>
      <c r="AT25" s="11">
        <f>IF(('OddsRatio_working_3-way'!X25=0),IF(Q25&gt;0,-Q25^(1/3),(-Q25)^(1/3)),'OddsRatio_working_3-way'!AN25-'OddsRatio_working_3-way'!R25/3)</f>
        <v>-0.42960674614941818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2.83</v>
      </c>
      <c r="B26" s="4">
        <f>IF('True_Odds_Calculator_3-way'!B27="","",'True_Odds_Calculator_3-way'!B27)</f>
        <v>3.35</v>
      </c>
      <c r="C26" s="4">
        <f>IF('True_Odds_Calculator_3-way'!C27="","",'True_Odds_Calculator_3-way'!C27)</f>
        <v>2.66</v>
      </c>
      <c r="D26" s="9">
        <f t="shared" si="13"/>
        <v>0.34390633785022162</v>
      </c>
      <c r="E26" s="9">
        <f t="shared" si="14"/>
        <v>0.28986628124028152</v>
      </c>
      <c r="F26" s="9">
        <f t="shared" si="15"/>
        <v>0.36622738090949697</v>
      </c>
      <c r="G26" s="9">
        <f t="shared" si="16"/>
        <v>1.0424964224240199</v>
      </c>
      <c r="H26" s="9">
        <f t="shared" si="17"/>
        <v>2.9077684530359567</v>
      </c>
      <c r="I26" s="9">
        <f t="shared" si="18"/>
        <v>3.4498665926964467</v>
      </c>
      <c r="J26" s="9">
        <f t="shared" si="19"/>
        <v>2.7305440612238727</v>
      </c>
      <c r="K26" s="11">
        <f t="shared" si="20"/>
        <v>0.35335689045936397</v>
      </c>
      <c r="L26" s="11">
        <f t="shared" si="21"/>
        <v>0.29850746268656714</v>
      </c>
      <c r="M26" s="11">
        <f t="shared" si="22"/>
        <v>0.37593984962406013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-0.2830832420960635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0.23157942321655095</v>
      </c>
      <c r="Q26" s="11">
        <f>2*'OddsRatio_working_3-way'!K26*'OddsRatio_working_3-way'!L26*'OddsRatio_working_3-way'!M26</f>
        <v>7.9308021649503735E-2</v>
      </c>
      <c r="R26" s="11">
        <f t="shared" si="23"/>
        <v>0</v>
      </c>
      <c r="S26" s="11">
        <f t="shared" si="24"/>
        <v>-0.81806122291748062</v>
      </c>
      <c r="T26" s="11">
        <f t="shared" si="25"/>
        <v>-0.28015795305393165</v>
      </c>
      <c r="U26" s="11">
        <f>'OddsRatio_working_3-way'!S26-'OddsRatio_working_3-way'!R26^2/3</f>
        <v>-0.81806122291748062</v>
      </c>
      <c r="V26" s="11">
        <f>'OddsRatio_working_3-way'!S26*'OddsRatio_working_3-way'!R26/3-2*'OddsRatio_working_3-way'!R26^3/27-'OddsRatio_working_3-way'!T26</f>
        <v>0.28015795305393165</v>
      </c>
      <c r="W26" s="11">
        <f>'OddsRatio_working_3-way'!V26^2+4*'OddsRatio_working_3-way'!U26^3/27</f>
        <v>-2.6176455434063078E-3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0.14239568480362677</v>
      </c>
      <c r="Y26" s="11">
        <f>IF('OddsRatio_working_3-way'!W26&gt;=0,IF('OddsRatio_working_3-way'!V26+SQRT('OddsRatio_working_3-way'!W26)&gt;0,0,PI()),ACOS('OddsRatio_working_3-way'!V26/(2*'OddsRatio_working_3-way'!X26)))</f>
        <v>0.18063122871141313</v>
      </c>
      <c r="Z26" s="11">
        <f>'OddsRatio_working_3-way'!X26^(1/3)*COS('OddsRatio_working_3-way'!Y26/3)</f>
        <v>0.52124821121200993</v>
      </c>
      <c r="AA26" s="11">
        <f>'OddsRatio_working_3-way'!X26^(1/3)*COS(('OddsRatio_working_3-way'!Y26+2*PI())/3)</f>
        <v>-0.28783683168370755</v>
      </c>
      <c r="AB26" s="11">
        <f>'OddsRatio_working_3-way'!X26^(1/3)*COS(('OddsRatio_working_3-way'!Y26+4*PI())/3)</f>
        <v>-0.23341137952830249</v>
      </c>
      <c r="AC26" s="11">
        <f>'OddsRatio_working_3-way'!X26^(1/3)*SIN('OddsRatio_working_3-way'!Y26/3)</f>
        <v>3.1422549452690213E-2</v>
      </c>
      <c r="AD26" s="11">
        <f>'OddsRatio_working_3-way'!X26^(1/3)*SIN(('OddsRatio_working_3-way'!Y26+2*PI())/3)</f>
        <v>0.43570291786045207</v>
      </c>
      <c r="AE26" s="11">
        <f>'OddsRatio_working_3-way'!X26^(1/3)*SIN(('OddsRatio_working_3-way'!Y26+4*PI())/3)</f>
        <v>-0.46712546731314236</v>
      </c>
      <c r="AF26" s="11">
        <f>-'OddsRatio_working_3-way'!U26/(3*'OddsRatio_working_3-way'!X26^(1/3))*COS(('OddsRatio_working_3-way'!Y26)/3)</f>
        <v>0.52124821121200993</v>
      </c>
      <c r="AG26" s="11">
        <f>-'OddsRatio_working_3-way'!U26/(3*'OddsRatio_working_3-way'!X26^(1/3))*COS(('OddsRatio_working_3-way'!Y26+2*PI())/3)</f>
        <v>-0.28783683168370755</v>
      </c>
      <c r="AH26" s="11">
        <f>-'OddsRatio_working_3-way'!U26/(3*'OddsRatio_working_3-way'!X26^(1/3))*COS(('OddsRatio_working_3-way'!Y26+4*PI())/3)</f>
        <v>-0.23341137952830249</v>
      </c>
      <c r="AI26" s="11">
        <f>'OddsRatio_working_3-way'!U26/(3*'OddsRatio_working_3-way'!X26^(1/3))*SIN(('OddsRatio_working_3-way'!Y26)/3)</f>
        <v>-3.1422549452690213E-2</v>
      </c>
      <c r="AJ26" s="11">
        <f>'OddsRatio_working_3-way'!U26/(3*'OddsRatio_working_3-way'!X26^(1/3))*SIN(('OddsRatio_working_3-way'!Y26+2*PI())/3)</f>
        <v>-0.43570291786045207</v>
      </c>
      <c r="AK26" s="11">
        <f>'OddsRatio_working_3-way'!U26/(3*'OddsRatio_working_3-way'!X26^(1/3))*SIN(('OddsRatio_working_3-way'!Y26+4*PI())/3)</f>
        <v>0.46712546731314236</v>
      </c>
      <c r="AL26" s="11">
        <f>'OddsRatio_working_3-way'!Z26+'OddsRatio_working_3-way'!AF26</f>
        <v>1.0424964224240199</v>
      </c>
      <c r="AM26" s="11">
        <f>'OddsRatio_working_3-way'!AA26+'OddsRatio_working_3-way'!AG26</f>
        <v>-0.5756736633674151</v>
      </c>
      <c r="AN26" s="11">
        <f>'OddsRatio_working_3-way'!AB26+'OddsRatio_working_3-way'!AH26</f>
        <v>-0.46682275905660497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1.0424964224240199</v>
      </c>
      <c r="AS26" s="11">
        <f>IF(('OddsRatio_working_3-way'!X26=0),IF(Q26&gt;0,-Q26^(1/3),(-Q26)^(1/3)),'OddsRatio_working_3-way'!AM26-'OddsRatio_working_3-way'!R26/3)</f>
        <v>-0.5756736633674151</v>
      </c>
      <c r="AT26" s="11">
        <f>IF(('OddsRatio_working_3-way'!X26=0),IF(Q26&gt;0,-Q26^(1/3),(-Q26)^(1/3)),'OddsRatio_working_3-way'!AN26-'OddsRatio_working_3-way'!R26/3)</f>
        <v>-0.46682275905660497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3.38</v>
      </c>
      <c r="B27" s="4">
        <f>IF('True_Odds_Calculator_3-way'!B28="","",'True_Odds_Calculator_3-way'!B28)</f>
        <v>3.38</v>
      </c>
      <c r="C27" s="4">
        <f>IF('True_Odds_Calculator_3-way'!C28="","",'True_Odds_Calculator_3-way'!C28)</f>
        <v>2.29</v>
      </c>
      <c r="D27" s="9">
        <f t="shared" si="13"/>
        <v>0.2869503203509276</v>
      </c>
      <c r="E27" s="9">
        <f t="shared" si="14"/>
        <v>0.2869503203509276</v>
      </c>
      <c r="F27" s="9">
        <f t="shared" si="15"/>
        <v>0.42609935929814463</v>
      </c>
      <c r="G27" s="9">
        <f t="shared" si="16"/>
        <v>1.0440856290681464</v>
      </c>
      <c r="H27" s="9">
        <f t="shared" si="17"/>
        <v>3.4849237971821885</v>
      </c>
      <c r="I27" s="9">
        <f t="shared" si="18"/>
        <v>3.4849237971821885</v>
      </c>
      <c r="J27" s="9">
        <f t="shared" si="19"/>
        <v>2.3468704614979088</v>
      </c>
      <c r="K27" s="11">
        <f t="shared" si="20"/>
        <v>0.29585798816568049</v>
      </c>
      <c r="L27" s="11">
        <f t="shared" si="21"/>
        <v>0.29585798816568049</v>
      </c>
      <c r="M27" s="11">
        <f t="shared" si="22"/>
        <v>0.4366812227074236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-0.27930244757677147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0.23125252944398941</v>
      </c>
      <c r="Q27" s="11">
        <f>2*'OddsRatio_working_3-way'!K27*'OddsRatio_working_3-way'!L27*'OddsRatio_working_3-way'!M27</f>
        <v>7.6447117171566756E-2</v>
      </c>
      <c r="R27" s="11">
        <f t="shared" si="23"/>
        <v>0</v>
      </c>
      <c r="S27" s="11">
        <f t="shared" si="24"/>
        <v>-0.82796456475887259</v>
      </c>
      <c r="T27" s="11">
        <f t="shared" si="25"/>
        <v>-0.27370729413516454</v>
      </c>
      <c r="U27" s="11">
        <f>'OddsRatio_working_3-way'!S27-'OddsRatio_working_3-way'!R27^2/3</f>
        <v>-0.82796456475887259</v>
      </c>
      <c r="V27" s="11">
        <f>'OddsRatio_working_3-way'!S27*'OddsRatio_working_3-way'!R27/3-2*'OddsRatio_working_3-way'!R27^3/27-'OddsRatio_working_3-way'!T27</f>
        <v>0.27370729413516454</v>
      </c>
      <c r="W27" s="11">
        <f>'OddsRatio_working_3-way'!V27^2+4*'OddsRatio_working_3-way'!U27^3/27</f>
        <v>-9.1718243395689791E-3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0.14498922994688471</v>
      </c>
      <c r="Y27" s="11">
        <f>IF('OddsRatio_working_3-way'!W27&gt;=0,IF('OddsRatio_working_3-way'!V27+SQRT('OddsRatio_working_3-way'!W27)&gt;0,0,PI()),ACOS('OddsRatio_working_3-way'!V27/(2*'OddsRatio_working_3-way'!X27)))</f>
        <v>0.33658397150833741</v>
      </c>
      <c r="Z27" s="11">
        <f>'OddsRatio_working_3-way'!X27^(1/3)*COS('OddsRatio_working_3-way'!Y27/3)</f>
        <v>0.52204281453407331</v>
      </c>
      <c r="AA27" s="11">
        <f>'OddsRatio_working_3-way'!X27^(1/3)*COS(('OddsRatio_working_3-way'!Y27+2*PI())/3)</f>
        <v>-0.31195878092062784</v>
      </c>
      <c r="AB27" s="11">
        <f>'OddsRatio_working_3-way'!X27^(1/3)*COS(('OddsRatio_working_3-way'!Y27+4*PI())/3)</f>
        <v>-0.2100840336134453</v>
      </c>
      <c r="AC27" s="11">
        <f>'OddsRatio_working_3-way'!X27^(1/3)*SIN('OddsRatio_working_3-way'!Y27/3)</f>
        <v>5.8817412781426853E-2</v>
      </c>
      <c r="AD27" s="11">
        <f>'OddsRatio_working_3-way'!X27^(1/3)*SIN(('OddsRatio_working_3-way'!Y27+2*PI())/3)</f>
        <v>0.42269363285892214</v>
      </c>
      <c r="AE27" s="11">
        <f>'OddsRatio_working_3-way'!X27^(1/3)*SIN(('OddsRatio_working_3-way'!Y27+4*PI())/3)</f>
        <v>-0.48151104564034908</v>
      </c>
      <c r="AF27" s="11">
        <f>-'OddsRatio_working_3-way'!U27/(3*'OddsRatio_working_3-way'!X27^(1/3))*COS(('OddsRatio_working_3-way'!Y27)/3)</f>
        <v>0.5220428145340732</v>
      </c>
      <c r="AG27" s="11">
        <f>-'OddsRatio_working_3-way'!U27/(3*'OddsRatio_working_3-way'!X27^(1/3))*COS(('OddsRatio_working_3-way'!Y27+2*PI())/3)</f>
        <v>-0.31195878092062779</v>
      </c>
      <c r="AH27" s="11">
        <f>-'OddsRatio_working_3-way'!U27/(3*'OddsRatio_working_3-way'!X27^(1/3))*COS(('OddsRatio_working_3-way'!Y27+4*PI())/3)</f>
        <v>-0.21008403361344524</v>
      </c>
      <c r="AI27" s="11">
        <f>'OddsRatio_working_3-way'!U27/(3*'OddsRatio_working_3-way'!X27^(1/3))*SIN(('OddsRatio_working_3-way'!Y27)/3)</f>
        <v>-5.8817412781426839E-2</v>
      </c>
      <c r="AJ27" s="11">
        <f>'OddsRatio_working_3-way'!U27/(3*'OddsRatio_working_3-way'!X27^(1/3))*SIN(('OddsRatio_working_3-way'!Y27+2*PI())/3)</f>
        <v>-0.42269363285892209</v>
      </c>
      <c r="AK27" s="11">
        <f>'OddsRatio_working_3-way'!U27/(3*'OddsRatio_working_3-way'!X27^(1/3))*SIN(('OddsRatio_working_3-way'!Y27+4*PI())/3)</f>
        <v>0.48151104564034897</v>
      </c>
      <c r="AL27" s="11">
        <f>'OddsRatio_working_3-way'!Z27+'OddsRatio_working_3-way'!AF27</f>
        <v>1.0440856290681464</v>
      </c>
      <c r="AM27" s="11">
        <f>'OddsRatio_working_3-way'!AA27+'OddsRatio_working_3-way'!AG27</f>
        <v>-0.62391756184125557</v>
      </c>
      <c r="AN27" s="11">
        <f>'OddsRatio_working_3-way'!AB27+'OddsRatio_working_3-way'!AH27</f>
        <v>-0.42016806722689054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1.0440856290681464</v>
      </c>
      <c r="AS27" s="11">
        <f>IF(('OddsRatio_working_3-way'!X27=0),IF(Q27&gt;0,-Q27^(1/3),(-Q27)^(1/3)),'OddsRatio_working_3-way'!AM27-'OddsRatio_working_3-way'!R27/3)</f>
        <v>-0.62391756184125557</v>
      </c>
      <c r="AT27" s="11">
        <f>IF(('OddsRatio_working_3-way'!X27=0),IF(Q27&gt;0,-Q27^(1/3),(-Q27)^(1/3)),'OddsRatio_working_3-way'!AN27-'OddsRatio_working_3-way'!R27/3)</f>
        <v>-0.42016806722689054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2.61</v>
      </c>
      <c r="B28" s="4">
        <f>IF('True_Odds_Calculator_3-way'!B29="","",'True_Odds_Calculator_3-way'!B29)</f>
        <v>3.48</v>
      </c>
      <c r="C28" s="4">
        <f>IF('True_Odds_Calculator_3-way'!C29="","",'True_Odds_Calculator_3-way'!C29)</f>
        <v>2.8</v>
      </c>
      <c r="D28" s="9">
        <f t="shared" si="13"/>
        <v>0.37338649051924655</v>
      </c>
      <c r="E28" s="9">
        <f t="shared" si="14"/>
        <v>0.27893705905201804</v>
      </c>
      <c r="F28" s="9">
        <f t="shared" si="15"/>
        <v>0.34767645042873557</v>
      </c>
      <c r="G28" s="9">
        <f t="shared" si="16"/>
        <v>1.0423540954158428</v>
      </c>
      <c r="H28" s="9">
        <f t="shared" si="17"/>
        <v>2.6781900936195067</v>
      </c>
      <c r="I28" s="9">
        <f t="shared" si="18"/>
        <v>3.5850381566312897</v>
      </c>
      <c r="J28" s="9">
        <f t="shared" si="19"/>
        <v>2.876237371748517</v>
      </c>
      <c r="K28" s="11">
        <f t="shared" si="20"/>
        <v>0.38314176245210729</v>
      </c>
      <c r="L28" s="11">
        <f t="shared" si="21"/>
        <v>0.28735632183908044</v>
      </c>
      <c r="M28" s="11">
        <f t="shared" si="22"/>
        <v>0.35714285714285715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-0.28260007927070951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0.23159944384676845</v>
      </c>
      <c r="Q28" s="11">
        <f>2*'OddsRatio_working_3-way'!K28*'OddsRatio_working_3-way'!L28*'OddsRatio_working_3-way'!M28</f>
        <v>7.8641576857985895E-2</v>
      </c>
      <c r="R28" s="11">
        <f t="shared" si="23"/>
        <v>0</v>
      </c>
      <c r="S28" s="11">
        <f t="shared" si="24"/>
        <v>-0.81953071083505846</v>
      </c>
      <c r="T28" s="11">
        <f t="shared" si="25"/>
        <v>-0.278278679400699</v>
      </c>
      <c r="U28" s="11">
        <f>'OddsRatio_working_3-way'!S28-'OddsRatio_working_3-way'!R28^2/3</f>
        <v>-0.81953071083505846</v>
      </c>
      <c r="V28" s="11">
        <f>'OddsRatio_working_3-way'!S28*'OddsRatio_working_3-way'!R28/3-2*'OddsRatio_working_3-way'!R28^3/27-'OddsRatio_working_3-way'!T28</f>
        <v>0.278278679400699</v>
      </c>
      <c r="W28" s="11">
        <f>'OddsRatio_working_3-way'!V28^2+4*'OddsRatio_working_3-way'!U28^3/27</f>
        <v>-4.1049605265044975E-3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0.14277953629240914</v>
      </c>
      <c r="Y28" s="11">
        <f>IF('OddsRatio_working_3-way'!W28&gt;=0,IF('OddsRatio_working_3-way'!V28+SQRT('OddsRatio_working_3-way'!W28)&gt;0,0,PI()),ACOS('OddsRatio_working_3-way'!V28/(2*'OddsRatio_working_3-way'!X28)))</f>
        <v>0.22629318760302519</v>
      </c>
      <c r="Z28" s="11">
        <f>'OddsRatio_working_3-way'!X28^(1/3)*COS('OddsRatio_working_3-way'!Y28/3)</f>
        <v>0.52117704770792139</v>
      </c>
      <c r="AA28" s="11">
        <f>'OddsRatio_working_3-way'!X28^(1/3)*COS(('OddsRatio_working_3-way'!Y28+2*PI())/3)</f>
        <v>-0.29469924673703413</v>
      </c>
      <c r="AB28" s="11">
        <f>'OddsRatio_working_3-way'!X28^(1/3)*COS(('OddsRatio_working_3-way'!Y28+4*PI())/3)</f>
        <v>-0.22647780097088727</v>
      </c>
      <c r="AC28" s="11">
        <f>'OddsRatio_working_3-way'!X28^(1/3)*SIN('OddsRatio_working_3-way'!Y28/3)</f>
        <v>3.9387670077590399E-2</v>
      </c>
      <c r="AD28" s="11">
        <f>'OddsRatio_working_3-way'!X28^(1/3)*SIN(('OddsRatio_working_3-way'!Y28+2*PI())/3)</f>
        <v>0.43165872814563916</v>
      </c>
      <c r="AE28" s="11">
        <f>'OddsRatio_working_3-way'!X28^(1/3)*SIN(('OddsRatio_working_3-way'!Y28+4*PI())/3)</f>
        <v>-0.47104639822322952</v>
      </c>
      <c r="AF28" s="11">
        <f>-'OddsRatio_working_3-way'!U28/(3*'OddsRatio_working_3-way'!X28^(1/3))*COS(('OddsRatio_working_3-way'!Y28)/3)</f>
        <v>0.52117704770792139</v>
      </c>
      <c r="AG28" s="11">
        <f>-'OddsRatio_working_3-way'!U28/(3*'OddsRatio_working_3-way'!X28^(1/3))*COS(('OddsRatio_working_3-way'!Y28+2*PI())/3)</f>
        <v>-0.29469924673703413</v>
      </c>
      <c r="AH28" s="11">
        <f>-'OddsRatio_working_3-way'!U28/(3*'OddsRatio_working_3-way'!X28^(1/3))*COS(('OddsRatio_working_3-way'!Y28+4*PI())/3)</f>
        <v>-0.22647780097088727</v>
      </c>
      <c r="AI28" s="11">
        <f>'OddsRatio_working_3-way'!U28/(3*'OddsRatio_working_3-way'!X28^(1/3))*SIN(('OddsRatio_working_3-way'!Y28)/3)</f>
        <v>-3.9387670077590399E-2</v>
      </c>
      <c r="AJ28" s="11">
        <f>'OddsRatio_working_3-way'!U28/(3*'OddsRatio_working_3-way'!X28^(1/3))*SIN(('OddsRatio_working_3-way'!Y28+2*PI())/3)</f>
        <v>-0.43165872814563916</v>
      </c>
      <c r="AK28" s="11">
        <f>'OddsRatio_working_3-way'!U28/(3*'OddsRatio_working_3-way'!X28^(1/3))*SIN(('OddsRatio_working_3-way'!Y28+4*PI())/3)</f>
        <v>0.47104639822322952</v>
      </c>
      <c r="AL28" s="11">
        <f>'OddsRatio_working_3-way'!Z28+'OddsRatio_working_3-way'!AF28</f>
        <v>1.0423540954158428</v>
      </c>
      <c r="AM28" s="11">
        <f>'OddsRatio_working_3-way'!AA28+'OddsRatio_working_3-way'!AG28</f>
        <v>-0.58939849347406825</v>
      </c>
      <c r="AN28" s="11">
        <f>'OddsRatio_working_3-way'!AB28+'OddsRatio_working_3-way'!AH28</f>
        <v>-0.45295560194177453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1.0423540954158428</v>
      </c>
      <c r="AS28" s="11">
        <f>IF(('OddsRatio_working_3-way'!X28=0),IF(Q28&gt;0,-Q28^(1/3),(-Q28)^(1/3)),'OddsRatio_working_3-way'!AM28-'OddsRatio_working_3-way'!R28/3)</f>
        <v>-0.58939849347406825</v>
      </c>
      <c r="AT28" s="11">
        <f>IF(('OddsRatio_working_3-way'!X28=0),IF(Q28&gt;0,-Q28^(1/3),(-Q28)^(1/3)),'OddsRatio_working_3-way'!AN28-'OddsRatio_working_3-way'!R28/3)</f>
        <v>-0.45295560194177453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3.7</v>
      </c>
      <c r="B29" s="4">
        <f>IF('True_Odds_Calculator_3-way'!B30="","",'True_Odds_Calculator_3-way'!B30)</f>
        <v>3.74</v>
      </c>
      <c r="C29" s="4">
        <f>IF('True_Odds_Calculator_3-way'!C30="","",'True_Odds_Calculator_3-way'!C30)</f>
        <v>2.04</v>
      </c>
      <c r="D29" s="9">
        <f t="shared" si="13"/>
        <v>0.26176076456429725</v>
      </c>
      <c r="E29" s="9">
        <f t="shared" si="14"/>
        <v>0.25892889098631283</v>
      </c>
      <c r="F29" s="9">
        <f t="shared" si="15"/>
        <v>0.47931034444938975</v>
      </c>
      <c r="G29" s="9">
        <f t="shared" si="16"/>
        <v>1.0445489777865413</v>
      </c>
      <c r="H29" s="9">
        <f t="shared" si="17"/>
        <v>3.8202822400236625</v>
      </c>
      <c r="I29" s="9">
        <f t="shared" si="18"/>
        <v>3.8620641991351237</v>
      </c>
      <c r="J29" s="9">
        <f t="shared" si="19"/>
        <v>2.0863309368980034</v>
      </c>
      <c r="K29" s="11">
        <f t="shared" si="20"/>
        <v>0.27027027027027023</v>
      </c>
      <c r="L29" s="11">
        <f t="shared" si="21"/>
        <v>0.26737967914438499</v>
      </c>
      <c r="M29" s="11">
        <f t="shared" si="22"/>
        <v>0.49019607843137253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-0.27254873621655629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0.22954694234971051</v>
      </c>
      <c r="Q29" s="11">
        <f>2*'OddsRatio_working_3-way'!K29*'OddsRatio_working_3-way'!L29*'OddsRatio_working_3-way'!M29</f>
        <v>7.0847821712873599E-2</v>
      </c>
      <c r="R29" s="11">
        <f t="shared" si="23"/>
        <v>0</v>
      </c>
      <c r="S29" s="11">
        <f t="shared" si="24"/>
        <v>-0.84222346996069619</v>
      </c>
      <c r="T29" s="11">
        <f t="shared" si="25"/>
        <v>-0.25994551541996791</v>
      </c>
      <c r="U29" s="11">
        <f>'OddsRatio_working_3-way'!S29-'OddsRatio_working_3-way'!R29^2/3</f>
        <v>-0.84222346996069619</v>
      </c>
      <c r="V29" s="11">
        <f>'OddsRatio_working_3-way'!S29*'OddsRatio_working_3-way'!R29/3-2*'OddsRatio_working_3-way'!R29^3/27-'OddsRatio_working_3-way'!T29</f>
        <v>0.25994551541996791</v>
      </c>
      <c r="W29" s="11">
        <f>'OddsRatio_working_3-way'!V29^2+4*'OddsRatio_working_3-way'!U29^3/27</f>
        <v>-2.0935456513532055E-2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0.14875073739353767</v>
      </c>
      <c r="Y29" s="11">
        <f>IF('OddsRatio_working_3-way'!W29&gt;=0,IF('OddsRatio_working_3-way'!V29+SQRT('OddsRatio_working_3-way'!W29)&gt;0,0,PI()),ACOS('OddsRatio_working_3-way'!V29/(2*'OddsRatio_working_3-way'!X29)))</f>
        <v>0.50791161265227602</v>
      </c>
      <c r="Z29" s="11">
        <f>'OddsRatio_working_3-way'!X29^(1/3)*COS('OddsRatio_working_3-way'!Y29/3)</f>
        <v>0.52227448889327066</v>
      </c>
      <c r="AA29" s="11">
        <f>'OddsRatio_working_3-way'!X29^(1/3)*COS(('OddsRatio_working_3-way'!Y29+2*PI())/3)</f>
        <v>-0.33845403549895936</v>
      </c>
      <c r="AB29" s="11">
        <f>'OddsRatio_working_3-way'!X29^(1/3)*COS(('OddsRatio_working_3-way'!Y29+4*PI())/3)</f>
        <v>-0.18382045339431136</v>
      </c>
      <c r="AC29" s="11">
        <f>'OddsRatio_working_3-way'!X29^(1/3)*SIN('OddsRatio_working_3-way'!Y29/3)</f>
        <v>8.9277740253874735E-2</v>
      </c>
      <c r="AD29" s="11">
        <f>'OddsRatio_working_3-way'!X29^(1/3)*SIN(('OddsRatio_working_3-way'!Y29+2*PI())/3)</f>
        <v>0.40766410500316863</v>
      </c>
      <c r="AE29" s="11">
        <f>'OddsRatio_working_3-way'!X29^(1/3)*SIN(('OddsRatio_working_3-way'!Y29+4*PI())/3)</f>
        <v>-0.49694184525704332</v>
      </c>
      <c r="AF29" s="11">
        <f>-'OddsRatio_working_3-way'!U29/(3*'OddsRatio_working_3-way'!X29^(1/3))*COS(('OddsRatio_working_3-way'!Y29)/3)</f>
        <v>0.52227448889327066</v>
      </c>
      <c r="AG29" s="11">
        <f>-'OddsRatio_working_3-way'!U29/(3*'OddsRatio_working_3-way'!X29^(1/3))*COS(('OddsRatio_working_3-way'!Y29+2*PI())/3)</f>
        <v>-0.33845403549895936</v>
      </c>
      <c r="AH29" s="11">
        <f>-'OddsRatio_working_3-way'!U29/(3*'OddsRatio_working_3-way'!X29^(1/3))*COS(('OddsRatio_working_3-way'!Y29+4*PI())/3)</f>
        <v>-0.18382045339431136</v>
      </c>
      <c r="AI29" s="11">
        <f>'OddsRatio_working_3-way'!U29/(3*'OddsRatio_working_3-way'!X29^(1/3))*SIN(('OddsRatio_working_3-way'!Y29)/3)</f>
        <v>-8.9277740253874735E-2</v>
      </c>
      <c r="AJ29" s="11">
        <f>'OddsRatio_working_3-way'!U29/(3*'OddsRatio_working_3-way'!X29^(1/3))*SIN(('OddsRatio_working_3-way'!Y29+2*PI())/3)</f>
        <v>-0.40766410500316863</v>
      </c>
      <c r="AK29" s="11">
        <f>'OddsRatio_working_3-way'!U29/(3*'OddsRatio_working_3-way'!X29^(1/3))*SIN(('OddsRatio_working_3-way'!Y29+4*PI())/3)</f>
        <v>0.49694184525704332</v>
      </c>
      <c r="AL29" s="11">
        <f>'OddsRatio_working_3-way'!Z29+'OddsRatio_working_3-way'!AF29</f>
        <v>1.0445489777865413</v>
      </c>
      <c r="AM29" s="11">
        <f>'OddsRatio_working_3-way'!AA29+'OddsRatio_working_3-way'!AG29</f>
        <v>-0.67690807099791872</v>
      </c>
      <c r="AN29" s="11">
        <f>'OddsRatio_working_3-way'!AB29+'OddsRatio_working_3-way'!AH29</f>
        <v>-0.36764090678862271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1.0445489777865413</v>
      </c>
      <c r="AS29" s="11">
        <f>IF(('OddsRatio_working_3-way'!X29=0),IF(Q29&gt;0,-Q29^(1/3),(-Q29)^(1/3)),'OddsRatio_working_3-way'!AM29-'OddsRatio_working_3-way'!R29/3)</f>
        <v>-0.67690807099791872</v>
      </c>
      <c r="AT29" s="11">
        <f>IF(('OddsRatio_working_3-way'!X29=0),IF(Q29&gt;0,-Q29^(1/3),(-Q29)^(1/3)),'OddsRatio_working_3-way'!AN29-'OddsRatio_working_3-way'!R29/3)</f>
        <v>-0.36764090678862271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3.28</v>
      </c>
      <c r="B30" s="4">
        <f>IF('True_Odds_Calculator_3-way'!B31="","",'True_Odds_Calculator_3-way'!B31)</f>
        <v>3.72</v>
      </c>
      <c r="C30" s="4">
        <f>IF('True_Odds_Calculator_3-way'!C31="","",'True_Odds_Calculator_3-way'!C31)</f>
        <v>2.2000000000000002</v>
      </c>
      <c r="D30" s="9">
        <f t="shared" si="13"/>
        <v>0.29577840042754711</v>
      </c>
      <c r="E30" s="9">
        <f t="shared" si="14"/>
        <v>0.26039067863086279</v>
      </c>
      <c r="F30" s="9">
        <f t="shared" si="15"/>
        <v>0.44383092094158982</v>
      </c>
      <c r="G30" s="9">
        <f t="shared" si="16"/>
        <v>1.0442585468480021</v>
      </c>
      <c r="H30" s="9">
        <f t="shared" si="17"/>
        <v>3.3809094868134451</v>
      </c>
      <c r="I30" s="9">
        <f t="shared" si="18"/>
        <v>3.8403832474265651</v>
      </c>
      <c r="J30" s="9">
        <f t="shared" si="19"/>
        <v>2.2531102562176026</v>
      </c>
      <c r="K30" s="11">
        <f t="shared" si="20"/>
        <v>0.3048780487804878</v>
      </c>
      <c r="L30" s="11">
        <f t="shared" si="21"/>
        <v>0.26881720430107525</v>
      </c>
      <c r="M30" s="11">
        <f t="shared" si="22"/>
        <v>0.45454545454545453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-0.2772333881696587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0.23096821877309684</v>
      </c>
      <c r="Q30" s="11">
        <f>2*'OddsRatio_working_3-way'!K30*'OddsRatio_working_3-way'!L30*'OddsRatio_working_3-way'!M30</f>
        <v>7.4505877023579622E-2</v>
      </c>
      <c r="R30" s="11">
        <f t="shared" si="23"/>
        <v>0</v>
      </c>
      <c r="S30" s="11">
        <f t="shared" si="24"/>
        <v>-0.83311833505332</v>
      </c>
      <c r="T30" s="11">
        <f t="shared" si="25"/>
        <v>-0.26874785001719997</v>
      </c>
      <c r="U30" s="11">
        <f>'OddsRatio_working_3-way'!S30-'OddsRatio_working_3-way'!R30^2/3</f>
        <v>-0.83311833505332</v>
      </c>
      <c r="V30" s="11">
        <f>'OddsRatio_working_3-way'!S30*'OddsRatio_working_3-way'!R30/3-2*'OddsRatio_working_3-way'!R30^3/27-'OddsRatio_working_3-way'!T30</f>
        <v>0.26874785001719997</v>
      </c>
      <c r="W30" s="11">
        <f>'OddsRatio_working_3-way'!V30^2+4*'OddsRatio_working_3-way'!U30^3/27</f>
        <v>-1.3442134766103772E-2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0.14634509015933125</v>
      </c>
      <c r="Y30" s="11">
        <f>IF('OddsRatio_working_3-way'!W30&gt;=0,IF('OddsRatio_working_3-way'!V30+SQRT('OddsRatio_working_3-way'!W30)&gt;0,0,PI()),ACOS('OddsRatio_working_3-way'!V30/(2*'OddsRatio_working_3-way'!X30)))</f>
        <v>0.40728651538819483</v>
      </c>
      <c r="Z30" s="11">
        <f>'OddsRatio_working_3-way'!X30^(1/3)*COS('OddsRatio_working_3-way'!Y30/3)</f>
        <v>0.52212927342400106</v>
      </c>
      <c r="AA30" s="11">
        <f>'OddsRatio_working_3-way'!X30^(1/3)*COS(('OddsRatio_working_3-way'!Y30+2*PI())/3)</f>
        <v>-0.32283315732423157</v>
      </c>
      <c r="AB30" s="11">
        <f>'OddsRatio_working_3-way'!X30^(1/3)*COS(('OddsRatio_working_3-way'!Y30+4*PI())/3)</f>
        <v>-0.19929611609976958</v>
      </c>
      <c r="AC30" s="11">
        <f>'OddsRatio_working_3-way'!X30^(1/3)*SIN('OddsRatio_working_3-way'!Y30/3)</f>
        <v>7.1324144005833146E-2</v>
      </c>
      <c r="AD30" s="11">
        <f>'OddsRatio_working_3-way'!X30^(1/3)*SIN(('OddsRatio_working_3-way'!Y30+2*PI())/3)</f>
        <v>0.41651514284177954</v>
      </c>
      <c r="AE30" s="11">
        <f>'OddsRatio_working_3-way'!X30^(1/3)*SIN(('OddsRatio_working_3-way'!Y30+4*PI())/3)</f>
        <v>-0.48783928684761257</v>
      </c>
      <c r="AF30" s="11">
        <f>-'OddsRatio_working_3-way'!U30/(3*'OddsRatio_working_3-way'!X30^(1/3))*COS(('OddsRatio_working_3-way'!Y30)/3)</f>
        <v>0.52212927342400095</v>
      </c>
      <c r="AG30" s="11">
        <f>-'OddsRatio_working_3-way'!U30/(3*'OddsRatio_working_3-way'!X30^(1/3))*COS(('OddsRatio_working_3-way'!Y30+2*PI())/3)</f>
        <v>-0.32283315732423151</v>
      </c>
      <c r="AH30" s="11">
        <f>-'OddsRatio_working_3-way'!U30/(3*'OddsRatio_working_3-way'!X30^(1/3))*COS(('OddsRatio_working_3-way'!Y30+4*PI())/3)</f>
        <v>-0.19929611609976952</v>
      </c>
      <c r="AI30" s="11">
        <f>'OddsRatio_working_3-way'!U30/(3*'OddsRatio_working_3-way'!X30^(1/3))*SIN(('OddsRatio_working_3-way'!Y30)/3)</f>
        <v>-7.1324144005833132E-2</v>
      </c>
      <c r="AJ30" s="11">
        <f>'OddsRatio_working_3-way'!U30/(3*'OddsRatio_working_3-way'!X30^(1/3))*SIN(('OddsRatio_working_3-way'!Y30+2*PI())/3)</f>
        <v>-0.41651514284177943</v>
      </c>
      <c r="AK30" s="11">
        <f>'OddsRatio_working_3-way'!U30/(3*'OddsRatio_working_3-way'!X30^(1/3))*SIN(('OddsRatio_working_3-way'!Y30+4*PI())/3)</f>
        <v>0.48783928684761246</v>
      </c>
      <c r="AL30" s="11">
        <f>'OddsRatio_working_3-way'!Z30+'OddsRatio_working_3-way'!AF30</f>
        <v>1.0442585468480021</v>
      </c>
      <c r="AM30" s="11">
        <f>'OddsRatio_working_3-way'!AA30+'OddsRatio_working_3-way'!AG30</f>
        <v>-0.64566631464846314</v>
      </c>
      <c r="AN30" s="11">
        <f>'OddsRatio_working_3-way'!AB30+'OddsRatio_working_3-way'!AH30</f>
        <v>-0.3985922321995391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1.0442585468480021</v>
      </c>
      <c r="AS30" s="11">
        <f>IF(('OddsRatio_working_3-way'!X30=0),IF(Q30&gt;0,-Q30^(1/3),(-Q30)^(1/3)),'OddsRatio_working_3-way'!AM30-'OddsRatio_working_3-way'!R30/3)</f>
        <v>-0.64566631464846314</v>
      </c>
      <c r="AT30" s="11">
        <f>IF(('OddsRatio_working_3-way'!X30=0),IF(Q30&gt;0,-Q30^(1/3),(-Q30)^(1/3)),'OddsRatio_working_3-way'!AN30-'OddsRatio_working_3-way'!R30/3)</f>
        <v>-0.3985922321995391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1.34</v>
      </c>
      <c r="B31" s="4">
        <f>IF('True_Odds_Calculator_3-way'!B32="","",'True_Odds_Calculator_3-way'!B32)</f>
        <v>6.04</v>
      </c>
      <c r="C31" s="4">
        <f>IF('True_Odds_Calculator_3-way'!C32="","",'True_Odds_Calculator_3-way'!C32)</f>
        <v>8.1999999999999993</v>
      </c>
      <c r="D31" s="9">
        <f t="shared" si="13"/>
        <v>0.73115983079330482</v>
      </c>
      <c r="E31" s="9">
        <f t="shared" si="14"/>
        <v>0.15502761325553474</v>
      </c>
      <c r="F31" s="9">
        <f t="shared" si="15"/>
        <v>0.11381255595116044</v>
      </c>
      <c r="G31" s="9">
        <f t="shared" si="16"/>
        <v>1.0814412208091069</v>
      </c>
      <c r="H31" s="9">
        <f t="shared" si="17"/>
        <v>1.3676900150750964</v>
      </c>
      <c r="I31" s="9">
        <f t="shared" si="18"/>
        <v>6.4504637528778979</v>
      </c>
      <c r="J31" s="9">
        <f t="shared" si="19"/>
        <v>8.7863767898255691</v>
      </c>
      <c r="K31" s="11">
        <f t="shared" si="20"/>
        <v>0.74626865671641784</v>
      </c>
      <c r="L31" s="11">
        <f t="shared" si="21"/>
        <v>0.16556291390728478</v>
      </c>
      <c r="M31" s="11">
        <f t="shared" si="22"/>
        <v>0.12195121951219513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-0.185902983869218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0.18955055123349493</v>
      </c>
      <c r="Q31" s="11">
        <f>2*'OddsRatio_working_3-way'!K31*'OddsRatio_working_3-way'!L31*'OddsRatio_working_3-way'!M31</f>
        <v>3.0135222771620819E-2</v>
      </c>
      <c r="R31" s="11">
        <f t="shared" si="23"/>
        <v>0</v>
      </c>
      <c r="S31" s="11">
        <f t="shared" si="24"/>
        <v>-1.0196208112874776</v>
      </c>
      <c r="T31" s="11">
        <f t="shared" si="25"/>
        <v>-0.16210187778815227</v>
      </c>
      <c r="U31" s="11">
        <f>'OddsRatio_working_3-way'!S31-'OddsRatio_working_3-way'!R31^2/3</f>
        <v>-1.0196208112874776</v>
      </c>
      <c r="V31" s="11">
        <f>'OddsRatio_working_3-way'!S31*'OddsRatio_working_3-way'!R31/3-2*'OddsRatio_working_3-way'!R31^3/27-'OddsRatio_working_3-way'!T31</f>
        <v>0.16210187778815227</v>
      </c>
      <c r="W31" s="11">
        <f>'OddsRatio_working_3-way'!V31^2+4*'OddsRatio_working_3-way'!U31^3/27</f>
        <v>-0.13076370953092348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0.19814182314277351</v>
      </c>
      <c r="Y31" s="11">
        <f>IF('OddsRatio_working_3-way'!W31&gt;=0,IF('OddsRatio_working_3-way'!V31+SQRT('OddsRatio_working_3-way'!W31)&gt;0,0,PI()),ACOS('OddsRatio_working_3-way'!V31/(2*'OddsRatio_working_3-way'!X31)))</f>
        <v>1.1493779147367726</v>
      </c>
      <c r="Z31" s="11">
        <f>'OddsRatio_working_3-way'!X31^(1/3)*COS('OddsRatio_working_3-way'!Y31/3)</f>
        <v>0.54072061040455344</v>
      </c>
      <c r="AA31" s="11">
        <f>'OddsRatio_working_3-way'!X31^(1/3)*COS(('OddsRatio_working_3-way'!Y31+2*PI())/3)</f>
        <v>-0.45909588461078366</v>
      </c>
      <c r="AB31" s="11">
        <f>'OddsRatio_working_3-way'!X31^(1/3)*COS(('OddsRatio_working_3-way'!Y31+4*PI())/3)</f>
        <v>-8.1624725793769878E-2</v>
      </c>
      <c r="AC31" s="11">
        <f>'OddsRatio_working_3-way'!X31^(1/3)*SIN('OddsRatio_working_3-way'!Y31/3)</f>
        <v>0.21793307515432286</v>
      </c>
      <c r="AD31" s="11">
        <f>'OddsRatio_working_3-way'!X31^(1/3)*SIN(('OddsRatio_working_3-way'!Y31+2*PI())/3)</f>
        <v>0.35931124738301001</v>
      </c>
      <c r="AE31" s="11">
        <f>'OddsRatio_working_3-way'!X31^(1/3)*SIN(('OddsRatio_working_3-way'!Y31+4*PI())/3)</f>
        <v>-0.57724432253733293</v>
      </c>
      <c r="AF31" s="11">
        <f>-'OddsRatio_working_3-way'!U31/(3*'OddsRatio_working_3-way'!X31^(1/3))*COS(('OddsRatio_working_3-way'!Y31)/3)</f>
        <v>0.54072061040455333</v>
      </c>
      <c r="AG31" s="11">
        <f>-'OddsRatio_working_3-way'!U31/(3*'OddsRatio_working_3-way'!X31^(1/3))*COS(('OddsRatio_working_3-way'!Y31+2*PI())/3)</f>
        <v>-0.45909588461078354</v>
      </c>
      <c r="AH31" s="11">
        <f>-'OddsRatio_working_3-way'!U31/(3*'OddsRatio_working_3-way'!X31^(1/3))*COS(('OddsRatio_working_3-way'!Y31+4*PI())/3)</f>
        <v>-8.1624725793769864E-2</v>
      </c>
      <c r="AI31" s="11">
        <f>'OddsRatio_working_3-way'!U31/(3*'OddsRatio_working_3-way'!X31^(1/3))*SIN(('OddsRatio_working_3-way'!Y31)/3)</f>
        <v>-0.21793307515432284</v>
      </c>
      <c r="AJ31" s="11">
        <f>'OddsRatio_working_3-way'!U31/(3*'OddsRatio_working_3-way'!X31^(1/3))*SIN(('OddsRatio_working_3-way'!Y31+2*PI())/3)</f>
        <v>-0.3593112473830099</v>
      </c>
      <c r="AK31" s="11">
        <f>'OddsRatio_working_3-way'!U31/(3*'OddsRatio_working_3-way'!X31^(1/3))*SIN(('OddsRatio_working_3-way'!Y31+4*PI())/3)</f>
        <v>0.57724432253733282</v>
      </c>
      <c r="AL31" s="11">
        <f>'OddsRatio_working_3-way'!Z31+'OddsRatio_working_3-way'!AF31</f>
        <v>1.0814412208091069</v>
      </c>
      <c r="AM31" s="11">
        <f>'OddsRatio_working_3-way'!AA31+'OddsRatio_working_3-way'!AG31</f>
        <v>-0.9181917692215672</v>
      </c>
      <c r="AN31" s="11">
        <f>'OddsRatio_working_3-way'!AB31+'OddsRatio_working_3-way'!AH31</f>
        <v>-0.16324945158753973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1.0814412208091069</v>
      </c>
      <c r="AS31" s="11">
        <f>IF(('OddsRatio_working_3-way'!X31=0),IF(Q31&gt;0,-Q31^(1/3),(-Q31)^(1/3)),'OddsRatio_working_3-way'!AM31-'OddsRatio_working_3-way'!R31/3)</f>
        <v>-0.9181917692215672</v>
      </c>
      <c r="AT31" s="11">
        <f>IF(('OddsRatio_working_3-way'!X31=0),IF(Q31&gt;0,-Q31^(1/3),(-Q31)^(1/3)),'OddsRatio_working_3-way'!AN31-'OddsRatio_working_3-way'!R31/3)</f>
        <v>-0.16324945158753973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1.28</v>
      </c>
      <c r="B32" s="4">
        <f>IF('True_Odds_Calculator_3-way'!B33="","",'True_Odds_Calculator_3-way'!B33)</f>
        <v>6.11</v>
      </c>
      <c r="C32" s="4">
        <f>IF('True_Odds_Calculator_3-way'!C33="","",'True_Odds_Calculator_3-way'!C33)</f>
        <v>9.31</v>
      </c>
      <c r="D32" s="9">
        <f t="shared" si="13"/>
        <v>0.75802276415639125</v>
      </c>
      <c r="E32" s="9">
        <f t="shared" si="14"/>
        <v>0.14650310044305706</v>
      </c>
      <c r="F32" s="9">
        <f t="shared" si="15"/>
        <v>9.5474135400551746E-2</v>
      </c>
      <c r="G32" s="9">
        <f t="shared" si="16"/>
        <v>1.1400771251097623</v>
      </c>
      <c r="H32" s="9">
        <f t="shared" si="17"/>
        <v>1.3192215950307336</v>
      </c>
      <c r="I32" s="9">
        <f t="shared" si="18"/>
        <v>6.8257941093108867</v>
      </c>
      <c r="J32" s="9">
        <f t="shared" si="19"/>
        <v>10.474040909662126</v>
      </c>
      <c r="K32" s="11">
        <f t="shared" si="20"/>
        <v>0.78125</v>
      </c>
      <c r="L32" s="11">
        <f t="shared" si="21"/>
        <v>0.16366612111292961</v>
      </c>
      <c r="M32" s="11">
        <f t="shared" si="22"/>
        <v>0.10741138560687433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-0.16329733396502721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0.18815670811351501</v>
      </c>
      <c r="Q32" s="11">
        <f>2*'OddsRatio_working_3-way'!K32*'OddsRatio_working_3-way'!L32*'OddsRatio_working_3-way'!M32</f>
        <v>2.746813257131606E-2</v>
      </c>
      <c r="R32" s="11">
        <f t="shared" si="23"/>
        <v>0</v>
      </c>
      <c r="S32" s="11">
        <f t="shared" si="24"/>
        <v>-1.1522338028728125</v>
      </c>
      <c r="T32" s="11">
        <f t="shared" si="25"/>
        <v>-0.16820931428800184</v>
      </c>
      <c r="U32" s="11">
        <f>'OddsRatio_working_3-way'!S32-'OddsRatio_working_3-way'!R32^2/3</f>
        <v>-1.1522338028728125</v>
      </c>
      <c r="V32" s="11">
        <f>'OddsRatio_working_3-way'!S32*'OddsRatio_working_3-way'!R32/3-2*'OddsRatio_working_3-way'!R32^3/27-'OddsRatio_working_3-way'!T32</f>
        <v>0.16820931428800184</v>
      </c>
      <c r="W32" s="11">
        <f>'OddsRatio_working_3-way'!V32^2+4*'OddsRatio_working_3-way'!U32^3/27</f>
        <v>-0.19833597312216447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0.23802854163702947</v>
      </c>
      <c r="Y32" s="11">
        <f>IF('OddsRatio_working_3-way'!W32&gt;=0,IF('OddsRatio_working_3-way'!V32+SQRT('OddsRatio_working_3-way'!W32)&gt;0,0,PI()),ACOS('OddsRatio_working_3-way'!V32/(2*'OddsRatio_working_3-way'!X32)))</f>
        <v>1.2096588789282607</v>
      </c>
      <c r="Z32" s="11">
        <f>'OddsRatio_working_3-way'!X32^(1/3)*COS('OddsRatio_working_3-way'!Y32/3)</f>
        <v>0.57003856255488128</v>
      </c>
      <c r="AA32" s="11">
        <f>'OddsRatio_working_3-way'!X32^(1/3)*COS(('OddsRatio_working_3-way'!Y32+2*PI())/3)</f>
        <v>-0.49561481451230466</v>
      </c>
      <c r="AB32" s="11">
        <f>'OddsRatio_working_3-way'!X32^(1/3)*COS(('OddsRatio_working_3-way'!Y32+4*PI())/3)</f>
        <v>-7.4423748042576732E-2</v>
      </c>
      <c r="AC32" s="11">
        <f>'OddsRatio_working_3-way'!X32^(1/3)*SIN('OddsRatio_working_3-way'!Y32/3)</f>
        <v>0.24317477560656317</v>
      </c>
      <c r="AD32" s="11">
        <f>'OddsRatio_working_3-way'!X32^(1/3)*SIN(('OddsRatio_working_3-way'!Y32+2*PI())/3)</f>
        <v>0.3720804885060105</v>
      </c>
      <c r="AE32" s="11">
        <f>'OddsRatio_working_3-way'!X32^(1/3)*SIN(('OddsRatio_working_3-way'!Y32+4*PI())/3)</f>
        <v>-0.61525526411257347</v>
      </c>
      <c r="AF32" s="11">
        <f>-'OddsRatio_working_3-way'!U32/(3*'OddsRatio_working_3-way'!X32^(1/3))*COS(('OddsRatio_working_3-way'!Y32)/3)</f>
        <v>0.57003856255488117</v>
      </c>
      <c r="AG32" s="11">
        <f>-'OddsRatio_working_3-way'!U32/(3*'OddsRatio_working_3-way'!X32^(1/3))*COS(('OddsRatio_working_3-way'!Y32+2*PI())/3)</f>
        <v>-0.4956148145123046</v>
      </c>
      <c r="AH32" s="11">
        <f>-'OddsRatio_working_3-way'!U32/(3*'OddsRatio_working_3-way'!X32^(1/3))*COS(('OddsRatio_working_3-way'!Y32+4*PI())/3)</f>
        <v>-7.4423748042576718E-2</v>
      </c>
      <c r="AI32" s="11">
        <f>'OddsRatio_working_3-way'!U32/(3*'OddsRatio_working_3-way'!X32^(1/3))*SIN(('OddsRatio_working_3-way'!Y32)/3)</f>
        <v>-0.24317477560656311</v>
      </c>
      <c r="AJ32" s="11">
        <f>'OddsRatio_working_3-way'!U32/(3*'OddsRatio_working_3-way'!X32^(1/3))*SIN(('OddsRatio_working_3-way'!Y32+2*PI())/3)</f>
        <v>-0.37208048850601044</v>
      </c>
      <c r="AK32" s="11">
        <f>'OddsRatio_working_3-way'!U32/(3*'OddsRatio_working_3-way'!X32^(1/3))*SIN(('OddsRatio_working_3-way'!Y32+4*PI())/3)</f>
        <v>0.61525526411257336</v>
      </c>
      <c r="AL32" s="11">
        <f>'OddsRatio_working_3-way'!Z32+'OddsRatio_working_3-way'!AF32</f>
        <v>1.1400771251097623</v>
      </c>
      <c r="AM32" s="11">
        <f>'OddsRatio_working_3-way'!AA32+'OddsRatio_working_3-way'!AG32</f>
        <v>-0.9912296290246092</v>
      </c>
      <c r="AN32" s="11">
        <f>'OddsRatio_working_3-way'!AB32+'OddsRatio_working_3-way'!AH32</f>
        <v>-0.14884749608515346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1.1400771251097623</v>
      </c>
      <c r="AS32" s="11">
        <f>IF(('OddsRatio_working_3-way'!X32=0),IF(Q32&gt;0,-Q32^(1/3),(-Q32)^(1/3)),'OddsRatio_working_3-way'!AM32-'OddsRatio_working_3-way'!R32/3)</f>
        <v>-0.9912296290246092</v>
      </c>
      <c r="AT32" s="11">
        <f>IF(('OddsRatio_working_3-way'!X32=0),IF(Q32&gt;0,-Q32^(1/3),(-Q32)^(1/3)),'OddsRatio_working_3-way'!AN32-'OddsRatio_working_3-way'!R32/3)</f>
        <v>-0.14884749608515346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3.52</v>
      </c>
      <c r="B33" s="4">
        <f>IF('True_Odds_Calculator_3-way'!B34="","",'True_Odds_Calculator_3-way'!B34)</f>
        <v>3.54</v>
      </c>
      <c r="C33" s="4">
        <f>IF('True_Odds_Calculator_3-way'!C34="","",'True_Odds_Calculator_3-way'!C34)</f>
        <v>2.12</v>
      </c>
      <c r="D33" s="9">
        <f t="shared" si="13"/>
        <v>0.272260409540936</v>
      </c>
      <c r="E33" s="9">
        <f t="shared" si="14"/>
        <v>0.27069694222448387</v>
      </c>
      <c r="F33" s="9">
        <f t="shared" si="15"/>
        <v>0.45704264823458007</v>
      </c>
      <c r="G33" s="9">
        <f t="shared" si="16"/>
        <v>1.0606960896606203</v>
      </c>
      <c r="H33" s="9">
        <f t="shared" si="17"/>
        <v>3.6729541459447632</v>
      </c>
      <c r="I33" s="9">
        <f t="shared" si="18"/>
        <v>3.6941680677379756</v>
      </c>
      <c r="J33" s="9">
        <f t="shared" si="19"/>
        <v>2.1879796204198949</v>
      </c>
      <c r="K33" s="11">
        <f t="shared" si="20"/>
        <v>0.28409090909090912</v>
      </c>
      <c r="L33" s="11">
        <f t="shared" si="21"/>
        <v>0.2824858757062147</v>
      </c>
      <c r="M33" s="11">
        <f t="shared" si="22"/>
        <v>0.47169811320754712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-0.27137541064627724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0.23394118673140094</v>
      </c>
      <c r="Q33" s="11">
        <f>2*'OddsRatio_working_3-way'!K33*'OddsRatio_working_3-way'!L33*'OddsRatio_working_3-way'!M33</f>
        <v>7.5709121919547248E-2</v>
      </c>
      <c r="R33" s="11">
        <f t="shared" si="23"/>
        <v>0</v>
      </c>
      <c r="S33" s="11">
        <f t="shared" si="24"/>
        <v>-0.8620574213937543</v>
      </c>
      <c r="T33" s="11">
        <f t="shared" si="25"/>
        <v>-0.27898298426982349</v>
      </c>
      <c r="U33" s="11">
        <f>'OddsRatio_working_3-way'!S33-'OddsRatio_working_3-way'!R33^2/3</f>
        <v>-0.8620574213937543</v>
      </c>
      <c r="V33" s="11">
        <f>'OddsRatio_working_3-way'!S33*'OddsRatio_working_3-way'!R33/3-2*'OddsRatio_working_3-way'!R33^3/27-'OddsRatio_working_3-way'!T33</f>
        <v>0.27898298426982349</v>
      </c>
      <c r="W33" s="11">
        <f>'OddsRatio_working_3-way'!V33^2+4*'OddsRatio_working_3-way'!U33^3/27</f>
        <v>-1.7076929509102445E-2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0.15403606316476592</v>
      </c>
      <c r="Y33" s="11">
        <f>IF('OddsRatio_working_3-way'!W33&gt;=0,IF('OddsRatio_working_3-way'!V33+SQRT('OddsRatio_working_3-way'!W33)&gt;0,0,PI()),ACOS('OddsRatio_working_3-way'!V33/(2*'OddsRatio_working_3-way'!X33)))</f>
        <v>0.43805867381813002</v>
      </c>
      <c r="Z33" s="11">
        <f>'OddsRatio_working_3-way'!X33^(1/3)*COS('OddsRatio_working_3-way'!Y33/3)</f>
        <v>0.53034804483031006</v>
      </c>
      <c r="AA33" s="11">
        <f>'OddsRatio_working_3-way'!X33^(1/3)*COS(('OddsRatio_working_3-way'!Y33+2*PI())/3)</f>
        <v>-0.33272081254569419</v>
      </c>
      <c r="AB33" s="11">
        <f>'OddsRatio_working_3-way'!X33^(1/3)*COS(('OddsRatio_working_3-way'!Y33+4*PI())/3)</f>
        <v>-0.19762723228461576</v>
      </c>
      <c r="AC33" s="11">
        <f>'OddsRatio_working_3-way'!X33^(1/3)*SIN('OddsRatio_working_3-way'!Y33/3)</f>
        <v>7.7996314929523955E-2</v>
      </c>
      <c r="AD33" s="11">
        <f>'OddsRatio_working_3-way'!X33^(1/3)*SIN(('OddsRatio_working_3-way'!Y33+2*PI())/3)</f>
        <v>0.42029672220569492</v>
      </c>
      <c r="AE33" s="11">
        <f>'OddsRatio_working_3-way'!X33^(1/3)*SIN(('OddsRatio_working_3-way'!Y33+4*PI())/3)</f>
        <v>-0.49829303713521883</v>
      </c>
      <c r="AF33" s="11">
        <f>-'OddsRatio_working_3-way'!U33/(3*'OddsRatio_working_3-way'!X33^(1/3))*COS(('OddsRatio_working_3-way'!Y33)/3)</f>
        <v>0.53034804483031017</v>
      </c>
      <c r="AG33" s="11">
        <f>-'OddsRatio_working_3-way'!U33/(3*'OddsRatio_working_3-way'!X33^(1/3))*COS(('OddsRatio_working_3-way'!Y33+2*PI())/3)</f>
        <v>-0.3327208125456943</v>
      </c>
      <c r="AH33" s="11">
        <f>-'OddsRatio_working_3-way'!U33/(3*'OddsRatio_working_3-way'!X33^(1/3))*COS(('OddsRatio_working_3-way'!Y33+4*PI())/3)</f>
        <v>-0.19762723228461582</v>
      </c>
      <c r="AI33" s="11">
        <f>'OddsRatio_working_3-way'!U33/(3*'OddsRatio_working_3-way'!X33^(1/3))*SIN(('OddsRatio_working_3-way'!Y33)/3)</f>
        <v>-7.7996314929523969E-2</v>
      </c>
      <c r="AJ33" s="11">
        <f>'OddsRatio_working_3-way'!U33/(3*'OddsRatio_working_3-way'!X33^(1/3))*SIN(('OddsRatio_working_3-way'!Y33+2*PI())/3)</f>
        <v>-0.42029672220569503</v>
      </c>
      <c r="AK33" s="11">
        <f>'OddsRatio_working_3-way'!U33/(3*'OddsRatio_working_3-way'!X33^(1/3))*SIN(('OddsRatio_working_3-way'!Y33+4*PI())/3)</f>
        <v>0.49829303713521894</v>
      </c>
      <c r="AL33" s="11">
        <f>'OddsRatio_working_3-way'!Z33+'OddsRatio_working_3-way'!AF33</f>
        <v>1.0606960896606203</v>
      </c>
      <c r="AM33" s="11">
        <f>'OddsRatio_working_3-way'!AA33+'OddsRatio_working_3-way'!AG33</f>
        <v>-0.66544162509138849</v>
      </c>
      <c r="AN33" s="11">
        <f>'OddsRatio_working_3-way'!AB33+'OddsRatio_working_3-way'!AH33</f>
        <v>-0.39525446456923158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1.0606960896606203</v>
      </c>
      <c r="AS33" s="11">
        <f>IF(('OddsRatio_working_3-way'!X33=0),IF(Q33&gt;0,-Q33^(1/3),(-Q33)^(1/3)),'OddsRatio_working_3-way'!AM33-'OddsRatio_working_3-way'!R33/3)</f>
        <v>-0.66544162509138849</v>
      </c>
      <c r="AT33" s="11">
        <f>IF(('OddsRatio_working_3-way'!X33=0),IF(Q33&gt;0,-Q33^(1/3),(-Q33)^(1/3)),'OddsRatio_working_3-way'!AN33-'OddsRatio_working_3-way'!R33/3)</f>
        <v>-0.39525446456923158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1.88</v>
      </c>
      <c r="B34" s="4">
        <f>IF('True_Odds_Calculator_3-way'!B35="","",'True_Odds_Calculator_3-way'!B35)</f>
        <v>3.56</v>
      </c>
      <c r="C34" s="4">
        <f>IF('True_Odds_Calculator_3-way'!C35="","",'True_Odds_Calculator_3-way'!C35)</f>
        <v>4.38</v>
      </c>
      <c r="D34" s="9">
        <f t="shared" si="13"/>
        <v>0.51541017506211095</v>
      </c>
      <c r="E34" s="9">
        <f t="shared" si="14"/>
        <v>0.26772801737845259</v>
      </c>
      <c r="F34" s="9">
        <f t="shared" si="15"/>
        <v>0.21686180755943638</v>
      </c>
      <c r="G34" s="9">
        <f t="shared" si="16"/>
        <v>1.0684116888939523</v>
      </c>
      <c r="H34" s="9">
        <f t="shared" si="17"/>
        <v>1.9402022862266779</v>
      </c>
      <c r="I34" s="9">
        <f t="shared" si="18"/>
        <v>3.7351339235685179</v>
      </c>
      <c r="J34" s="9">
        <f t="shared" si="19"/>
        <v>4.6112315084615583</v>
      </c>
      <c r="K34" s="11">
        <f t="shared" si="20"/>
        <v>0.53191489361702127</v>
      </c>
      <c r="L34" s="11">
        <f t="shared" si="21"/>
        <v>0.2808988764044944</v>
      </c>
      <c r="M34" s="11">
        <f t="shared" si="22"/>
        <v>0.22831050228310504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-0.25975109079258607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0.23264965717947289</v>
      </c>
      <c r="Q34" s="11">
        <f>2*'OddsRatio_working_3-way'!K34*'OddsRatio_working_3-way'!L34*'OddsRatio_working_3-way'!M34</f>
        <v>6.8225705917733998E-2</v>
      </c>
      <c r="R34" s="11">
        <f t="shared" si="23"/>
        <v>0</v>
      </c>
      <c r="S34" s="11">
        <f t="shared" si="24"/>
        <v>-0.89566383136094718</v>
      </c>
      <c r="T34" s="11">
        <f t="shared" si="25"/>
        <v>-0.26265801506186137</v>
      </c>
      <c r="U34" s="11">
        <f>'OddsRatio_working_3-way'!S34-'OddsRatio_working_3-way'!R34^2/3</f>
        <v>-0.89566383136094718</v>
      </c>
      <c r="V34" s="11">
        <f>'OddsRatio_working_3-way'!S34*'OddsRatio_working_3-way'!R34/3-2*'OddsRatio_working_3-way'!R34^3/27-'OddsRatio_working_3-way'!T34</f>
        <v>0.26265801506186137</v>
      </c>
      <c r="W34" s="11">
        <f>'OddsRatio_working_3-way'!V34^2+4*'OddsRatio_working_3-way'!U34^3/27</f>
        <v>-3.7457255278542809E-2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0.1631306900576803</v>
      </c>
      <c r="Y34" s="11">
        <f>IF('OddsRatio_working_3-way'!W34&gt;=0,IF('OddsRatio_working_3-way'!V34+SQRT('OddsRatio_working_3-way'!W34)&gt;0,0,PI()),ACOS('OddsRatio_working_3-way'!V34/(2*'OddsRatio_working_3-way'!X34)))</f>
        <v>0.63502990532002412</v>
      </c>
      <c r="Z34" s="11">
        <f>'OddsRatio_working_3-way'!X34^(1/3)*COS('OddsRatio_working_3-way'!Y34/3)</f>
        <v>0.53420584444697627</v>
      </c>
      <c r="AA34" s="11">
        <f>'OddsRatio_working_3-way'!X34^(1/3)*COS(('OddsRatio_working_3-way'!Y34+2*PI())/3)</f>
        <v>-0.36652145499910604</v>
      </c>
      <c r="AB34" s="11">
        <f>'OddsRatio_working_3-way'!X34^(1/3)*COS(('OddsRatio_working_3-way'!Y34+4*PI())/3)</f>
        <v>-0.16768438944787006</v>
      </c>
      <c r="AC34" s="11">
        <f>'OddsRatio_working_3-way'!X34^(1/3)*SIN('OddsRatio_working_3-way'!Y34/3)</f>
        <v>0.11479863332088125</v>
      </c>
      <c r="AD34" s="11">
        <f>'OddsRatio_working_3-way'!X34^(1/3)*SIN(('OddsRatio_working_3-way'!Y34+2*PI())/3)</f>
        <v>0.40523651548075901</v>
      </c>
      <c r="AE34" s="11">
        <f>'OddsRatio_working_3-way'!X34^(1/3)*SIN(('OddsRatio_working_3-way'!Y34+4*PI())/3)</f>
        <v>-0.52003514880164026</v>
      </c>
      <c r="AF34" s="11">
        <f>-'OddsRatio_working_3-way'!U34/(3*'OddsRatio_working_3-way'!X34^(1/3))*COS(('OddsRatio_working_3-way'!Y34)/3)</f>
        <v>0.53420584444697616</v>
      </c>
      <c r="AG34" s="11">
        <f>-'OddsRatio_working_3-way'!U34/(3*'OddsRatio_working_3-way'!X34^(1/3))*COS(('OddsRatio_working_3-way'!Y34+2*PI())/3)</f>
        <v>-0.36652145499910599</v>
      </c>
      <c r="AH34" s="11">
        <f>-'OddsRatio_working_3-way'!U34/(3*'OddsRatio_working_3-way'!X34^(1/3))*COS(('OddsRatio_working_3-way'!Y34+4*PI())/3)</f>
        <v>-0.16768438944787004</v>
      </c>
      <c r="AI34" s="11">
        <f>'OddsRatio_working_3-way'!U34/(3*'OddsRatio_working_3-way'!X34^(1/3))*SIN(('OddsRatio_working_3-way'!Y34)/3)</f>
        <v>-0.11479863332088122</v>
      </c>
      <c r="AJ34" s="11">
        <f>'OddsRatio_working_3-way'!U34/(3*'OddsRatio_working_3-way'!X34^(1/3))*SIN(('OddsRatio_working_3-way'!Y34+2*PI())/3)</f>
        <v>-0.4052365154807589</v>
      </c>
      <c r="AK34" s="11">
        <f>'OddsRatio_working_3-way'!U34/(3*'OddsRatio_working_3-way'!X34^(1/3))*SIN(('OddsRatio_working_3-way'!Y34+4*PI())/3)</f>
        <v>0.52003514880164015</v>
      </c>
      <c r="AL34" s="11">
        <f>'OddsRatio_working_3-way'!Z34+'OddsRatio_working_3-way'!AF34</f>
        <v>1.0684116888939523</v>
      </c>
      <c r="AM34" s="11">
        <f>'OddsRatio_working_3-way'!AA34+'OddsRatio_working_3-way'!AG34</f>
        <v>-0.73304290999821209</v>
      </c>
      <c r="AN34" s="11">
        <f>'OddsRatio_working_3-way'!AB34+'OddsRatio_working_3-way'!AH34</f>
        <v>-0.33536877889574013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1.0684116888939523</v>
      </c>
      <c r="AS34" s="11">
        <f>IF(('OddsRatio_working_3-way'!X34=0),IF(Q34&gt;0,-Q34^(1/3),(-Q34)^(1/3)),'OddsRatio_working_3-way'!AM34-'OddsRatio_working_3-way'!R34/3)</f>
        <v>-0.73304290999821209</v>
      </c>
      <c r="AT34" s="11">
        <f>IF(('OddsRatio_working_3-way'!X34=0),IF(Q34&gt;0,-Q34^(1/3),(-Q34)^(1/3)),'OddsRatio_working_3-way'!AN34-'OddsRatio_working_3-way'!R34/3)</f>
        <v>-0.33536877889574013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1.86</v>
      </c>
      <c r="B35" s="4">
        <f>IF('True_Odds_Calculator_3-way'!B36="","",'True_Odds_Calculator_3-way'!B36)</f>
        <v>3.77</v>
      </c>
      <c r="C35" s="4">
        <f>IF('True_Odds_Calculator_3-way'!C36="","",'True_Odds_Calculator_3-way'!C36)</f>
        <v>4.2</v>
      </c>
      <c r="D35" s="9">
        <f t="shared" si="13"/>
        <v>0.52114708422241551</v>
      </c>
      <c r="E35" s="9">
        <f t="shared" si="14"/>
        <v>0.2525550557733206</v>
      </c>
      <c r="F35" s="9">
        <f t="shared" si="15"/>
        <v>0.22629786000426394</v>
      </c>
      <c r="G35" s="9">
        <f t="shared" si="16"/>
        <v>1.0684233547065438</v>
      </c>
      <c r="H35" s="9">
        <f t="shared" si="17"/>
        <v>1.918844085047628</v>
      </c>
      <c r="I35" s="9">
        <f t="shared" si="18"/>
        <v>3.9595326925371253</v>
      </c>
      <c r="J35" s="9">
        <f t="shared" si="19"/>
        <v>4.4189547350609404</v>
      </c>
      <c r="K35" s="11">
        <f t="shared" si="20"/>
        <v>0.5376344086021505</v>
      </c>
      <c r="L35" s="11">
        <f t="shared" si="21"/>
        <v>0.26525198938992045</v>
      </c>
      <c r="M35" s="11">
        <f t="shared" si="22"/>
        <v>0.23809523809523808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-0.25883596072695081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0.23190874136369133</v>
      </c>
      <c r="Q35" s="11">
        <f>2*'OddsRatio_working_3-way'!K35*'OddsRatio_working_3-way'!L35*'OddsRatio_working_3-way'!M35</f>
        <v>6.7908855450568462E-2</v>
      </c>
      <c r="R35" s="11">
        <f t="shared" si="23"/>
        <v>0</v>
      </c>
      <c r="S35" s="11">
        <f t="shared" si="24"/>
        <v>-0.89596801276131288</v>
      </c>
      <c r="T35" s="11">
        <f t="shared" si="25"/>
        <v>-0.26236252203845173</v>
      </c>
      <c r="U35" s="11">
        <f>'OddsRatio_working_3-way'!S35-'OddsRatio_working_3-way'!R35^2/3</f>
        <v>-0.89596801276131288</v>
      </c>
      <c r="V35" s="11">
        <f>'OddsRatio_working_3-way'!S35*'OddsRatio_working_3-way'!R35/3-2*'OddsRatio_working_3-way'!R35^3/27-'OddsRatio_working_3-way'!T35</f>
        <v>0.26236252203845173</v>
      </c>
      <c r="W35" s="11">
        <f>'OddsRatio_working_3-way'!V35^2+4*'OddsRatio_working_3-way'!U35^3/27</f>
        <v>-3.7720884681362615E-2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0.16321379970129646</v>
      </c>
      <c r="Y35" s="11">
        <f>IF('OddsRatio_working_3-way'!W35&gt;=0,IF('OddsRatio_working_3-way'!V35+SQRT('OddsRatio_working_3-way'!W35)&gt;0,0,PI()),ACOS('OddsRatio_working_3-way'!V35/(2*'OddsRatio_working_3-way'!X35)))</f>
        <v>0.63724365639175062</v>
      </c>
      <c r="Z35" s="11">
        <f>'OddsRatio_working_3-way'!X35^(1/3)*COS('OddsRatio_working_3-way'!Y35/3)</f>
        <v>0.53421167735327191</v>
      </c>
      <c r="AA35" s="11">
        <f>'OddsRatio_working_3-way'!X35^(1/3)*COS(('OddsRatio_working_3-way'!Y35+2*PI())/3)</f>
        <v>-0.36688266977925715</v>
      </c>
      <c r="AB35" s="11">
        <f>'OddsRatio_working_3-way'!X35^(1/3)*COS(('OddsRatio_working_3-way'!Y35+4*PI())/3)</f>
        <v>-0.16732900757401487</v>
      </c>
      <c r="AC35" s="11">
        <f>'OddsRatio_working_3-way'!X35^(1/3)*SIN('OddsRatio_working_3-way'!Y35/3)</f>
        <v>0.11521236059197235</v>
      </c>
      <c r="AD35" s="11">
        <f>'OddsRatio_working_3-way'!X35^(1/3)*SIN(('OddsRatio_working_3-way'!Y35+2*PI())/3)</f>
        <v>0.40503470329024338</v>
      </c>
      <c r="AE35" s="11">
        <f>'OddsRatio_working_3-way'!X35^(1/3)*SIN(('OddsRatio_working_3-way'!Y35+4*PI())/3)</f>
        <v>-0.52024706388221564</v>
      </c>
      <c r="AF35" s="11">
        <f>-'OddsRatio_working_3-way'!U35/(3*'OddsRatio_working_3-way'!X35^(1/3))*COS(('OddsRatio_working_3-way'!Y35)/3)</f>
        <v>0.53421167735327191</v>
      </c>
      <c r="AG35" s="11">
        <f>-'OddsRatio_working_3-way'!U35/(3*'OddsRatio_working_3-way'!X35^(1/3))*COS(('OddsRatio_working_3-way'!Y35+2*PI())/3)</f>
        <v>-0.36688266977925715</v>
      </c>
      <c r="AH35" s="11">
        <f>-'OddsRatio_working_3-way'!U35/(3*'OddsRatio_working_3-way'!X35^(1/3))*COS(('OddsRatio_working_3-way'!Y35+4*PI())/3)</f>
        <v>-0.16732900757401487</v>
      </c>
      <c r="AI35" s="11">
        <f>'OddsRatio_working_3-way'!U35/(3*'OddsRatio_working_3-way'!X35^(1/3))*SIN(('OddsRatio_working_3-way'!Y35)/3)</f>
        <v>-0.11521236059197235</v>
      </c>
      <c r="AJ35" s="11">
        <f>'OddsRatio_working_3-way'!U35/(3*'OddsRatio_working_3-way'!X35^(1/3))*SIN(('OddsRatio_working_3-way'!Y35+2*PI())/3)</f>
        <v>-0.40503470329024338</v>
      </c>
      <c r="AK35" s="11">
        <f>'OddsRatio_working_3-way'!U35/(3*'OddsRatio_working_3-way'!X35^(1/3))*SIN(('OddsRatio_working_3-way'!Y35+4*PI())/3)</f>
        <v>0.52024706388221564</v>
      </c>
      <c r="AL35" s="11">
        <f>'OddsRatio_working_3-way'!Z35+'OddsRatio_working_3-way'!AF35</f>
        <v>1.0684233547065438</v>
      </c>
      <c r="AM35" s="11">
        <f>'OddsRatio_working_3-way'!AA35+'OddsRatio_working_3-way'!AG35</f>
        <v>-0.73376533955851431</v>
      </c>
      <c r="AN35" s="11">
        <f>'OddsRatio_working_3-way'!AB35+'OddsRatio_working_3-way'!AH35</f>
        <v>-0.33465801514802973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1.0684233547065438</v>
      </c>
      <c r="AS35" s="11">
        <f>IF(('OddsRatio_working_3-way'!X35=0),IF(Q35&gt;0,-Q35^(1/3),(-Q35)^(1/3)),'OddsRatio_working_3-way'!AM35-'OddsRatio_working_3-way'!R35/3)</f>
        <v>-0.73376533955851431</v>
      </c>
      <c r="AT35" s="11">
        <f>IF(('OddsRatio_working_3-way'!X35=0),IF(Q35&gt;0,-Q35^(1/3),(-Q35)^(1/3)),'OddsRatio_working_3-way'!AN35-'OddsRatio_working_3-way'!R35/3)</f>
        <v>-0.33465801514802973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1.28</v>
      </c>
      <c r="B36" s="4">
        <f>IF('True_Odds_Calculator_3-way'!B37="","",'True_Odds_Calculator_3-way'!B37)</f>
        <v>5.75</v>
      </c>
      <c r="C36" s="4">
        <f>IF('True_Odds_Calculator_3-way'!C37="","",'True_Odds_Calculator_3-way'!C37)</f>
        <v>11.42</v>
      </c>
      <c r="D36" s="9">
        <f t="shared" si="13"/>
        <v>0.76200712954934824</v>
      </c>
      <c r="E36" s="9">
        <f t="shared" si="14"/>
        <v>0.15877178886606161</v>
      </c>
      <c r="F36" s="9">
        <f t="shared" si="15"/>
        <v>7.9221081584590264E-2</v>
      </c>
      <c r="G36" s="9">
        <f t="shared" si="16"/>
        <v>1.1154417122401892</v>
      </c>
      <c r="H36" s="9">
        <f t="shared" si="17"/>
        <v>1.3123236794272528</v>
      </c>
      <c r="I36" s="9">
        <f t="shared" si="18"/>
        <v>6.2983481331408981</v>
      </c>
      <c r="J36" s="9">
        <f t="shared" si="19"/>
        <v>12.622902641542773</v>
      </c>
      <c r="K36" s="11">
        <f t="shared" si="20"/>
        <v>0.78125</v>
      </c>
      <c r="L36" s="11">
        <f t="shared" si="21"/>
        <v>0.17391304347826086</v>
      </c>
      <c r="M36" s="11">
        <f t="shared" si="22"/>
        <v>8.7565674255691769E-2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-0.16488283332064269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0.18381653087641819</v>
      </c>
      <c r="Q36" s="11">
        <f>2*'OddsRatio_working_3-way'!K36*'OddsRatio_working_3-way'!L36*'OddsRatio_working_3-way'!M36</f>
        <v>2.3795020178177109E-2</v>
      </c>
      <c r="R36" s="11">
        <f t="shared" si="23"/>
        <v>0</v>
      </c>
      <c r="S36" s="11">
        <f t="shared" si="24"/>
        <v>-1.1148312239331533</v>
      </c>
      <c r="T36" s="11">
        <f t="shared" si="25"/>
        <v>-0.14431472154474473</v>
      </c>
      <c r="U36" s="11">
        <f>'OddsRatio_working_3-way'!S36-'OddsRatio_working_3-way'!R36^2/3</f>
        <v>-1.1148312239331533</v>
      </c>
      <c r="V36" s="11">
        <f>'OddsRatio_working_3-way'!S36*'OddsRatio_working_3-way'!R36/3-2*'OddsRatio_working_3-way'!R36^3/27-'OddsRatio_working_3-way'!T36</f>
        <v>0.14431472154474473</v>
      </c>
      <c r="W36" s="11">
        <f>'OddsRatio_working_3-way'!V36^2+4*'OddsRatio_working_3-way'!U36^3/27</f>
        <v>-0.18444237083458981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0.2265331706887134</v>
      </c>
      <c r="Y36" s="11">
        <f>IF('OddsRatio_working_3-way'!W36&gt;=0,IF('OddsRatio_working_3-way'!V36+SQRT('OddsRatio_working_3-way'!W36)&gt;0,0,PI()),ACOS('OddsRatio_working_3-way'!V36/(2*'OddsRatio_working_3-way'!X36)))</f>
        <v>1.2466191846239711</v>
      </c>
      <c r="Z36" s="11">
        <f>'OddsRatio_working_3-way'!X36^(1/3)*COS('OddsRatio_working_3-way'!Y36/3)</f>
        <v>0.55772085612009459</v>
      </c>
      <c r="AA36" s="11">
        <f>'OddsRatio_working_3-way'!X36^(1/3)*COS(('OddsRatio_working_3-way'!Y36+2*PI())/3)</f>
        <v>-0.49197633776598615</v>
      </c>
      <c r="AB36" s="11">
        <f>'OddsRatio_working_3-way'!X36^(1/3)*COS(('OddsRatio_working_3-way'!Y36+4*PI())/3)</f>
        <v>-6.5744518354108619E-2</v>
      </c>
      <c r="AC36" s="11">
        <f>'OddsRatio_working_3-way'!X36^(1/3)*SIN('OddsRatio_working_3-way'!Y36/3)</f>
        <v>0.24608505567463146</v>
      </c>
      <c r="AD36" s="11">
        <f>'OddsRatio_working_3-way'!X36^(1/3)*SIN(('OddsRatio_working_3-way'!Y36+2*PI())/3)</f>
        <v>0.359957901783092</v>
      </c>
      <c r="AE36" s="11">
        <f>'OddsRatio_working_3-way'!X36^(1/3)*SIN(('OddsRatio_working_3-way'!Y36+4*PI())/3)</f>
        <v>-0.60604295745772352</v>
      </c>
      <c r="AF36" s="11">
        <f>-'OddsRatio_working_3-way'!U36/(3*'OddsRatio_working_3-way'!X36^(1/3))*COS(('OddsRatio_working_3-way'!Y36)/3)</f>
        <v>0.55772085612009459</v>
      </c>
      <c r="AG36" s="11">
        <f>-'OddsRatio_working_3-way'!U36/(3*'OddsRatio_working_3-way'!X36^(1/3))*COS(('OddsRatio_working_3-way'!Y36+2*PI())/3)</f>
        <v>-0.49197633776598615</v>
      </c>
      <c r="AH36" s="11">
        <f>-'OddsRatio_working_3-way'!U36/(3*'OddsRatio_working_3-way'!X36^(1/3))*COS(('OddsRatio_working_3-way'!Y36+4*PI())/3)</f>
        <v>-6.5744518354108619E-2</v>
      </c>
      <c r="AI36" s="11">
        <f>'OddsRatio_working_3-way'!U36/(3*'OddsRatio_working_3-way'!X36^(1/3))*SIN(('OddsRatio_working_3-way'!Y36)/3)</f>
        <v>-0.24608505567463146</v>
      </c>
      <c r="AJ36" s="11">
        <f>'OddsRatio_working_3-way'!U36/(3*'OddsRatio_working_3-way'!X36^(1/3))*SIN(('OddsRatio_working_3-way'!Y36+2*PI())/3)</f>
        <v>-0.359957901783092</v>
      </c>
      <c r="AK36" s="11">
        <f>'OddsRatio_working_3-way'!U36/(3*'OddsRatio_working_3-way'!X36^(1/3))*SIN(('OddsRatio_working_3-way'!Y36+4*PI())/3)</f>
        <v>0.60604295745772352</v>
      </c>
      <c r="AL36" s="11">
        <f>'OddsRatio_working_3-way'!Z36+'OddsRatio_working_3-way'!AF36</f>
        <v>1.1154417122401892</v>
      </c>
      <c r="AM36" s="11">
        <f>'OddsRatio_working_3-way'!AA36+'OddsRatio_working_3-way'!AG36</f>
        <v>-0.9839526755319723</v>
      </c>
      <c r="AN36" s="11">
        <f>'OddsRatio_working_3-way'!AB36+'OddsRatio_working_3-way'!AH36</f>
        <v>-0.13148903670821724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1.1154417122401892</v>
      </c>
      <c r="AS36" s="11">
        <f>IF(('OddsRatio_working_3-way'!X36=0),IF(Q36&gt;0,-Q36^(1/3),(-Q36)^(1/3)),'OddsRatio_working_3-way'!AM36-'OddsRatio_working_3-way'!R36/3)</f>
        <v>-0.9839526755319723</v>
      </c>
      <c r="AT36" s="11">
        <f>IF(('OddsRatio_working_3-way'!X36=0),IF(Q36&gt;0,-Q36^(1/3),(-Q36)^(1/3)),'OddsRatio_working_3-way'!AN36-'OddsRatio_working_3-way'!R36/3)</f>
        <v>-0.13148903670821724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1.57</v>
      </c>
      <c r="B37" s="4">
        <f>IF('True_Odds_Calculator_3-way'!B38="","",'True_Odds_Calculator_3-way'!B38)</f>
        <v>4.49</v>
      </c>
      <c r="C37" s="4">
        <f>IF('True_Odds_Calculator_3-way'!C38="","",'True_Odds_Calculator_3-way'!C38)</f>
        <v>5.45</v>
      </c>
      <c r="D37" s="9">
        <f t="shared" si="13"/>
        <v>0.61858374090137513</v>
      </c>
      <c r="E37" s="9">
        <f t="shared" si="14"/>
        <v>0.2094110014433416</v>
      </c>
      <c r="F37" s="9">
        <f t="shared" si="15"/>
        <v>0.17200525765528327</v>
      </c>
      <c r="G37" s="9">
        <f t="shared" si="16"/>
        <v>1.0817473650001106</v>
      </c>
      <c r="H37" s="9">
        <f t="shared" si="17"/>
        <v>1.6165959980500628</v>
      </c>
      <c r="I37" s="9">
        <f t="shared" si="18"/>
        <v>4.7752983038503869</v>
      </c>
      <c r="J37" s="9">
        <f t="shared" si="19"/>
        <v>5.8137757742504927</v>
      </c>
      <c r="K37" s="11">
        <f t="shared" si="20"/>
        <v>0.63694267515923564</v>
      </c>
      <c r="L37" s="11">
        <f t="shared" si="21"/>
        <v>0.22271714922048996</v>
      </c>
      <c r="M37" s="11">
        <f t="shared" si="22"/>
        <v>0.18348623853211007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-0.23041874025620601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0.22150680066222983</v>
      </c>
      <c r="Q37" s="11">
        <f>2*'OddsRatio_working_3-way'!K37*'OddsRatio_working_3-way'!L37*'OddsRatio_working_3-way'!M37</f>
        <v>5.205800250581194E-2</v>
      </c>
      <c r="R37" s="11">
        <f t="shared" si="23"/>
        <v>0</v>
      </c>
      <c r="S37" s="11">
        <f t="shared" si="24"/>
        <v>-0.96132285254199867</v>
      </c>
      <c r="T37" s="11">
        <f t="shared" si="25"/>
        <v>-0.22592781493348968</v>
      </c>
      <c r="U37" s="11">
        <f>'OddsRatio_working_3-way'!S37-'OddsRatio_working_3-way'!R37^2/3</f>
        <v>-0.96132285254199867</v>
      </c>
      <c r="V37" s="11">
        <f>'OddsRatio_working_3-way'!S37*'OddsRatio_working_3-way'!R37/3-2*'OddsRatio_working_3-way'!R37^3/27-'OddsRatio_working_3-way'!T37</f>
        <v>0.22592781493348968</v>
      </c>
      <c r="W37" s="11">
        <f>'OddsRatio_working_3-way'!V37^2+4*'OddsRatio_working_3-way'!U37^3/27</f>
        <v>-8.0571209824106371E-2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0.18139362405052137</v>
      </c>
      <c r="Y37" s="11">
        <f>IF('OddsRatio_working_3-way'!W37&gt;=0,IF('OddsRatio_working_3-way'!V37+SQRT('OddsRatio_working_3-way'!W37)&gt;0,0,PI()),ACOS('OddsRatio_working_3-way'!V37/(2*'OddsRatio_working_3-way'!X37)))</f>
        <v>0.89853654265769012</v>
      </c>
      <c r="Z37" s="11">
        <f>'OddsRatio_working_3-way'!X37^(1/3)*COS('OddsRatio_working_3-way'!Y37/3)</f>
        <v>0.54087368250005519</v>
      </c>
      <c r="AA37" s="11">
        <f>'OddsRatio_working_3-way'!X37^(1/3)*COS(('OddsRatio_working_3-way'!Y37+2*PI())/3)</f>
        <v>-0.41508281533718183</v>
      </c>
      <c r="AB37" s="11">
        <f>'OddsRatio_working_3-way'!X37^(1/3)*COS(('OddsRatio_working_3-way'!Y37+4*PI())/3)</f>
        <v>-0.12579086716287374</v>
      </c>
      <c r="AC37" s="11">
        <f>'OddsRatio_working_3-way'!X37^(1/3)*SIN('OddsRatio_working_3-way'!Y37/3)</f>
        <v>0.16702278415282829</v>
      </c>
      <c r="AD37" s="11">
        <f>'OddsRatio_working_3-way'!X37^(1/3)*SIN(('OddsRatio_working_3-way'!Y37+2*PI())/3)</f>
        <v>0.38489895720707246</v>
      </c>
      <c r="AE37" s="11">
        <f>'OddsRatio_working_3-way'!X37^(1/3)*SIN(('OddsRatio_working_3-way'!Y37+4*PI())/3)</f>
        <v>-0.55192174135990069</v>
      </c>
      <c r="AF37" s="11">
        <f>-'OddsRatio_working_3-way'!U37/(3*'OddsRatio_working_3-way'!X37^(1/3))*COS(('OddsRatio_working_3-way'!Y37)/3)</f>
        <v>0.5408736825000553</v>
      </c>
      <c r="AG37" s="11">
        <f>-'OddsRatio_working_3-way'!U37/(3*'OddsRatio_working_3-way'!X37^(1/3))*COS(('OddsRatio_working_3-way'!Y37+2*PI())/3)</f>
        <v>-0.41508281533718194</v>
      </c>
      <c r="AH37" s="11">
        <f>-'OddsRatio_working_3-way'!U37/(3*'OddsRatio_working_3-way'!X37^(1/3))*COS(('OddsRatio_working_3-way'!Y37+4*PI())/3)</f>
        <v>-0.12579086716287377</v>
      </c>
      <c r="AI37" s="11">
        <f>'OddsRatio_working_3-way'!U37/(3*'OddsRatio_working_3-way'!X37^(1/3))*SIN(('OddsRatio_working_3-way'!Y37)/3)</f>
        <v>-0.16702278415282834</v>
      </c>
      <c r="AJ37" s="11">
        <f>'OddsRatio_working_3-way'!U37/(3*'OddsRatio_working_3-way'!X37^(1/3))*SIN(('OddsRatio_working_3-way'!Y37+2*PI())/3)</f>
        <v>-0.38489895720707251</v>
      </c>
      <c r="AK37" s="11">
        <f>'OddsRatio_working_3-way'!U37/(3*'OddsRatio_working_3-way'!X37^(1/3))*SIN(('OddsRatio_working_3-way'!Y37+4*PI())/3)</f>
        <v>0.5519217413599008</v>
      </c>
      <c r="AL37" s="11">
        <f>'OddsRatio_working_3-way'!Z37+'OddsRatio_working_3-way'!AF37</f>
        <v>1.0817473650001106</v>
      </c>
      <c r="AM37" s="11">
        <f>'OddsRatio_working_3-way'!AA37+'OddsRatio_working_3-way'!AG37</f>
        <v>-0.83016563067436377</v>
      </c>
      <c r="AN37" s="11">
        <f>'OddsRatio_working_3-way'!AB37+'OddsRatio_working_3-way'!AH37</f>
        <v>-0.25158173432574749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1.0817473650001106</v>
      </c>
      <c r="AS37" s="11">
        <f>IF(('OddsRatio_working_3-way'!X37=0),IF(Q37&gt;0,-Q37^(1/3),(-Q37)^(1/3)),'OddsRatio_working_3-way'!AM37-'OddsRatio_working_3-way'!R37/3)</f>
        <v>-0.83016563067436377</v>
      </c>
      <c r="AT37" s="11">
        <f>IF(('OddsRatio_working_3-way'!X37=0),IF(Q37&gt;0,-Q37^(1/3),(-Q37)^(1/3)),'OddsRatio_working_3-way'!AN37-'OddsRatio_working_3-way'!R37/3)</f>
        <v>-0.25158173432574749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2.75</v>
      </c>
      <c r="B40" s="4">
        <f>IF('True_Odds_Calculator_3-way'!B39="","",'True_Odds_Calculator_3-way'!B39)</f>
        <v>4.04</v>
      </c>
      <c r="C40" s="4">
        <f>IF('True_Odds_Calculator_3-way'!C39="","",'True_Odds_Calculator_3-way'!C39)</f>
        <v>2.34</v>
      </c>
      <c r="D40" s="9">
        <f t="shared" si="13"/>
        <v>0.35017538289800954</v>
      </c>
      <c r="E40" s="9">
        <f t="shared" si="14"/>
        <v>0.23676279166234365</v>
      </c>
      <c r="F40" s="9">
        <f t="shared" si="15"/>
        <v>0.41306182543964653</v>
      </c>
      <c r="G40" s="9">
        <f t="shared" si="16"/>
        <v>1.0604067868981533</v>
      </c>
      <c r="H40" s="9">
        <f t="shared" si="17"/>
        <v>2.8557118770717684</v>
      </c>
      <c r="I40" s="9">
        <f t="shared" si="18"/>
        <v>4.2236366321703862</v>
      </c>
      <c r="J40" s="9">
        <f t="shared" si="19"/>
        <v>2.4209450944435251</v>
      </c>
      <c r="K40" s="11">
        <f t="shared" si="20"/>
        <v>0.36363636363636365</v>
      </c>
      <c r="L40" s="11">
        <f t="shared" si="21"/>
        <v>0.24752475247524752</v>
      </c>
      <c r="M40" s="11">
        <f t="shared" si="22"/>
        <v>0.42735042735042739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-0.27421203658827409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0.23579281005023583</v>
      </c>
      <c r="Q40" s="11">
        <f>2*'OddsRatio_working_3-way'!K40*'OddsRatio_working_3-way'!L40*'OddsRatio_working_3-way'!M40</f>
        <v>7.6930770000076934E-2</v>
      </c>
      <c r="R40" s="11">
        <f t="shared" si="23"/>
        <v>0</v>
      </c>
      <c r="S40" s="11">
        <f t="shared" si="24"/>
        <v>-0.8598922679833918</v>
      </c>
      <c r="T40" s="11">
        <f t="shared" si="25"/>
        <v>-0.28055212658511963</v>
      </c>
      <c r="U40" s="11">
        <f>'OddsRatio_working_3-way'!S40-'OddsRatio_working_3-way'!R40^2/3</f>
        <v>-0.8598922679833918</v>
      </c>
      <c r="V40" s="11">
        <f>'OddsRatio_working_3-way'!S40*'OddsRatio_working_3-way'!R40/3-2*'OddsRatio_working_3-way'!R40^3/27-'OddsRatio_working_3-way'!T40</f>
        <v>0.28055212658511963</v>
      </c>
      <c r="W40" s="11">
        <f>'OddsRatio_working_3-way'!V40^2+4*'OddsRatio_working_3-way'!U40^3/27</f>
        <v>-1.5485614512161502E-2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0.15345610955872244</v>
      </c>
      <c r="Y40" s="11">
        <f>IF('OddsRatio_working_3-way'!W40&gt;=0,IF('OddsRatio_working_3-way'!V40+SQRT('OddsRatio_working_3-way'!W40)&gt;0,0,PI()),ACOS('OddsRatio_working_3-way'!V40/(2*'OddsRatio_working_3-way'!X40)))</f>
        <v>0.41748406450283926</v>
      </c>
      <c r="Z40" s="11">
        <f>'OddsRatio_working_3-way'!X40^(1/3)*COS('OddsRatio_working_3-way'!Y40/3)</f>
        <v>0.53020339344907663</v>
      </c>
      <c r="AA40" s="11">
        <f>'OddsRatio_working_3-way'!X40^(1/3)*COS(('OddsRatio_working_3-way'!Y40+2*PI())/3)</f>
        <v>-0.32941606663640749</v>
      </c>
      <c r="AB40" s="11">
        <f>'OddsRatio_working_3-way'!X40^(1/3)*COS(('OddsRatio_working_3-way'!Y40+4*PI())/3)</f>
        <v>-0.20078732681266923</v>
      </c>
      <c r="AC40" s="11">
        <f>'OddsRatio_working_3-way'!X40^(1/3)*SIN('OddsRatio_working_3-way'!Y40/3)</f>
        <v>7.4263837562757729E-2</v>
      </c>
      <c r="AD40" s="11">
        <f>'OddsRatio_working_3-way'!X40^(1/3)*SIN(('OddsRatio_working_3-way'!Y40+2*PI())/3)</f>
        <v>0.4220376891182373</v>
      </c>
      <c r="AE40" s="11">
        <f>'OddsRatio_working_3-way'!X40^(1/3)*SIN(('OddsRatio_working_3-way'!Y40+4*PI())/3)</f>
        <v>-0.49630152668099492</v>
      </c>
      <c r="AF40" s="11">
        <f>-'OddsRatio_working_3-way'!U40/(3*'OddsRatio_working_3-way'!X40^(1/3))*COS(('OddsRatio_working_3-way'!Y40)/3)</f>
        <v>0.53020339344907652</v>
      </c>
      <c r="AG40" s="11">
        <f>-'OddsRatio_working_3-way'!U40/(3*'OddsRatio_working_3-way'!X40^(1/3))*COS(('OddsRatio_working_3-way'!Y40+2*PI())/3)</f>
        <v>-0.32941606663640743</v>
      </c>
      <c r="AH40" s="11">
        <f>-'OddsRatio_working_3-way'!U40/(3*'OddsRatio_working_3-way'!X40^(1/3))*COS(('OddsRatio_working_3-way'!Y40+4*PI())/3)</f>
        <v>-0.2007873268126692</v>
      </c>
      <c r="AI40" s="11">
        <f>'OddsRatio_working_3-way'!U40/(3*'OddsRatio_working_3-way'!X40^(1/3))*SIN(('OddsRatio_working_3-way'!Y40)/3)</f>
        <v>-7.4263837562757715E-2</v>
      </c>
      <c r="AJ40" s="11">
        <f>'OddsRatio_working_3-way'!U40/(3*'OddsRatio_working_3-way'!X40^(1/3))*SIN(('OddsRatio_working_3-way'!Y40+2*PI())/3)</f>
        <v>-0.42203768911823719</v>
      </c>
      <c r="AK40" s="11">
        <f>'OddsRatio_working_3-way'!U40/(3*'OddsRatio_working_3-way'!X40^(1/3))*SIN(('OddsRatio_working_3-way'!Y40+4*PI())/3)</f>
        <v>0.49630152668099481</v>
      </c>
      <c r="AL40" s="11">
        <f>'OddsRatio_working_3-way'!Z40+'OddsRatio_working_3-way'!AF40</f>
        <v>1.0604067868981533</v>
      </c>
      <c r="AM40" s="11">
        <f>'OddsRatio_working_3-way'!AA40+'OddsRatio_working_3-way'!AG40</f>
        <v>-0.65883213327281487</v>
      </c>
      <c r="AN40" s="11">
        <f>'OddsRatio_working_3-way'!AB40+'OddsRatio_working_3-way'!AH40</f>
        <v>-0.4015746536253384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1.0604067868981533</v>
      </c>
      <c r="AS40" s="11">
        <f>IF(('OddsRatio_working_3-way'!X40=0),IF(Q40&gt;0,-Q40^(1/3),(-Q40)^(1/3)),'OddsRatio_working_3-way'!AM40-'OddsRatio_working_3-way'!R40/3)</f>
        <v>-0.65883213327281487</v>
      </c>
      <c r="AT40" s="11">
        <f>IF(('OddsRatio_working_3-way'!X40=0),IF(Q40&gt;0,-Q40^(1/3),(-Q40)^(1/3)),'OddsRatio_working_3-way'!AN40-'OddsRatio_working_3-way'!R40/3)</f>
        <v>-0.4015746536253384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2.16</v>
      </c>
      <c r="B41" s="4">
        <f>IF('True_Odds_Calculator_3-way'!B40="","",'True_Odds_Calculator_3-way'!B40)</f>
        <v>3.38</v>
      </c>
      <c r="C41" s="4">
        <f>IF('True_Odds_Calculator_3-way'!C40="","",'True_Odds_Calculator_3-way'!C40)</f>
        <v>3.56</v>
      </c>
      <c r="D41" s="9">
        <f t="shared" si="13"/>
        <v>0.44787787126083745</v>
      </c>
      <c r="E41" s="9">
        <f t="shared" si="14"/>
        <v>0.28334503069941086</v>
      </c>
      <c r="F41" s="9">
        <f t="shared" si="15"/>
        <v>0.26877709803975186</v>
      </c>
      <c r="G41" s="9">
        <f t="shared" si="16"/>
        <v>1.0627168317591442</v>
      </c>
      <c r="H41" s="9">
        <f t="shared" si="17"/>
        <v>2.2327515248406073</v>
      </c>
      <c r="I41" s="9">
        <f t="shared" si="18"/>
        <v>3.5292660595867624</v>
      </c>
      <c r="J41" s="9">
        <f t="shared" si="19"/>
        <v>3.7205550893034087</v>
      </c>
      <c r="K41" s="11">
        <f t="shared" si="20"/>
        <v>0.46296296296296291</v>
      </c>
      <c r="L41" s="11">
        <f t="shared" si="21"/>
        <v>0.29585798816568049</v>
      </c>
      <c r="M41" s="11">
        <f t="shared" si="22"/>
        <v>0.2808988764044944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-0.27192833415823903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0.23469799831079002</v>
      </c>
      <c r="Q41" s="11">
        <f>2*'OddsRatio_working_3-way'!K41*'OddsRatio_working_3-way'!L41*'OddsRatio_working_3-way'!M41</f>
        <v>7.6950163380586897E-2</v>
      </c>
      <c r="R41" s="11">
        <f t="shared" si="23"/>
        <v>0</v>
      </c>
      <c r="S41" s="11">
        <f t="shared" si="24"/>
        <v>-0.86308769197334123</v>
      </c>
      <c r="T41" s="11">
        <f t="shared" si="25"/>
        <v>-0.28297957113880046</v>
      </c>
      <c r="U41" s="11">
        <f>'OddsRatio_working_3-way'!S41-'OddsRatio_working_3-way'!R41^2/3</f>
        <v>-0.86308769197334123</v>
      </c>
      <c r="V41" s="11">
        <f>'OddsRatio_working_3-way'!S41*'OddsRatio_working_3-way'!R41/3-2*'OddsRatio_working_3-way'!R41^3/27-'OddsRatio_working_3-way'!T41</f>
        <v>0.28297957113880046</v>
      </c>
      <c r="W41" s="11">
        <f>'OddsRatio_working_3-way'!V41^2+4*'OddsRatio_working_3-way'!U41^3/27</f>
        <v>-1.5171687903235309E-2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0.15431228530575161</v>
      </c>
      <c r="Y41" s="11">
        <f>IF('OddsRatio_working_3-way'!W41&gt;=0,IF('OddsRatio_working_3-way'!V41+SQRT('OddsRatio_working_3-way'!W41)&gt;0,0,PI()),ACOS('OddsRatio_working_3-way'!V41/(2*'OddsRatio_working_3-way'!X41)))</f>
        <v>0.41053980998588768</v>
      </c>
      <c r="Z41" s="11">
        <f>'OddsRatio_working_3-way'!X41^(1/3)*COS('OddsRatio_working_3-way'!Y41/3)</f>
        <v>0.53135841587957222</v>
      </c>
      <c r="AA41" s="11">
        <f>'OddsRatio_working_3-way'!X41^(1/3)*COS(('OddsRatio_working_3-way'!Y41+2*PI())/3)</f>
        <v>-0.3290479573262069</v>
      </c>
      <c r="AB41" s="11">
        <f>'OddsRatio_working_3-way'!X41^(1/3)*COS(('OddsRatio_working_3-way'!Y41+4*PI())/3)</f>
        <v>-0.20231045855336527</v>
      </c>
      <c r="AC41" s="11">
        <f>'OddsRatio_working_3-way'!X41^(1/3)*SIN('OddsRatio_working_3-way'!Y41/3)</f>
        <v>7.3171929032919844E-2</v>
      </c>
      <c r="AD41" s="11">
        <f>'OddsRatio_working_3-way'!X41^(1/3)*SIN(('OddsRatio_working_3-way'!Y41+2*PI())/3)</f>
        <v>0.42358392214990631</v>
      </c>
      <c r="AE41" s="11">
        <f>'OddsRatio_working_3-way'!X41^(1/3)*SIN(('OddsRatio_working_3-way'!Y41+4*PI())/3)</f>
        <v>-0.49675585118282617</v>
      </c>
      <c r="AF41" s="11">
        <f>-'OddsRatio_working_3-way'!U41/(3*'OddsRatio_working_3-way'!X41^(1/3))*COS(('OddsRatio_working_3-way'!Y41)/3)</f>
        <v>0.53135841587957211</v>
      </c>
      <c r="AG41" s="11">
        <f>-'OddsRatio_working_3-way'!U41/(3*'OddsRatio_working_3-way'!X41^(1/3))*COS(('OddsRatio_working_3-way'!Y41+2*PI())/3)</f>
        <v>-0.32904795732620679</v>
      </c>
      <c r="AH41" s="11">
        <f>-'OddsRatio_working_3-way'!U41/(3*'OddsRatio_working_3-way'!X41^(1/3))*COS(('OddsRatio_working_3-way'!Y41+4*PI())/3)</f>
        <v>-0.20231045855336524</v>
      </c>
      <c r="AI41" s="11">
        <f>'OddsRatio_working_3-way'!U41/(3*'OddsRatio_working_3-way'!X41^(1/3))*SIN(('OddsRatio_working_3-way'!Y41)/3)</f>
        <v>-7.317192903291983E-2</v>
      </c>
      <c r="AJ41" s="11">
        <f>'OddsRatio_working_3-way'!U41/(3*'OddsRatio_working_3-way'!X41^(1/3))*SIN(('OddsRatio_working_3-way'!Y41+2*PI())/3)</f>
        <v>-0.4235839221499062</v>
      </c>
      <c r="AK41" s="11">
        <f>'OddsRatio_working_3-way'!U41/(3*'OddsRatio_working_3-way'!X41^(1/3))*SIN(('OddsRatio_working_3-way'!Y41+4*PI())/3)</f>
        <v>0.49675585118282606</v>
      </c>
      <c r="AL41" s="11">
        <f>'OddsRatio_working_3-way'!Z41+'OddsRatio_working_3-way'!AF41</f>
        <v>1.0627168317591442</v>
      </c>
      <c r="AM41" s="11">
        <f>'OddsRatio_working_3-way'!AA41+'OddsRatio_working_3-way'!AG41</f>
        <v>-0.65809591465241368</v>
      </c>
      <c r="AN41" s="11">
        <f>'OddsRatio_working_3-way'!AB41+'OddsRatio_working_3-way'!AH41</f>
        <v>-0.40462091710673054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1.0627168317591442</v>
      </c>
      <c r="AS41" s="11">
        <f>IF(('OddsRatio_working_3-way'!X41=0),IF(Q41&gt;0,-Q41^(1/3),(-Q41)^(1/3)),'OddsRatio_working_3-way'!AM41-'OddsRatio_working_3-way'!R41/3)</f>
        <v>-0.65809591465241368</v>
      </c>
      <c r="AT41" s="11">
        <f>IF(('OddsRatio_working_3-way'!X41=0),IF(Q41&gt;0,-Q41^(1/3),(-Q41)^(1/3)),'OddsRatio_working_3-way'!AN41-'OddsRatio_working_3-way'!R41/3)</f>
        <v>-0.40462091710673054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2.25</v>
      </c>
      <c r="B42" s="4">
        <f>IF('True_Odds_Calculator_3-way'!B41="","",'True_Odds_Calculator_3-way'!B41)</f>
        <v>3.64</v>
      </c>
      <c r="C42" s="4">
        <f>IF('True_Odds_Calculator_3-way'!C41="","",'True_Odds_Calculator_3-way'!C41)</f>
        <v>3.12</v>
      </c>
      <c r="D42" s="9">
        <f t="shared" si="13"/>
        <v>0.42960611400647952</v>
      </c>
      <c r="E42" s="9">
        <f t="shared" si="14"/>
        <v>0.26287211458791904</v>
      </c>
      <c r="F42" s="9">
        <f t="shared" si="15"/>
        <v>0.30752177140560161</v>
      </c>
      <c r="G42" s="9">
        <f t="shared" si="16"/>
        <v>1.062170890770735</v>
      </c>
      <c r="H42" s="9">
        <f t="shared" si="17"/>
        <v>2.3277136134634189</v>
      </c>
      <c r="I42" s="9">
        <f t="shared" si="18"/>
        <v>3.8041311516347407</v>
      </c>
      <c r="J42" s="9">
        <f t="shared" si="19"/>
        <v>3.2518022884339586</v>
      </c>
      <c r="K42" s="11">
        <f t="shared" si="20"/>
        <v>0.44444444444444442</v>
      </c>
      <c r="L42" s="11">
        <f t="shared" si="21"/>
        <v>0.27472527472527469</v>
      </c>
      <c r="M42" s="11">
        <f t="shared" si="22"/>
        <v>0.32051282051282048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-0.27378604301681242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0.23519927366081211</v>
      </c>
      <c r="Q42" s="11">
        <f>2*'OddsRatio_working_3-way'!K42*'OddsRatio_working_3-way'!L42*'OddsRatio_working_3-way'!M42</f>
        <v>7.8269309038539792E-2</v>
      </c>
      <c r="R42" s="11">
        <f t="shared" si="23"/>
        <v>0</v>
      </c>
      <c r="S42" s="11">
        <f t="shared" si="24"/>
        <v>-0.85906232132647165</v>
      </c>
      <c r="T42" s="11">
        <f t="shared" si="25"/>
        <v>-0.28587764436821017</v>
      </c>
      <c r="U42" s="11">
        <f>'OddsRatio_working_3-way'!S42-'OddsRatio_working_3-way'!R42^2/3</f>
        <v>-0.85906232132647165</v>
      </c>
      <c r="V42" s="11">
        <f>'OddsRatio_working_3-way'!S42*'OddsRatio_working_3-way'!R42/3-2*'OddsRatio_working_3-way'!R42^3/27-'OddsRatio_working_3-way'!T42</f>
        <v>0.28587764436821017</v>
      </c>
      <c r="W42" s="11">
        <f>'OddsRatio_working_3-way'!V42^2+4*'OddsRatio_working_3-way'!U42^3/27</f>
        <v>-1.2196601513782407E-2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0.15323399513758301</v>
      </c>
      <c r="Y42" s="11">
        <f>IF('OddsRatio_working_3-way'!W42&gt;=0,IF('OddsRatio_working_3-way'!V42+SQRT('OddsRatio_working_3-way'!W42)&gt;0,0,PI()),ACOS('OddsRatio_working_3-way'!V42/(2*'OddsRatio_working_3-way'!X42)))</f>
        <v>0.36865176480592909</v>
      </c>
      <c r="Z42" s="11">
        <f>'OddsRatio_working_3-way'!X42^(1/3)*COS('OddsRatio_working_3-way'!Y42/3)</f>
        <v>0.53108544538536762</v>
      </c>
      <c r="AA42" s="11">
        <f>'OddsRatio_working_3-way'!X42^(1/3)*COS(('OddsRatio_working_3-way'!Y42+2*PI())/3)</f>
        <v>-0.32234736692611976</v>
      </c>
      <c r="AB42" s="11">
        <f>'OddsRatio_working_3-way'!X42^(1/3)*COS(('OddsRatio_working_3-way'!Y42+4*PI())/3)</f>
        <v>-0.20873807845924774</v>
      </c>
      <c r="AC42" s="11">
        <f>'OddsRatio_working_3-way'!X42^(1/3)*SIN('OddsRatio_working_3-way'!Y42/3)</f>
        <v>6.5592353278790469E-2</v>
      </c>
      <c r="AD42" s="11">
        <f>'OddsRatio_working_3-way'!X42^(1/3)*SIN(('OddsRatio_working_3-way'!Y42+2*PI())/3)</f>
        <v>0.42713731064450622</v>
      </c>
      <c r="AE42" s="11">
        <f>'OddsRatio_working_3-way'!X42^(1/3)*SIN(('OddsRatio_working_3-way'!Y42+4*PI())/3)</f>
        <v>-0.49272966392329665</v>
      </c>
      <c r="AF42" s="11">
        <f>-'OddsRatio_working_3-way'!U42/(3*'OddsRatio_working_3-way'!X42^(1/3))*COS(('OddsRatio_working_3-way'!Y42)/3)</f>
        <v>0.53108544538536751</v>
      </c>
      <c r="AG42" s="11">
        <f>-'OddsRatio_working_3-way'!U42/(3*'OddsRatio_working_3-way'!X42^(1/3))*COS(('OddsRatio_working_3-way'!Y42+2*PI())/3)</f>
        <v>-0.3223473669261197</v>
      </c>
      <c r="AH42" s="11">
        <f>-'OddsRatio_working_3-way'!U42/(3*'OddsRatio_working_3-way'!X42^(1/3))*COS(('OddsRatio_working_3-way'!Y42+4*PI())/3)</f>
        <v>-0.20873807845924772</v>
      </c>
      <c r="AI42" s="11">
        <f>'OddsRatio_working_3-way'!U42/(3*'OddsRatio_working_3-way'!X42^(1/3))*SIN(('OddsRatio_working_3-way'!Y42)/3)</f>
        <v>-6.5592353278790455E-2</v>
      </c>
      <c r="AJ42" s="11">
        <f>'OddsRatio_working_3-way'!U42/(3*'OddsRatio_working_3-way'!X42^(1/3))*SIN(('OddsRatio_working_3-way'!Y42+2*PI())/3)</f>
        <v>-0.42713731064450616</v>
      </c>
      <c r="AK42" s="11">
        <f>'OddsRatio_working_3-way'!U42/(3*'OddsRatio_working_3-way'!X42^(1/3))*SIN(('OddsRatio_working_3-way'!Y42+4*PI())/3)</f>
        <v>0.49272966392329653</v>
      </c>
      <c r="AL42" s="11">
        <f>'OddsRatio_working_3-way'!Z42+'OddsRatio_working_3-way'!AF42</f>
        <v>1.062170890770735</v>
      </c>
      <c r="AM42" s="11">
        <f>'OddsRatio_working_3-way'!AA42+'OddsRatio_working_3-way'!AG42</f>
        <v>-0.64469473385223952</v>
      </c>
      <c r="AN42" s="11">
        <f>'OddsRatio_working_3-way'!AB42+'OddsRatio_working_3-way'!AH42</f>
        <v>-0.41747615691849549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1.062170890770735</v>
      </c>
      <c r="AS42" s="11">
        <f>IF(('OddsRatio_working_3-way'!X42=0),IF(Q42&gt;0,-Q42^(1/3),(-Q42)^(1/3)),'OddsRatio_working_3-way'!AM42-'OddsRatio_working_3-way'!R42/3)</f>
        <v>-0.64469473385223952</v>
      </c>
      <c r="AT42" s="11">
        <f>IF(('OddsRatio_working_3-way'!X42=0),IF(Q42&gt;0,-Q42^(1/3),(-Q42)^(1/3)),'OddsRatio_working_3-way'!AN42-'OddsRatio_working_3-way'!R42/3)</f>
        <v>-0.41747615691849549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3.42</v>
      </c>
      <c r="B43" s="4">
        <f>IF('True_Odds_Calculator_3-way'!B42="","",'True_Odds_Calculator_3-way'!B42)</f>
        <v>2.99</v>
      </c>
      <c r="C43" s="4">
        <f>IF('True_Odds_Calculator_3-way'!C42="","",'True_Odds_Calculator_3-way'!C42)</f>
        <v>2.2200000000000002</v>
      </c>
      <c r="D43" s="9">
        <f t="shared" si="13"/>
        <v>0.2689690777726737</v>
      </c>
      <c r="E43" s="9">
        <f t="shared" si="14"/>
        <v>0.30912216941431842</v>
      </c>
      <c r="F43" s="9">
        <f t="shared" si="15"/>
        <v>0.4219087528130081</v>
      </c>
      <c r="G43" s="9">
        <f t="shared" si="16"/>
        <v>1.1230989673009035</v>
      </c>
      <c r="H43" s="9">
        <f t="shared" si="17"/>
        <v>3.7178995008681865</v>
      </c>
      <c r="I43" s="9">
        <f t="shared" si="18"/>
        <v>3.2349669449287983</v>
      </c>
      <c r="J43" s="9">
        <f t="shared" si="19"/>
        <v>2.3701807401071022</v>
      </c>
      <c r="K43" s="11">
        <f t="shared" si="20"/>
        <v>0.29239766081871343</v>
      </c>
      <c r="L43" s="11">
        <f t="shared" si="21"/>
        <v>0.33444816053511706</v>
      </c>
      <c r="M43" s="11">
        <f t="shared" si="22"/>
        <v>0.4504504504504504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-0.25880818329330924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0.24800368049795962</v>
      </c>
      <c r="Q43" s="11">
        <f>2*'OddsRatio_working_3-way'!K43*'OddsRatio_working_3-way'!L43*'OddsRatio_working_3-way'!M43</f>
        <v>8.8100774599630408E-2</v>
      </c>
      <c r="R43" s="11">
        <f t="shared" si="23"/>
        <v>0</v>
      </c>
      <c r="S43" s="11">
        <f t="shared" si="24"/>
        <v>-0.95825285484460598</v>
      </c>
      <c r="T43" s="11">
        <f t="shared" si="25"/>
        <v>-0.34040953990927381</v>
      </c>
      <c r="U43" s="11">
        <f>'OddsRatio_working_3-way'!S43-'OddsRatio_working_3-way'!R43^2/3</f>
        <v>-0.95825285484460598</v>
      </c>
      <c r="V43" s="11">
        <f>'OddsRatio_working_3-way'!S43*'OddsRatio_working_3-way'!R43/3-2*'OddsRatio_working_3-way'!R43^3/27-'OddsRatio_working_3-way'!T43</f>
        <v>0.34040953990927381</v>
      </c>
      <c r="W43" s="11">
        <f>'OddsRatio_working_3-way'!V43^2+4*'OddsRatio_working_3-way'!U43^3/27</f>
        <v>-1.4479016099914546E-2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0.18052539361621542</v>
      </c>
      <c r="Y43" s="11">
        <f>IF('OddsRatio_working_3-way'!W43&gt;=0,IF('OddsRatio_working_3-way'!V43+SQRT('OddsRatio_working_3-way'!W43)&gt;0,0,PI()),ACOS('OddsRatio_working_3-way'!V43/(2*'OddsRatio_working_3-way'!X43)))</f>
        <v>0.33977381101370674</v>
      </c>
      <c r="Z43" s="11">
        <f>'OddsRatio_working_3-way'!X43^(1/3)*COS('OddsRatio_working_3-way'!Y43/3)</f>
        <v>0.56154948365045187</v>
      </c>
      <c r="AA43" s="11">
        <f>'OddsRatio_working_3-way'!X43^(1/3)*COS(('OddsRatio_working_3-way'!Y43+2*PI())/3)</f>
        <v>-0.33609062354182434</v>
      </c>
      <c r="AB43" s="11">
        <f>'OddsRatio_working_3-way'!X43^(1/3)*COS(('OddsRatio_working_3-way'!Y43+4*PI())/3)</f>
        <v>-0.22545886010862767</v>
      </c>
      <c r="AC43" s="11">
        <f>'OddsRatio_working_3-way'!X43^(1/3)*SIN('OddsRatio_working_3-way'!Y43/3)</f>
        <v>6.3873278399079234E-2</v>
      </c>
      <c r="AD43" s="11">
        <f>'OddsRatio_working_3-way'!X43^(1/3)*SIN(('OddsRatio_working_3-way'!Y43+2*PI())/3)</f>
        <v>0.45437947912378601</v>
      </c>
      <c r="AE43" s="11">
        <f>'OddsRatio_working_3-way'!X43^(1/3)*SIN(('OddsRatio_working_3-way'!Y43+4*PI())/3)</f>
        <v>-0.51825275752286515</v>
      </c>
      <c r="AF43" s="11">
        <f>-'OddsRatio_working_3-way'!U43/(3*'OddsRatio_working_3-way'!X43^(1/3))*COS(('OddsRatio_working_3-way'!Y43)/3)</f>
        <v>0.56154948365045176</v>
      </c>
      <c r="AG43" s="11">
        <f>-'OddsRatio_working_3-way'!U43/(3*'OddsRatio_working_3-way'!X43^(1/3))*COS(('OddsRatio_working_3-way'!Y43+2*PI())/3)</f>
        <v>-0.33609062354182423</v>
      </c>
      <c r="AH43" s="11">
        <f>-'OddsRatio_working_3-way'!U43/(3*'OddsRatio_working_3-way'!X43^(1/3))*COS(('OddsRatio_working_3-way'!Y43+4*PI())/3)</f>
        <v>-0.22545886010862765</v>
      </c>
      <c r="AI43" s="11">
        <f>'OddsRatio_working_3-way'!U43/(3*'OddsRatio_working_3-way'!X43^(1/3))*SIN(('OddsRatio_working_3-way'!Y43)/3)</f>
        <v>-6.387327839907922E-2</v>
      </c>
      <c r="AJ43" s="11">
        <f>'OddsRatio_working_3-way'!U43/(3*'OddsRatio_working_3-way'!X43^(1/3))*SIN(('OddsRatio_working_3-way'!Y43+2*PI())/3)</f>
        <v>-0.45437947912378596</v>
      </c>
      <c r="AK43" s="11">
        <f>'OddsRatio_working_3-way'!U43/(3*'OddsRatio_working_3-way'!X43^(1/3))*SIN(('OddsRatio_working_3-way'!Y43+4*PI())/3)</f>
        <v>0.51825275752286504</v>
      </c>
      <c r="AL43" s="11">
        <f>'OddsRatio_working_3-way'!Z43+'OddsRatio_working_3-way'!AF43</f>
        <v>1.1230989673009035</v>
      </c>
      <c r="AM43" s="11">
        <f>'OddsRatio_working_3-way'!AA43+'OddsRatio_working_3-way'!AG43</f>
        <v>-0.67218124708364857</v>
      </c>
      <c r="AN43" s="11">
        <f>'OddsRatio_working_3-way'!AB43+'OddsRatio_working_3-way'!AH43</f>
        <v>-0.45091772021725529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1.1230989673009035</v>
      </c>
      <c r="AS43" s="11">
        <f>IF(('OddsRatio_working_3-way'!X43=0),IF(Q43&gt;0,-Q43^(1/3),(-Q43)^(1/3)),'OddsRatio_working_3-way'!AM43-'OddsRatio_working_3-way'!R43/3)</f>
        <v>-0.67218124708364857</v>
      </c>
      <c r="AT43" s="11">
        <f>IF(('OddsRatio_working_3-way'!X43=0),IF(Q43&gt;0,-Q43^(1/3),(-Q43)^(1/3)),'OddsRatio_working_3-way'!AN43-'OddsRatio_working_3-way'!R43/3)</f>
        <v>-0.45091772021725529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3.1</v>
      </c>
      <c r="B44" s="4">
        <f>IF('True_Odds_Calculator_3-way'!B43="","",'True_Odds_Calculator_3-way'!B43)</f>
        <v>3.01</v>
      </c>
      <c r="C44" s="4">
        <f>IF('True_Odds_Calculator_3-way'!C43="","",'True_Odds_Calculator_3-way'!C43)</f>
        <v>2.37</v>
      </c>
      <c r="D44" s="9">
        <f t="shared" si="13"/>
        <v>0.29817777299510462</v>
      </c>
      <c r="E44" s="9">
        <f t="shared" si="14"/>
        <v>0.30742451695769696</v>
      </c>
      <c r="F44" s="9">
        <f t="shared" si="15"/>
        <v>0.39439771004719887</v>
      </c>
      <c r="G44" s="9">
        <f t="shared" si="16"/>
        <v>1.1208114445338233</v>
      </c>
      <c r="H44" s="9">
        <f t="shared" si="17"/>
        <v>3.3537040335210286</v>
      </c>
      <c r="I44" s="9">
        <f t="shared" si="18"/>
        <v>3.2528310035129846</v>
      </c>
      <c r="J44" s="9">
        <f t="shared" si="19"/>
        <v>2.5355116790113379</v>
      </c>
      <c r="K44" s="11">
        <f t="shared" si="20"/>
        <v>0.32258064516129031</v>
      </c>
      <c r="L44" s="11">
        <f t="shared" si="21"/>
        <v>0.33222591362126247</v>
      </c>
      <c r="M44" s="11">
        <f t="shared" si="22"/>
        <v>0.42194092827004215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-0.26149258833695788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0.24780155255812145</v>
      </c>
      <c r="Q44" s="11">
        <f>2*'OddsRatio_working_3-way'!K44*'OddsRatio_working_3-way'!L44*'OddsRatio_working_3-way'!M44</f>
        <v>9.0438522831431167E-2</v>
      </c>
      <c r="R44" s="11">
        <f t="shared" si="23"/>
        <v>0</v>
      </c>
      <c r="S44" s="11">
        <f t="shared" si="24"/>
        <v>-0.94764273868751403</v>
      </c>
      <c r="T44" s="11">
        <f t="shared" si="25"/>
        <v>-0.34585501411953057</v>
      </c>
      <c r="U44" s="11">
        <f>'OddsRatio_working_3-way'!S44-'OddsRatio_working_3-way'!R44^2/3</f>
        <v>-0.94764273868751403</v>
      </c>
      <c r="V44" s="11">
        <f>'OddsRatio_working_3-way'!S44*'OddsRatio_working_3-way'!R44/3-2*'OddsRatio_working_3-way'!R44^3/27-'OddsRatio_working_3-way'!T44</f>
        <v>0.34585501411953057</v>
      </c>
      <c r="W44" s="11">
        <f>'OddsRatio_working_3-way'!V44^2+4*'OddsRatio_working_3-way'!U44^3/27</f>
        <v>-6.4596482362974106E-3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0.17753544648035649</v>
      </c>
      <c r="Y44" s="11">
        <f>IF('OddsRatio_working_3-way'!W44&gt;=0,IF('OddsRatio_working_3-way'!V44+SQRT('OddsRatio_working_3-way'!W44)&gt;0,0,PI()),ACOS('OddsRatio_working_3-way'!V44/(2*'OddsRatio_working_3-way'!X44)))</f>
        <v>0.22833352754444602</v>
      </c>
      <c r="Z44" s="11">
        <f>'OddsRatio_working_3-way'!X44^(1/3)*COS('OddsRatio_working_3-way'!Y44/3)</f>
        <v>0.56040572226691177</v>
      </c>
      <c r="AA44" s="11">
        <f>'OddsRatio_working_3-way'!X44^(1/3)*COS(('OddsRatio_working_3-way'!Y44+2*PI())/3)</f>
        <v>-0.31721305580673781</v>
      </c>
      <c r="AB44" s="11">
        <f>'OddsRatio_working_3-way'!X44^(1/3)*COS(('OddsRatio_working_3-way'!Y44+4*PI())/3)</f>
        <v>-0.24319266646017387</v>
      </c>
      <c r="AC44" s="11">
        <f>'OddsRatio_working_3-way'!X44^(1/3)*SIN('OddsRatio_working_3-way'!Y44/3)</f>
        <v>4.2735691714759501E-2</v>
      </c>
      <c r="AD44" s="11">
        <f>'OddsRatio_working_3-way'!X44^(1/3)*SIN(('OddsRatio_working_3-way'!Y44+2*PI())/3)</f>
        <v>0.46395774605193252</v>
      </c>
      <c r="AE44" s="11">
        <f>'OddsRatio_working_3-way'!X44^(1/3)*SIN(('OddsRatio_working_3-way'!Y44+4*PI())/3)</f>
        <v>-0.50669343776669207</v>
      </c>
      <c r="AF44" s="11">
        <f>-'OddsRatio_working_3-way'!U44/(3*'OddsRatio_working_3-way'!X44^(1/3))*COS(('OddsRatio_working_3-way'!Y44)/3)</f>
        <v>0.56040572226691165</v>
      </c>
      <c r="AG44" s="11">
        <f>-'OddsRatio_working_3-way'!U44/(3*'OddsRatio_working_3-way'!X44^(1/3))*COS(('OddsRatio_working_3-way'!Y44+2*PI())/3)</f>
        <v>-0.31721305580673775</v>
      </c>
      <c r="AH44" s="11">
        <f>-'OddsRatio_working_3-way'!U44/(3*'OddsRatio_working_3-way'!X44^(1/3))*COS(('OddsRatio_working_3-way'!Y44+4*PI())/3)</f>
        <v>-0.24319266646017382</v>
      </c>
      <c r="AI44" s="11">
        <f>'OddsRatio_working_3-way'!U44/(3*'OddsRatio_working_3-way'!X44^(1/3))*SIN(('OddsRatio_working_3-way'!Y44)/3)</f>
        <v>-4.2735691714759494E-2</v>
      </c>
      <c r="AJ44" s="11">
        <f>'OddsRatio_working_3-way'!U44/(3*'OddsRatio_working_3-way'!X44^(1/3))*SIN(('OddsRatio_working_3-way'!Y44+2*PI())/3)</f>
        <v>-0.46395774605193241</v>
      </c>
      <c r="AK44" s="11">
        <f>'OddsRatio_working_3-way'!U44/(3*'OddsRatio_working_3-way'!X44^(1/3))*SIN(('OddsRatio_working_3-way'!Y44+4*PI())/3)</f>
        <v>0.50669343776669196</v>
      </c>
      <c r="AL44" s="11">
        <f>'OddsRatio_working_3-way'!Z44+'OddsRatio_working_3-way'!AF44</f>
        <v>1.1208114445338233</v>
      </c>
      <c r="AM44" s="11">
        <f>'OddsRatio_working_3-way'!AA44+'OddsRatio_working_3-way'!AG44</f>
        <v>-0.63442611161347551</v>
      </c>
      <c r="AN44" s="11">
        <f>'OddsRatio_working_3-way'!AB44+'OddsRatio_working_3-way'!AH44</f>
        <v>-0.48638533292034769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1.1208114445338233</v>
      </c>
      <c r="AS44" s="11">
        <f>IF(('OddsRatio_working_3-way'!X44=0),IF(Q44&gt;0,-Q44^(1/3),(-Q44)^(1/3)),'OddsRatio_working_3-way'!AM44-'OddsRatio_working_3-way'!R44/3)</f>
        <v>-0.63442611161347551</v>
      </c>
      <c r="AT44" s="11">
        <f>IF(('OddsRatio_working_3-way'!X44=0),IF(Q44&gt;0,-Q44^(1/3),(-Q44)^(1/3)),'OddsRatio_working_3-way'!AN44-'OddsRatio_working_3-way'!R44/3)</f>
        <v>-0.48638533292034769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4.4000000000000004</v>
      </c>
      <c r="B45" s="4">
        <f>IF('True_Odds_Calculator_3-way'!B44="","",'True_Odds_Calculator_3-way'!B44)</f>
        <v>3.98</v>
      </c>
      <c r="C45" s="4">
        <f>IF('True_Odds_Calculator_3-way'!C44="","",'True_Odds_Calculator_3-way'!C44)</f>
        <v>1.76</v>
      </c>
      <c r="D45" s="9">
        <f t="shared" si="13"/>
        <v>0.21395456241443156</v>
      </c>
      <c r="E45" s="9">
        <f t="shared" si="14"/>
        <v>0.23696367101418953</v>
      </c>
      <c r="F45" s="9">
        <f t="shared" si="15"/>
        <v>0.54908176657137897</v>
      </c>
      <c r="G45" s="9">
        <f t="shared" si="16"/>
        <v>1.0805557590128614</v>
      </c>
      <c r="H45" s="9">
        <f t="shared" si="17"/>
        <v>4.6738895806437286</v>
      </c>
      <c r="I45" s="9">
        <f t="shared" si="18"/>
        <v>4.2200561618583272</v>
      </c>
      <c r="J45" s="9">
        <f t="shared" si="19"/>
        <v>1.8212223768497748</v>
      </c>
      <c r="K45" s="11">
        <f t="shared" si="20"/>
        <v>0.22727272727272727</v>
      </c>
      <c r="L45" s="11">
        <f t="shared" si="21"/>
        <v>0.25125628140703515</v>
      </c>
      <c r="M45" s="11">
        <f t="shared" si="22"/>
        <v>0.56818181818181823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-0.24983907139000805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0.2316593297063832</v>
      </c>
      <c r="Q45" s="11">
        <f>2*'OddsRatio_working_3-way'!K45*'OddsRatio_working_3-way'!L45*'OddsRatio_working_3-way'!M45</f>
        <v>6.4890568545205363E-2</v>
      </c>
      <c r="R45" s="11">
        <f t="shared" si="23"/>
        <v>0</v>
      </c>
      <c r="S45" s="11">
        <f t="shared" si="24"/>
        <v>-0.92723419286471165</v>
      </c>
      <c r="T45" s="11">
        <f t="shared" si="25"/>
        <v>-0.25972946578843459</v>
      </c>
      <c r="U45" s="11">
        <f>'OddsRatio_working_3-way'!S45-'OddsRatio_working_3-way'!R45^2/3</f>
        <v>-0.92723419286471165</v>
      </c>
      <c r="V45" s="11">
        <f>'OddsRatio_working_3-way'!S45*'OddsRatio_working_3-way'!R45/3-2*'OddsRatio_working_3-way'!R45^3/27-'OddsRatio_working_3-way'!T45</f>
        <v>0.25972946578843459</v>
      </c>
      <c r="W45" s="11">
        <f>'OddsRatio_working_3-way'!V45^2+4*'OddsRatio_working_3-way'!U45^3/27</f>
        <v>-5.0644587075494171E-2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0.17183129988031851</v>
      </c>
      <c r="Y45" s="11">
        <f>IF('OddsRatio_working_3-way'!W45&gt;=0,IF('OddsRatio_working_3-way'!V45+SQRT('OddsRatio_working_3-way'!W45)&gt;0,0,PI()),ACOS('OddsRatio_working_3-way'!V45/(2*'OddsRatio_working_3-way'!X45)))</f>
        <v>0.71396899298689631</v>
      </c>
      <c r="Z45" s="11">
        <f>'OddsRatio_working_3-way'!X45^(1/3)*COS('OddsRatio_working_3-way'!Y45/3)</f>
        <v>0.54027787950643069</v>
      </c>
      <c r="AA45" s="11">
        <f>'OddsRatio_working_3-way'!X45^(1/3)*COS(('OddsRatio_working_3-way'!Y45+2*PI())/3)</f>
        <v>-0.38364404053377066</v>
      </c>
      <c r="AB45" s="11">
        <f>'OddsRatio_working_3-way'!X45^(1/3)*COS(('OddsRatio_working_3-way'!Y45+4*PI())/3)</f>
        <v>-0.15663383897266003</v>
      </c>
      <c r="AC45" s="11">
        <f>'OddsRatio_working_3-way'!X45^(1/3)*SIN('OddsRatio_working_3-way'!Y45/3)</f>
        <v>0.13106440098009842</v>
      </c>
      <c r="AD45" s="11">
        <f>'OddsRatio_working_3-way'!X45^(1/3)*SIN(('OddsRatio_working_3-way'!Y45+2*PI())/3)</f>
        <v>0.40236216826530763</v>
      </c>
      <c r="AE45" s="11">
        <f>'OddsRatio_working_3-way'!X45^(1/3)*SIN(('OddsRatio_working_3-way'!Y45+4*PI())/3)</f>
        <v>-0.5334265692454061</v>
      </c>
      <c r="AF45" s="11">
        <f>-'OddsRatio_working_3-way'!U45/(3*'OddsRatio_working_3-way'!X45^(1/3))*COS(('OddsRatio_working_3-way'!Y45)/3)</f>
        <v>0.54027787950643069</v>
      </c>
      <c r="AG45" s="11">
        <f>-'OddsRatio_working_3-way'!U45/(3*'OddsRatio_working_3-way'!X45^(1/3))*COS(('OddsRatio_working_3-way'!Y45+2*PI())/3)</f>
        <v>-0.38364404053377066</v>
      </c>
      <c r="AH45" s="11">
        <f>-'OddsRatio_working_3-way'!U45/(3*'OddsRatio_working_3-way'!X45^(1/3))*COS(('OddsRatio_working_3-way'!Y45+4*PI())/3)</f>
        <v>-0.15663383897266003</v>
      </c>
      <c r="AI45" s="11">
        <f>'OddsRatio_working_3-way'!U45/(3*'OddsRatio_working_3-way'!X45^(1/3))*SIN(('OddsRatio_working_3-way'!Y45)/3)</f>
        <v>-0.13106440098009842</v>
      </c>
      <c r="AJ45" s="11">
        <f>'OddsRatio_working_3-way'!U45/(3*'OddsRatio_working_3-way'!X45^(1/3))*SIN(('OddsRatio_working_3-way'!Y45+2*PI())/3)</f>
        <v>-0.40236216826530763</v>
      </c>
      <c r="AK45" s="11">
        <f>'OddsRatio_working_3-way'!U45/(3*'OddsRatio_working_3-way'!X45^(1/3))*SIN(('OddsRatio_working_3-way'!Y45+4*PI())/3)</f>
        <v>0.5334265692454061</v>
      </c>
      <c r="AL45" s="11">
        <f>'OddsRatio_working_3-way'!Z45+'OddsRatio_working_3-way'!AF45</f>
        <v>1.0805557590128614</v>
      </c>
      <c r="AM45" s="11">
        <f>'OddsRatio_working_3-way'!AA45+'OddsRatio_working_3-way'!AG45</f>
        <v>-0.76728808106754132</v>
      </c>
      <c r="AN45" s="11">
        <f>'OddsRatio_working_3-way'!AB45+'OddsRatio_working_3-way'!AH45</f>
        <v>-0.31326767794532007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1.0805557590128614</v>
      </c>
      <c r="AS45" s="11">
        <f>IF(('OddsRatio_working_3-way'!X45=0),IF(Q45&gt;0,-Q45^(1/3),(-Q45)^(1/3)),'OddsRatio_working_3-way'!AM45-'OddsRatio_working_3-way'!R45/3)</f>
        <v>-0.76728808106754132</v>
      </c>
      <c r="AT45" s="11">
        <f>IF(('OddsRatio_working_3-way'!X45=0),IF(Q45&gt;0,-Q45^(1/3),(-Q45)^(1/3)),'OddsRatio_working_3-way'!AN45-'OddsRatio_working_3-way'!R45/3)</f>
        <v>-0.31326767794532007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1.66</v>
      </c>
      <c r="B46" s="4">
        <f>IF('True_Odds_Calculator_3-way'!B45="","",'True_Odds_Calculator_3-way'!B45)</f>
        <v>4.3099999999999996</v>
      </c>
      <c r="C46" s="4">
        <f>IF('True_Odds_Calculator_3-way'!C45="","",'True_Odds_Calculator_3-way'!C45)</f>
        <v>4.6399999999999997</v>
      </c>
      <c r="D46" s="9">
        <f t="shared" si="13"/>
        <v>0.58163159957449229</v>
      </c>
      <c r="E46" s="9">
        <f t="shared" si="14"/>
        <v>0.21704189972812168</v>
      </c>
      <c r="F46" s="9">
        <f t="shared" si="15"/>
        <v>0.20132650069738595</v>
      </c>
      <c r="G46" s="9">
        <f t="shared" si="16"/>
        <v>1.0898505450184688</v>
      </c>
      <c r="H46" s="9">
        <f t="shared" si="17"/>
        <v>1.7193013597121889</v>
      </c>
      <c r="I46" s="9">
        <f t="shared" si="18"/>
        <v>4.6074053040111318</v>
      </c>
      <c r="J46" s="9">
        <f t="shared" si="19"/>
        <v>4.9670559838672252</v>
      </c>
      <c r="K46" s="11">
        <f t="shared" si="20"/>
        <v>0.60240963855421692</v>
      </c>
      <c r="L46" s="11">
        <f t="shared" si="21"/>
        <v>0.23201856148491881</v>
      </c>
      <c r="M46" s="11">
        <f t="shared" si="22"/>
        <v>0.21551724137931036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-0.23953554838603941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0.22923520628638247</v>
      </c>
      <c r="Q46" s="11">
        <f>2*'OddsRatio_working_3-way'!K46*'OddsRatio_working_3-way'!L46*'OddsRatio_working_3-way'!M46</f>
        <v>6.0245783518103148E-2</v>
      </c>
      <c r="R46" s="11">
        <f t="shared" si="23"/>
        <v>0</v>
      </c>
      <c r="S46" s="11">
        <f t="shared" si="24"/>
        <v>-0.95699869113766467</v>
      </c>
      <c r="T46" s="11">
        <f t="shared" si="25"/>
        <v>-0.25151082552895265</v>
      </c>
      <c r="U46" s="11">
        <f>'OddsRatio_working_3-way'!S46-'OddsRatio_working_3-way'!R46^2/3</f>
        <v>-0.95699869113766467</v>
      </c>
      <c r="V46" s="11">
        <f>'OddsRatio_working_3-way'!S46*'OddsRatio_working_3-way'!R46/3-2*'OddsRatio_working_3-way'!R46^3/27-'OddsRatio_working_3-way'!T46</f>
        <v>0.25151082552895265</v>
      </c>
      <c r="W46" s="11">
        <f>'OddsRatio_working_3-way'!V46^2+4*'OddsRatio_working_3-way'!U46^3/27</f>
        <v>-6.6588807877912964E-2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0.1801711014814586</v>
      </c>
      <c r="Y46" s="11">
        <f>IF('OddsRatio_working_3-way'!W46&gt;=0,IF('OddsRatio_working_3-way'!V46+SQRT('OddsRatio_working_3-way'!W46)&gt;0,0,PI()),ACOS('OddsRatio_working_3-way'!V46/(2*'OddsRatio_working_3-way'!X46)))</f>
        <v>0.79822668759505688</v>
      </c>
      <c r="Z46" s="11">
        <f>'OddsRatio_working_3-way'!X46^(1/3)*COS('OddsRatio_working_3-way'!Y46/3)</f>
        <v>0.54492527250923439</v>
      </c>
      <c r="AA46" s="11">
        <f>'OddsRatio_working_3-way'!X46^(1/3)*COS(('OddsRatio_working_3-way'!Y46+2*PI())/3)</f>
        <v>-0.40107837526026419</v>
      </c>
      <c r="AB46" s="11">
        <f>'OddsRatio_working_3-way'!X46^(1/3)*COS(('OddsRatio_working_3-way'!Y46+4*PI())/3)</f>
        <v>-0.14384689724897026</v>
      </c>
      <c r="AC46" s="11">
        <f>'OddsRatio_working_3-way'!X46^(1/3)*SIN('OddsRatio_working_3-way'!Y46/3)</f>
        <v>0.14851266307386585</v>
      </c>
      <c r="AD46" s="11">
        <f>'OddsRatio_working_3-way'!X46^(1/3)*SIN(('OddsRatio_working_3-way'!Y46+2*PI())/3)</f>
        <v>0.39766279762022194</v>
      </c>
      <c r="AE46" s="11">
        <f>'OddsRatio_working_3-way'!X46^(1/3)*SIN(('OddsRatio_working_3-way'!Y46+4*PI())/3)</f>
        <v>-0.54617546069408784</v>
      </c>
      <c r="AF46" s="11">
        <f>-'OddsRatio_working_3-way'!U46/(3*'OddsRatio_working_3-way'!X46^(1/3))*COS(('OddsRatio_working_3-way'!Y46)/3)</f>
        <v>0.54492527250923439</v>
      </c>
      <c r="AG46" s="11">
        <f>-'OddsRatio_working_3-way'!U46/(3*'OddsRatio_working_3-way'!X46^(1/3))*COS(('OddsRatio_working_3-way'!Y46+2*PI())/3)</f>
        <v>-0.40107837526026419</v>
      </c>
      <c r="AH46" s="11">
        <f>-'OddsRatio_working_3-way'!U46/(3*'OddsRatio_working_3-way'!X46^(1/3))*COS(('OddsRatio_working_3-way'!Y46+4*PI())/3)</f>
        <v>-0.14384689724897026</v>
      </c>
      <c r="AI46" s="11">
        <f>'OddsRatio_working_3-way'!U46/(3*'OddsRatio_working_3-way'!X46^(1/3))*SIN(('OddsRatio_working_3-way'!Y46)/3)</f>
        <v>-0.14851266307386585</v>
      </c>
      <c r="AJ46" s="11">
        <f>'OddsRatio_working_3-way'!U46/(3*'OddsRatio_working_3-way'!X46^(1/3))*SIN(('OddsRatio_working_3-way'!Y46+2*PI())/3)</f>
        <v>-0.39766279762022194</v>
      </c>
      <c r="AK46" s="11">
        <f>'OddsRatio_working_3-way'!U46/(3*'OddsRatio_working_3-way'!X46^(1/3))*SIN(('OddsRatio_working_3-way'!Y46+4*PI())/3)</f>
        <v>0.54617546069408784</v>
      </c>
      <c r="AL46" s="11">
        <f>'OddsRatio_working_3-way'!Z46+'OddsRatio_working_3-way'!AF46</f>
        <v>1.0898505450184688</v>
      </c>
      <c r="AM46" s="11">
        <f>'OddsRatio_working_3-way'!AA46+'OddsRatio_working_3-way'!AG46</f>
        <v>-0.80215675052052837</v>
      </c>
      <c r="AN46" s="11">
        <f>'OddsRatio_working_3-way'!AB46+'OddsRatio_working_3-way'!AH46</f>
        <v>-0.28769379449794052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1.0898505450184688</v>
      </c>
      <c r="AS46" s="11">
        <f>IF(('OddsRatio_working_3-way'!X46=0),IF(Q46&gt;0,-Q46^(1/3),(-Q46)^(1/3)),'OddsRatio_working_3-way'!AM46-'OddsRatio_working_3-way'!R46/3)</f>
        <v>-0.80215675052052837</v>
      </c>
      <c r="AT46" s="11">
        <f>IF(('OddsRatio_working_3-way'!X46=0),IF(Q46&gt;0,-Q46^(1/3),(-Q46)^(1/3)),'OddsRatio_working_3-way'!AN46-'OddsRatio_working_3-way'!R46/3)</f>
        <v>-0.28769379449794052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2.12</v>
      </c>
      <c r="B47" s="4">
        <f>IF('True_Odds_Calculator_3-way'!B46="","",'True_Odds_Calculator_3-way'!B46)</f>
        <v>3.58</v>
      </c>
      <c r="C47" s="4">
        <f>IF('True_Odds_Calculator_3-way'!C46="","",'True_Odds_Calculator_3-way'!C46)</f>
        <v>3.41</v>
      </c>
      <c r="D47" s="9">
        <f t="shared" si="13"/>
        <v>0.45479072011386706</v>
      </c>
      <c r="E47" s="9">
        <f t="shared" si="14"/>
        <v>0.26584766776419017</v>
      </c>
      <c r="F47" s="9">
        <f t="shared" si="15"/>
        <v>0.27936161212194272</v>
      </c>
      <c r="G47" s="9">
        <f t="shared" si="16"/>
        <v>1.0703692453892926</v>
      </c>
      <c r="H47" s="9">
        <f t="shared" si="17"/>
        <v>2.1988135548360082</v>
      </c>
      <c r="I47" s="9">
        <f t="shared" si="18"/>
        <v>3.761552653104375</v>
      </c>
      <c r="J47" s="9">
        <f t="shared" si="19"/>
        <v>3.5795898813881957</v>
      </c>
      <c r="K47" s="11">
        <f t="shared" si="20"/>
        <v>0.47169811320754712</v>
      </c>
      <c r="L47" s="11">
        <f t="shared" si="21"/>
        <v>0.27932960893854747</v>
      </c>
      <c r="M47" s="11">
        <f t="shared" si="22"/>
        <v>0.29325513196480935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-0.26908005305608818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0.23608475496798054</v>
      </c>
      <c r="Q47" s="11">
        <f>2*'OddsRatio_working_3-way'!K47*'OddsRatio_working_3-way'!L47*'OddsRatio_working_3-way'!M47</f>
        <v>7.7278152199011629E-2</v>
      </c>
      <c r="R47" s="11">
        <f t="shared" si="23"/>
        <v>0</v>
      </c>
      <c r="S47" s="11">
        <f t="shared" si="24"/>
        <v>-0.87737739117648395</v>
      </c>
      <c r="T47" s="11">
        <f t="shared" si="25"/>
        <v>-0.28719390873207329</v>
      </c>
      <c r="U47" s="11">
        <f>'OddsRatio_working_3-way'!S47-'OddsRatio_working_3-way'!R47^2/3</f>
        <v>-0.87737739117648395</v>
      </c>
      <c r="V47" s="11">
        <f>'OddsRatio_working_3-way'!S47*'OddsRatio_working_3-way'!R47/3-2*'OddsRatio_working_3-way'!R47^3/27-'OddsRatio_working_3-way'!T47</f>
        <v>0.28719390873207329</v>
      </c>
      <c r="W47" s="11">
        <f>'OddsRatio_working_3-way'!V47^2+4*'OddsRatio_working_3-way'!U47^3/27</f>
        <v>-1.7578517345132924E-2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0.15816040793917055</v>
      </c>
      <c r="Y47" s="11">
        <f>IF('OddsRatio_working_3-way'!W47&gt;=0,IF('OddsRatio_working_3-way'!V47+SQRT('OddsRatio_working_3-way'!W47)&gt;0,0,PI()),ACOS('OddsRatio_working_3-way'!V47/(2*'OddsRatio_working_3-way'!X47)))</f>
        <v>0.43250240119044525</v>
      </c>
      <c r="Z47" s="11">
        <f>'OddsRatio_working_3-way'!X47^(1/3)*COS('OddsRatio_working_3-way'!Y47/3)</f>
        <v>0.53518462269464628</v>
      </c>
      <c r="AA47" s="11">
        <f>'OddsRatio_working_3-way'!X47^(1/3)*COS(('OddsRatio_working_3-way'!Y47+2*PI())/3)</f>
        <v>-0.33487836129463994</v>
      </c>
      <c r="AB47" s="11">
        <f>'OddsRatio_working_3-way'!X47^(1/3)*COS(('OddsRatio_working_3-way'!Y47+4*PI())/3)</f>
        <v>-0.20030626140000626</v>
      </c>
      <c r="AC47" s="11">
        <f>'OddsRatio_working_3-way'!X47^(1/3)*SIN('OddsRatio_working_3-way'!Y47/3)</f>
        <v>7.769523809957983E-2</v>
      </c>
      <c r="AD47" s="11">
        <f>'OddsRatio_working_3-way'!X47^(1/3)*SIN(('OddsRatio_working_3-way'!Y47+2*PI())/3)</f>
        <v>0.42463585991856356</v>
      </c>
      <c r="AE47" s="11">
        <f>'OddsRatio_working_3-way'!X47^(1/3)*SIN(('OddsRatio_working_3-way'!Y47+4*PI())/3)</f>
        <v>-0.50233109801814346</v>
      </c>
      <c r="AF47" s="11">
        <f>-'OddsRatio_working_3-way'!U47/(3*'OddsRatio_working_3-way'!X47^(1/3))*COS(('OddsRatio_working_3-way'!Y47)/3)</f>
        <v>0.53518462269464628</v>
      </c>
      <c r="AG47" s="11">
        <f>-'OddsRatio_working_3-way'!U47/(3*'OddsRatio_working_3-way'!X47^(1/3))*COS(('OddsRatio_working_3-way'!Y47+2*PI())/3)</f>
        <v>-0.33487836129463994</v>
      </c>
      <c r="AH47" s="11">
        <f>-'OddsRatio_working_3-way'!U47/(3*'OddsRatio_working_3-way'!X47^(1/3))*COS(('OddsRatio_working_3-way'!Y47+4*PI())/3)</f>
        <v>-0.20030626140000626</v>
      </c>
      <c r="AI47" s="11">
        <f>'OddsRatio_working_3-way'!U47/(3*'OddsRatio_working_3-way'!X47^(1/3))*SIN(('OddsRatio_working_3-way'!Y47)/3)</f>
        <v>-7.769523809957983E-2</v>
      </c>
      <c r="AJ47" s="11">
        <f>'OddsRatio_working_3-way'!U47/(3*'OddsRatio_working_3-way'!X47^(1/3))*SIN(('OddsRatio_working_3-way'!Y47+2*PI())/3)</f>
        <v>-0.42463585991856356</v>
      </c>
      <c r="AK47" s="11">
        <f>'OddsRatio_working_3-way'!U47/(3*'OddsRatio_working_3-way'!X47^(1/3))*SIN(('OddsRatio_working_3-way'!Y47+4*PI())/3)</f>
        <v>0.50233109801814346</v>
      </c>
      <c r="AL47" s="11">
        <f>'OddsRatio_working_3-way'!Z47+'OddsRatio_working_3-way'!AF47</f>
        <v>1.0703692453892926</v>
      </c>
      <c r="AM47" s="11">
        <f>'OddsRatio_working_3-way'!AA47+'OddsRatio_working_3-way'!AG47</f>
        <v>-0.66975672258927987</v>
      </c>
      <c r="AN47" s="11">
        <f>'OddsRatio_working_3-way'!AB47+'OddsRatio_working_3-way'!AH47</f>
        <v>-0.40061252280001253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1.0703692453892926</v>
      </c>
      <c r="AS47" s="11">
        <f>IF(('OddsRatio_working_3-way'!X47=0),IF(Q47&gt;0,-Q47^(1/3),(-Q47)^(1/3)),'OddsRatio_working_3-way'!AM47-'OddsRatio_working_3-way'!R47/3)</f>
        <v>-0.66975672258927987</v>
      </c>
      <c r="AT47" s="11">
        <f>IF(('OddsRatio_working_3-way'!X47=0),IF(Q47&gt;0,-Q47^(1/3),(-Q47)^(1/3)),'OddsRatio_working_3-way'!AN47-'OddsRatio_working_3-way'!R47/3)</f>
        <v>-0.40061252280001253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2.81</v>
      </c>
      <c r="B48" s="4">
        <f>IF('True_Odds_Calculator_3-way'!B47="","",'True_Odds_Calculator_3-way'!B47)</f>
        <v>3.76</v>
      </c>
      <c r="C48" s="4">
        <f>IF('True_Odds_Calculator_3-way'!C47="","",'True_Odds_Calculator_3-way'!C47)</f>
        <v>2.36</v>
      </c>
      <c r="D48" s="9">
        <f t="shared" si="13"/>
        <v>0.34025195840927958</v>
      </c>
      <c r="E48" s="9">
        <f t="shared" si="14"/>
        <v>0.25273555175461837</v>
      </c>
      <c r="F48" s="9">
        <f t="shared" si="15"/>
        <v>0.40701248983610233</v>
      </c>
      <c r="G48" s="9">
        <f t="shared" si="16"/>
        <v>1.0712698969932548</v>
      </c>
      <c r="H48" s="9">
        <f t="shared" si="17"/>
        <v>2.9389985135577912</v>
      </c>
      <c r="I48" s="9">
        <f t="shared" si="18"/>
        <v>3.9567049157013838</v>
      </c>
      <c r="J48" s="9">
        <f t="shared" si="19"/>
        <v>2.4569270599108264</v>
      </c>
      <c r="K48" s="11">
        <f t="shared" si="20"/>
        <v>0.35587188612099646</v>
      </c>
      <c r="L48" s="11">
        <f t="shared" si="21"/>
        <v>0.26595744680851063</v>
      </c>
      <c r="M48" s="11">
        <f t="shared" si="22"/>
        <v>0.42372881355932207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-0.27247107016951744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0.23782008257049103</v>
      </c>
      <c r="Q48" s="11">
        <f>2*'OddsRatio_working_3-way'!K48*'OddsRatio_working_3-way'!L48*'OddsRatio_working_3-way'!M48</f>
        <v>8.0209134087855322E-2</v>
      </c>
      <c r="R48" s="11">
        <f t="shared" si="23"/>
        <v>0</v>
      </c>
      <c r="S48" s="11">
        <f t="shared" si="24"/>
        <v>-0.87282691121127709</v>
      </c>
      <c r="T48" s="11">
        <f t="shared" si="25"/>
        <v>-0.29437669855355042</v>
      </c>
      <c r="U48" s="11">
        <f>'OddsRatio_working_3-way'!S48-'OddsRatio_working_3-way'!R48^2/3</f>
        <v>-0.87282691121127709</v>
      </c>
      <c r="V48" s="11">
        <f>'OddsRatio_working_3-way'!S48*'OddsRatio_working_3-way'!R48/3-2*'OddsRatio_working_3-way'!R48^3/27-'OddsRatio_working_3-way'!T48</f>
        <v>0.29437669855355042</v>
      </c>
      <c r="W48" s="11">
        <f>'OddsRatio_working_3-way'!V48^2+4*'OddsRatio_working_3-way'!U48^3/27</f>
        <v>-1.1852425645447251E-2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0.15693156653198803</v>
      </c>
      <c r="Y48" s="11">
        <f>IF('OddsRatio_working_3-way'!W48&gt;=0,IF('OddsRatio_working_3-way'!V48+SQRT('OddsRatio_working_3-way'!W48)&gt;0,0,PI()),ACOS('OddsRatio_working_3-way'!V48/(2*'OddsRatio_working_3-way'!X48)))</f>
        <v>0.35422892209157664</v>
      </c>
      <c r="Z48" s="11">
        <f>'OddsRatio_working_3-way'!X48^(1/3)*COS('OddsRatio_working_3-way'!Y48/3)</f>
        <v>0.53563494849662741</v>
      </c>
      <c r="AA48" s="11">
        <f>'OddsRatio_working_3-way'!X48^(1/3)*COS(('OddsRatio_working_3-way'!Y48+2*PI())/3)</f>
        <v>-0.32284591475484381</v>
      </c>
      <c r="AB48" s="11">
        <f>'OddsRatio_working_3-way'!X48^(1/3)*COS(('OddsRatio_working_3-way'!Y48+4*PI())/3)</f>
        <v>-0.21278903374178379</v>
      </c>
      <c r="AC48" s="11">
        <f>'OddsRatio_working_3-way'!X48^(1/3)*SIN('OddsRatio_working_3-way'!Y48/3)</f>
        <v>6.3541369879060894E-2</v>
      </c>
      <c r="AD48" s="11">
        <f>'OddsRatio_working_3-way'!X48^(1/3)*SIN(('OddsRatio_working_3-way'!Y48+2*PI())/3)</f>
        <v>0.43210278761331838</v>
      </c>
      <c r="AE48" s="11">
        <f>'OddsRatio_working_3-way'!X48^(1/3)*SIN(('OddsRatio_working_3-way'!Y48+4*PI())/3)</f>
        <v>-0.49564415749237922</v>
      </c>
      <c r="AF48" s="11">
        <f>-'OddsRatio_working_3-way'!U48/(3*'OddsRatio_working_3-way'!X48^(1/3))*COS(('OddsRatio_working_3-way'!Y48)/3)</f>
        <v>0.53563494849662741</v>
      </c>
      <c r="AG48" s="11">
        <f>-'OddsRatio_working_3-way'!U48/(3*'OddsRatio_working_3-way'!X48^(1/3))*COS(('OddsRatio_working_3-way'!Y48+2*PI())/3)</f>
        <v>-0.32284591475484375</v>
      </c>
      <c r="AH48" s="11">
        <f>-'OddsRatio_working_3-way'!U48/(3*'OddsRatio_working_3-way'!X48^(1/3))*COS(('OddsRatio_working_3-way'!Y48+4*PI())/3)</f>
        <v>-0.21278903374178373</v>
      </c>
      <c r="AI48" s="11">
        <f>'OddsRatio_working_3-way'!U48/(3*'OddsRatio_working_3-way'!X48^(1/3))*SIN(('OddsRatio_working_3-way'!Y48)/3)</f>
        <v>-6.354136987906088E-2</v>
      </c>
      <c r="AJ48" s="11">
        <f>'OddsRatio_working_3-way'!U48/(3*'OddsRatio_working_3-way'!X48^(1/3))*SIN(('OddsRatio_working_3-way'!Y48+2*PI())/3)</f>
        <v>-0.43210278761331833</v>
      </c>
      <c r="AK48" s="11">
        <f>'OddsRatio_working_3-way'!U48/(3*'OddsRatio_working_3-way'!X48^(1/3))*SIN(('OddsRatio_working_3-way'!Y48+4*PI())/3)</f>
        <v>0.49564415749237911</v>
      </c>
      <c r="AL48" s="11">
        <f>'OddsRatio_working_3-way'!Z48+'OddsRatio_working_3-way'!AF48</f>
        <v>1.0712698969932548</v>
      </c>
      <c r="AM48" s="11">
        <f>'OddsRatio_working_3-way'!AA48+'OddsRatio_working_3-way'!AG48</f>
        <v>-0.64569182950968762</v>
      </c>
      <c r="AN48" s="11">
        <f>'OddsRatio_working_3-way'!AB48+'OddsRatio_working_3-way'!AH48</f>
        <v>-0.42557806748356752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1.0712698969932548</v>
      </c>
      <c r="AS48" s="11">
        <f>IF(('OddsRatio_working_3-way'!X48=0),IF(Q48&gt;0,-Q48^(1/3),(-Q48)^(1/3)),'OddsRatio_working_3-way'!AM48-'OddsRatio_working_3-way'!R48/3)</f>
        <v>-0.64569182950968762</v>
      </c>
      <c r="AT48" s="11">
        <f>IF(('OddsRatio_working_3-way'!X48=0),IF(Q48&gt;0,-Q48^(1/3),(-Q48)^(1/3)),'OddsRatio_working_3-way'!AN48-'OddsRatio_working_3-way'!R48/3)</f>
        <v>-0.42557806748356752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2.56</v>
      </c>
      <c r="B49" s="4">
        <f>IF('True_Odds_Calculator_3-way'!B48="","",'True_Odds_Calculator_3-way'!B48)</f>
        <v>3.6</v>
      </c>
      <c r="C49" s="4">
        <f>IF('True_Odds_Calculator_3-way'!C48="","",'True_Odds_Calculator_3-way'!C48)</f>
        <v>2.66</v>
      </c>
      <c r="D49" s="9">
        <f t="shared" si="13"/>
        <v>0.37490740164858966</v>
      </c>
      <c r="E49" s="9">
        <f t="shared" si="14"/>
        <v>0.2646289874187831</v>
      </c>
      <c r="F49" s="9">
        <f t="shared" si="15"/>
        <v>0.36046361093262747</v>
      </c>
      <c r="G49" s="9">
        <f t="shared" si="16"/>
        <v>1.0687982733778707</v>
      </c>
      <c r="H49" s="9">
        <f t="shared" si="17"/>
        <v>2.6673253064694777</v>
      </c>
      <c r="I49" s="9">
        <f t="shared" si="18"/>
        <v>3.7788755107824632</v>
      </c>
      <c r="J49" s="9">
        <f t="shared" si="19"/>
        <v>2.774205133807266</v>
      </c>
      <c r="K49" s="11">
        <f t="shared" si="20"/>
        <v>0.390625</v>
      </c>
      <c r="L49" s="11">
        <f t="shared" si="21"/>
        <v>0.27777777777777779</v>
      </c>
      <c r="M49" s="11">
        <f t="shared" si="22"/>
        <v>0.37593984962406013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-0.27465147243107768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0.2374099310776942</v>
      </c>
      <c r="Q49" s="11">
        <f>2*'OddsRatio_working_3-way'!K49*'OddsRatio_working_3-way'!L49*'OddsRatio_working_3-way'!M49</f>
        <v>8.1584168755221384E-2</v>
      </c>
      <c r="R49" s="11">
        <f t="shared" si="23"/>
        <v>0</v>
      </c>
      <c r="S49" s="11">
        <f t="shared" si="24"/>
        <v>-0.86440436301418688</v>
      </c>
      <c r="T49" s="11">
        <f t="shared" si="25"/>
        <v>-0.29704617285710894</v>
      </c>
      <c r="U49" s="11">
        <f>'OddsRatio_working_3-way'!S49-'OddsRatio_working_3-way'!R49^2/3</f>
        <v>-0.86440436301418688</v>
      </c>
      <c r="V49" s="11">
        <f>'OddsRatio_working_3-way'!S49*'OddsRatio_working_3-way'!R49/3-2*'OddsRatio_working_3-way'!R49^3/27-'OddsRatio_working_3-way'!T49</f>
        <v>0.29704617285710894</v>
      </c>
      <c r="W49" s="11">
        <f>'OddsRatio_working_3-way'!V49^2+4*'OddsRatio_working_3-way'!U49^3/27</f>
        <v>-7.4492799317622954E-3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0.15466553328135016</v>
      </c>
      <c r="Y49" s="11">
        <f>IF('OddsRatio_working_3-way'!W49&gt;=0,IF('OddsRatio_working_3-way'!V49+SQRT('OddsRatio_working_3-way'!W49)&gt;0,0,PI()),ACOS('OddsRatio_working_3-way'!V49/(2*'OddsRatio_working_3-way'!X49)))</f>
        <v>0.28277227282761075</v>
      </c>
      <c r="Z49" s="11">
        <f>'OddsRatio_working_3-way'!X49^(1/3)*COS('OddsRatio_working_3-way'!Y49/3)</f>
        <v>0.53439913668893546</v>
      </c>
      <c r="AA49" s="11">
        <f>'OddsRatio_working_3-way'!X49^(1/3)*COS(('OddsRatio_working_3-way'!Y49+2*PI())/3)</f>
        <v>-0.31095185723473096</v>
      </c>
      <c r="AB49" s="11">
        <f>'OddsRatio_working_3-way'!X49^(1/3)*COS(('OddsRatio_working_3-way'!Y49+4*PI())/3)</f>
        <v>-0.2234472794542047</v>
      </c>
      <c r="AC49" s="11">
        <f>'OddsRatio_working_3-way'!X49^(1/3)*SIN('OddsRatio_working_3-way'!Y49/3)</f>
        <v>5.0520791536911545E-2</v>
      </c>
      <c r="AD49" s="11">
        <f>'OddsRatio_working_3-way'!X49^(1/3)*SIN(('OddsRatio_working_3-way'!Y49+2*PI())/3)</f>
        <v>0.43754283236463509</v>
      </c>
      <c r="AE49" s="11">
        <f>'OddsRatio_working_3-way'!X49^(1/3)*SIN(('OddsRatio_working_3-way'!Y49+4*PI())/3)</f>
        <v>-0.48806362390154651</v>
      </c>
      <c r="AF49" s="11">
        <f>-'OddsRatio_working_3-way'!U49/(3*'OddsRatio_working_3-way'!X49^(1/3))*COS(('OddsRatio_working_3-way'!Y49)/3)</f>
        <v>0.53439913668893535</v>
      </c>
      <c r="AG49" s="11">
        <f>-'OddsRatio_working_3-way'!U49/(3*'OddsRatio_working_3-way'!X49^(1/3))*COS(('OddsRatio_working_3-way'!Y49+2*PI())/3)</f>
        <v>-0.3109518572347309</v>
      </c>
      <c r="AH49" s="11">
        <f>-'OddsRatio_working_3-way'!U49/(3*'OddsRatio_working_3-way'!X49^(1/3))*COS(('OddsRatio_working_3-way'!Y49+4*PI())/3)</f>
        <v>-0.22344727945420467</v>
      </c>
      <c r="AI49" s="11">
        <f>'OddsRatio_working_3-way'!U49/(3*'OddsRatio_working_3-way'!X49^(1/3))*SIN(('OddsRatio_working_3-way'!Y49)/3)</f>
        <v>-5.0520791536911538E-2</v>
      </c>
      <c r="AJ49" s="11">
        <f>'OddsRatio_working_3-way'!U49/(3*'OddsRatio_working_3-way'!X49^(1/3))*SIN(('OddsRatio_working_3-way'!Y49+2*PI())/3)</f>
        <v>-0.43754283236463498</v>
      </c>
      <c r="AK49" s="11">
        <f>'OddsRatio_working_3-way'!U49/(3*'OddsRatio_working_3-way'!X49^(1/3))*SIN(('OddsRatio_working_3-way'!Y49+4*PI())/3)</f>
        <v>0.4880636239015464</v>
      </c>
      <c r="AL49" s="11">
        <f>'OddsRatio_working_3-way'!Z49+'OddsRatio_working_3-way'!AF49</f>
        <v>1.0687982733778707</v>
      </c>
      <c r="AM49" s="11">
        <f>'OddsRatio_working_3-way'!AA49+'OddsRatio_working_3-way'!AG49</f>
        <v>-0.62190371446946191</v>
      </c>
      <c r="AN49" s="11">
        <f>'OddsRatio_working_3-way'!AB49+'OddsRatio_working_3-way'!AH49</f>
        <v>-0.44689455890840935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1.0687982733778707</v>
      </c>
      <c r="AS49" s="11">
        <f>IF(('OddsRatio_working_3-way'!X49=0),IF(Q49&gt;0,-Q49^(1/3),(-Q49)^(1/3)),'OddsRatio_working_3-way'!AM49-'OddsRatio_working_3-way'!R49/3)</f>
        <v>-0.62190371446946191</v>
      </c>
      <c r="AT49" s="11">
        <f>IF(('OddsRatio_working_3-way'!X49=0),IF(Q49&gt;0,-Q49^(1/3),(-Q49)^(1/3)),'OddsRatio_working_3-way'!AN49-'OddsRatio_working_3-way'!R49/3)</f>
        <v>-0.44689455890840935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1.85</v>
      </c>
      <c r="B50" s="4">
        <f>IF('True_Odds_Calculator_3-way'!B49="","",'True_Odds_Calculator_3-way'!B49)</f>
        <v>3.78</v>
      </c>
      <c r="C50" s="4">
        <f>IF('True_Odds_Calculator_3-way'!C49="","",'True_Odds_Calculator_3-way'!C49)</f>
        <v>4.12</v>
      </c>
      <c r="D50" s="9">
        <f t="shared" si="13"/>
        <v>0.5213437178174708</v>
      </c>
      <c r="E50" s="9">
        <f t="shared" si="14"/>
        <v>0.24982551874374251</v>
      </c>
      <c r="F50" s="9">
        <f t="shared" si="15"/>
        <v>0.22883076343878705</v>
      </c>
      <c r="G50" s="9">
        <f t="shared" si="16"/>
        <v>1.0801416006684414</v>
      </c>
      <c r="H50" s="9">
        <f t="shared" si="17"/>
        <v>1.9181203605681751</v>
      </c>
      <c r="I50" s="9">
        <f t="shared" si="18"/>
        <v>4.0027936498582672</v>
      </c>
      <c r="J50" s="9">
        <f t="shared" si="19"/>
        <v>4.3700417940855365</v>
      </c>
      <c r="K50" s="11">
        <f t="shared" si="20"/>
        <v>0.54054054054054046</v>
      </c>
      <c r="L50" s="11">
        <f t="shared" si="21"/>
        <v>0.26455026455026459</v>
      </c>
      <c r="M50" s="11">
        <f t="shared" si="22"/>
        <v>0.24271844660194175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-0.25589250831969301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0.23428421486673912</v>
      </c>
      <c r="Q50" s="11">
        <f>2*'OddsRatio_working_3-way'!K50*'OddsRatio_working_3-way'!L50*'OddsRatio_working_3-way'!M50</f>
        <v>6.9417545145700477E-2</v>
      </c>
      <c r="R50" s="11">
        <f t="shared" si="23"/>
        <v>0</v>
      </c>
      <c r="S50" s="11">
        <f t="shared" si="24"/>
        <v>-0.91555714704254609</v>
      </c>
      <c r="T50" s="11">
        <f t="shared" si="25"/>
        <v>-0.27127619171630996</v>
      </c>
      <c r="U50" s="11">
        <f>'OddsRatio_working_3-way'!S50-'OddsRatio_working_3-way'!R50^2/3</f>
        <v>-0.91555714704254609</v>
      </c>
      <c r="V50" s="11">
        <f>'OddsRatio_working_3-way'!S50*'OddsRatio_working_3-way'!R50/3-2*'OddsRatio_working_3-way'!R50^3/27-'OddsRatio_working_3-way'!T50</f>
        <v>0.27127619171630996</v>
      </c>
      <c r="W50" s="11">
        <f>'OddsRatio_working_3-way'!V50^2+4*'OddsRatio_working_3-way'!U50^3/27</f>
        <v>-4.0107168482598474E-2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0.16859562618489146</v>
      </c>
      <c r="Y50" s="11">
        <f>IF('OddsRatio_working_3-way'!W50&gt;=0,IF('OddsRatio_working_3-way'!V50+SQRT('OddsRatio_working_3-way'!W50)&gt;0,0,PI()),ACOS('OddsRatio_working_3-way'!V50/(2*'OddsRatio_working_3-way'!X50)))</f>
        <v>0.63593405072595899</v>
      </c>
      <c r="Z50" s="11">
        <f>'OddsRatio_working_3-way'!X50^(1/3)*COS('OddsRatio_working_3-way'!Y50/3)</f>
        <v>0.54007080033422084</v>
      </c>
      <c r="AA50" s="11">
        <f>'OddsRatio_working_3-way'!X50^(1/3)*COS(('OddsRatio_working_3-way'!Y50+2*PI())/3)</f>
        <v>-0.37069291220869749</v>
      </c>
      <c r="AB50" s="11">
        <f>'OddsRatio_working_3-way'!X50^(1/3)*COS(('OddsRatio_working_3-way'!Y50+4*PI())/3)</f>
        <v>-0.16937788812552343</v>
      </c>
      <c r="AC50" s="11">
        <f>'OddsRatio_working_3-way'!X50^(1/3)*SIN('OddsRatio_working_3-way'!Y50/3)</f>
        <v>0.11622928334633653</v>
      </c>
      <c r="AD50" s="11">
        <f>'OddsRatio_working_3-way'!X50^(1/3)*SIN(('OddsRatio_working_3-way'!Y50+2*PI())/3)</f>
        <v>0.40960039125846021</v>
      </c>
      <c r="AE50" s="11">
        <f>'OddsRatio_working_3-way'!X50^(1/3)*SIN(('OddsRatio_working_3-way'!Y50+4*PI())/3)</f>
        <v>-0.52582967460479679</v>
      </c>
      <c r="AF50" s="11">
        <f>-'OddsRatio_working_3-way'!U50/(3*'OddsRatio_working_3-way'!X50^(1/3))*COS(('OddsRatio_working_3-way'!Y50)/3)</f>
        <v>0.54007080033422061</v>
      </c>
      <c r="AG50" s="11">
        <f>-'OddsRatio_working_3-way'!U50/(3*'OddsRatio_working_3-way'!X50^(1/3))*COS(('OddsRatio_working_3-way'!Y50+2*PI())/3)</f>
        <v>-0.37069291220869732</v>
      </c>
      <c r="AH50" s="11">
        <f>-'OddsRatio_working_3-way'!U50/(3*'OddsRatio_working_3-way'!X50^(1/3))*COS(('OddsRatio_working_3-way'!Y50+4*PI())/3)</f>
        <v>-0.16937788812552335</v>
      </c>
      <c r="AI50" s="11">
        <f>'OddsRatio_working_3-way'!U50/(3*'OddsRatio_working_3-way'!X50^(1/3))*SIN(('OddsRatio_working_3-way'!Y50)/3)</f>
        <v>-0.11622928334633648</v>
      </c>
      <c r="AJ50" s="11">
        <f>'OddsRatio_working_3-way'!U50/(3*'OddsRatio_working_3-way'!X50^(1/3))*SIN(('OddsRatio_working_3-way'!Y50+2*PI())/3)</f>
        <v>-0.40960039125846004</v>
      </c>
      <c r="AK50" s="11">
        <f>'OddsRatio_working_3-way'!U50/(3*'OddsRatio_working_3-way'!X50^(1/3))*SIN(('OddsRatio_working_3-way'!Y50+4*PI())/3)</f>
        <v>0.52582967460479657</v>
      </c>
      <c r="AL50" s="11">
        <f>'OddsRatio_working_3-way'!Z50+'OddsRatio_working_3-way'!AF50</f>
        <v>1.0801416006684414</v>
      </c>
      <c r="AM50" s="11">
        <f>'OddsRatio_working_3-way'!AA50+'OddsRatio_working_3-way'!AG50</f>
        <v>-0.74138582441739476</v>
      </c>
      <c r="AN50" s="11">
        <f>'OddsRatio_working_3-way'!AB50+'OddsRatio_working_3-way'!AH50</f>
        <v>-0.3387557762510468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1.0801416006684414</v>
      </c>
      <c r="AS50" s="11">
        <f>IF(('OddsRatio_working_3-way'!X50=0),IF(Q50&gt;0,-Q50^(1/3),(-Q50)^(1/3)),'OddsRatio_working_3-way'!AM50-'OddsRatio_working_3-way'!R50/3)</f>
        <v>-0.74138582441739476</v>
      </c>
      <c r="AT50" s="11">
        <f>IF(('OddsRatio_working_3-way'!X50=0),IF(Q50&gt;0,-Q50^(1/3),(-Q50)^(1/3)),'OddsRatio_working_3-way'!AN50-'OddsRatio_working_3-way'!R50/3)</f>
        <v>-0.3387557762510468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2.99</v>
      </c>
      <c r="B51" s="4">
        <f>IF('True_Odds_Calculator_3-way'!B50="","",'True_Odds_Calculator_3-way'!B50)</f>
        <v>3.5</v>
      </c>
      <c r="C51" s="4">
        <f>IF('True_Odds_Calculator_3-way'!C50="","",'True_Odds_Calculator_3-way'!C50)</f>
        <v>2.36</v>
      </c>
      <c r="D51" s="9">
        <f t="shared" si="13"/>
        <v>0.31990191703902948</v>
      </c>
      <c r="E51" s="9">
        <f t="shared" si="14"/>
        <v>0.27242005641352729</v>
      </c>
      <c r="F51" s="9">
        <f t="shared" si="15"/>
        <v>0.4076780265474434</v>
      </c>
      <c r="G51" s="9">
        <f t="shared" si="16"/>
        <v>1.0683206709010049</v>
      </c>
      <c r="H51" s="9">
        <f t="shared" si="17"/>
        <v>3.1259581350929992</v>
      </c>
      <c r="I51" s="9">
        <f t="shared" si="18"/>
        <v>3.6708016772525123</v>
      </c>
      <c r="J51" s="9">
        <f t="shared" si="19"/>
        <v>2.452916112425366</v>
      </c>
      <c r="K51" s="11">
        <f t="shared" si="20"/>
        <v>0.33444816053511706</v>
      </c>
      <c r="L51" s="11">
        <f t="shared" si="21"/>
        <v>0.2857142857142857</v>
      </c>
      <c r="M51" s="11">
        <f t="shared" si="22"/>
        <v>0.42372881355932207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-0.27395596297585978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0.23686703863564587</v>
      </c>
      <c r="Q51" s="11">
        <f>2*'OddsRatio_working_3-way'!K51*'OddsRatio_working_3-way'!L51*'OddsRatio_working_3-way'!M51</f>
        <v>8.0980184148938761E-2</v>
      </c>
      <c r="R51" s="11">
        <f t="shared" si="23"/>
        <v>0</v>
      </c>
      <c r="S51" s="11">
        <f t="shared" si="24"/>
        <v>-0.86461720366538586</v>
      </c>
      <c r="T51" s="11">
        <f t="shared" si="25"/>
        <v>-0.2955956251847473</v>
      </c>
      <c r="U51" s="11">
        <f>'OddsRatio_working_3-way'!S51-'OddsRatio_working_3-way'!R51^2/3</f>
        <v>-0.86461720366538586</v>
      </c>
      <c r="V51" s="11">
        <f>'OddsRatio_working_3-way'!S51*'OddsRatio_working_3-way'!R51/3-2*'OddsRatio_working_3-way'!R51^3/27-'OddsRatio_working_3-way'!T51</f>
        <v>0.2955956251847473</v>
      </c>
      <c r="W51" s="11">
        <f>'OddsRatio_working_3-way'!V51^2+4*'OddsRatio_working_3-way'!U51^3/27</f>
        <v>-8.3796340508577039E-3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0.1547226613001626</v>
      </c>
      <c r="Y51" s="11">
        <f>IF('OddsRatio_working_3-way'!W51&gt;=0,IF('OddsRatio_working_3-way'!V51+SQRT('OddsRatio_working_3-way'!W51)&gt;0,0,PI()),ACOS('OddsRatio_working_3-way'!V51/(2*'OddsRatio_working_3-way'!X51)))</f>
        <v>0.30031458820923262</v>
      </c>
      <c r="Z51" s="11">
        <f>'OddsRatio_working_3-way'!X51^(1/3)*COS('OddsRatio_working_3-way'!Y51/3)</f>
        <v>0.53416033545050245</v>
      </c>
      <c r="AA51" s="11">
        <f>'OddsRatio_working_3-way'!X51^(1/3)*COS(('OddsRatio_working_3-way'!Y51+2*PI())/3)</f>
        <v>-0.31354362583914391</v>
      </c>
      <c r="AB51" s="11">
        <f>'OddsRatio_working_3-way'!X51^(1/3)*COS(('OddsRatio_working_3-way'!Y51+4*PI())/3)</f>
        <v>-0.22061670961135871</v>
      </c>
      <c r="AC51" s="11">
        <f>'OddsRatio_working_3-way'!X51^(1/3)*SIN('OddsRatio_working_3-way'!Y51/3)</f>
        <v>5.3651380099073609E-2</v>
      </c>
      <c r="AD51" s="11">
        <f>'OddsRatio_working_3-way'!X51^(1/3)*SIN(('OddsRatio_working_3-way'!Y51+2*PI())/3)</f>
        <v>0.43577073014461581</v>
      </c>
      <c r="AE51" s="11">
        <f>'OddsRatio_working_3-way'!X51^(1/3)*SIN(('OddsRatio_working_3-way'!Y51+4*PI())/3)</f>
        <v>-0.48942211024368937</v>
      </c>
      <c r="AF51" s="11">
        <f>-'OddsRatio_working_3-way'!U51/(3*'OddsRatio_working_3-way'!X51^(1/3))*COS(('OddsRatio_working_3-way'!Y51)/3)</f>
        <v>0.53416033545050245</v>
      </c>
      <c r="AG51" s="11">
        <f>-'OddsRatio_working_3-way'!U51/(3*'OddsRatio_working_3-way'!X51^(1/3))*COS(('OddsRatio_working_3-way'!Y51+2*PI())/3)</f>
        <v>-0.31354362583914391</v>
      </c>
      <c r="AH51" s="11">
        <f>-'OddsRatio_working_3-way'!U51/(3*'OddsRatio_working_3-way'!X51^(1/3))*COS(('OddsRatio_working_3-way'!Y51+4*PI())/3)</f>
        <v>-0.22061670961135871</v>
      </c>
      <c r="AI51" s="11">
        <f>'OddsRatio_working_3-way'!U51/(3*'OddsRatio_working_3-way'!X51^(1/3))*SIN(('OddsRatio_working_3-way'!Y51)/3)</f>
        <v>-5.3651380099073609E-2</v>
      </c>
      <c r="AJ51" s="11">
        <f>'OddsRatio_working_3-way'!U51/(3*'OddsRatio_working_3-way'!X51^(1/3))*SIN(('OddsRatio_working_3-way'!Y51+2*PI())/3)</f>
        <v>-0.43577073014461581</v>
      </c>
      <c r="AK51" s="11">
        <f>'OddsRatio_working_3-way'!U51/(3*'OddsRatio_working_3-way'!X51^(1/3))*SIN(('OddsRatio_working_3-way'!Y51+4*PI())/3)</f>
        <v>0.48942211024368937</v>
      </c>
      <c r="AL51" s="11">
        <f>'OddsRatio_working_3-way'!Z51+'OddsRatio_working_3-way'!AF51</f>
        <v>1.0683206709010049</v>
      </c>
      <c r="AM51" s="11">
        <f>'OddsRatio_working_3-way'!AA51+'OddsRatio_working_3-way'!AG51</f>
        <v>-0.62708725167828783</v>
      </c>
      <c r="AN51" s="11">
        <f>'OddsRatio_working_3-way'!AB51+'OddsRatio_working_3-way'!AH51</f>
        <v>-0.44123341922271742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1.0683206709010049</v>
      </c>
      <c r="AS51" s="11">
        <f>IF(('OddsRatio_working_3-way'!X51=0),IF(Q51&gt;0,-Q51^(1/3),(-Q51)^(1/3)),'OddsRatio_working_3-way'!AM51-'OddsRatio_working_3-way'!R51/3)</f>
        <v>-0.62708725167828783</v>
      </c>
      <c r="AT51" s="11">
        <f>IF(('OddsRatio_working_3-way'!X51=0),IF(Q51&gt;0,-Q51^(1/3),(-Q51)^(1/3)),'OddsRatio_working_3-way'!AN51-'OddsRatio_working_3-way'!R51/3)</f>
        <v>-0.44123341922271742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3.03</v>
      </c>
      <c r="B52" s="4">
        <f>IF('True_Odds_Calculator_3-way'!B51="","",'True_Odds_Calculator_3-way'!B51)</f>
        <v>3.44</v>
      </c>
      <c r="C52" s="4">
        <f>IF('True_Odds_Calculator_3-way'!C51="","",'True_Odds_Calculator_3-way'!C51)</f>
        <v>2.36</v>
      </c>
      <c r="D52" s="9">
        <f t="shared" si="13"/>
        <v>0.31541459823548107</v>
      </c>
      <c r="E52" s="9">
        <f t="shared" si="14"/>
        <v>0.27710095311256594</v>
      </c>
      <c r="F52" s="9">
        <f t="shared" si="15"/>
        <v>0.40748444865195294</v>
      </c>
      <c r="G52" s="9">
        <f t="shared" si="16"/>
        <v>1.0691774887653369</v>
      </c>
      <c r="H52" s="9">
        <f t="shared" si="17"/>
        <v>3.1704303021936342</v>
      </c>
      <c r="I52" s="9">
        <f t="shared" si="18"/>
        <v>3.6087930725874222</v>
      </c>
      <c r="J52" s="9">
        <f t="shared" si="19"/>
        <v>2.4540813847208578</v>
      </c>
      <c r="K52" s="11">
        <f t="shared" si="20"/>
        <v>0.33003300330033003</v>
      </c>
      <c r="L52" s="11">
        <f t="shared" si="21"/>
        <v>0.29069767441860467</v>
      </c>
      <c r="M52" s="11">
        <f t="shared" si="22"/>
        <v>0.42372881355932207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-0.27384933999903738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0.23700389353085882</v>
      </c>
      <c r="Q52" s="11">
        <f>2*'OddsRatio_working_3-way'!K52*'OddsRatio_working_3-way'!L52*'OddsRatio_working_3-way'!M52</f>
        <v>8.1304937746435282E-2</v>
      </c>
      <c r="R52" s="11">
        <f t="shared" si="23"/>
        <v>0</v>
      </c>
      <c r="S52" s="11">
        <f t="shared" si="24"/>
        <v>-0.86545358674843598</v>
      </c>
      <c r="T52" s="11">
        <f t="shared" si="25"/>
        <v>-0.29689659922759382</v>
      </c>
      <c r="U52" s="11">
        <f>'OddsRatio_working_3-way'!S52-'OddsRatio_working_3-way'!R52^2/3</f>
        <v>-0.86545358674843598</v>
      </c>
      <c r="V52" s="11">
        <f>'OddsRatio_working_3-way'!S52*'OddsRatio_working_3-way'!R52/3-2*'OddsRatio_working_3-way'!R52^3/27-'OddsRatio_working_3-way'!T52</f>
        <v>0.29689659922759382</v>
      </c>
      <c r="W52" s="11">
        <f>'OddsRatio_working_3-way'!V52^2+4*'OddsRatio_working_3-way'!U52^3/27</f>
        <v>-7.8869743782898349E-3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0.15494722086181498</v>
      </c>
      <c r="Y52" s="11">
        <f>IF('OddsRatio_working_3-way'!W52&gt;=0,IF('OddsRatio_working_3-way'!V52+SQRT('OddsRatio_working_3-way'!W52)&gt;0,0,PI()),ACOS('OddsRatio_working_3-way'!V52/(2*'OddsRatio_working_3-way'!X52)))</f>
        <v>0.29065212962673059</v>
      </c>
      <c r="Z52" s="11">
        <f>'OddsRatio_working_3-way'!X52^(1/3)*COS('OddsRatio_working_3-way'!Y52/3)</f>
        <v>0.53458874438266846</v>
      </c>
      <c r="AA52" s="11">
        <f>'OddsRatio_working_3-way'!X52^(1/3)*COS(('OddsRatio_working_3-way'!Y52+2*PI())/3)</f>
        <v>-0.31228939937913025</v>
      </c>
      <c r="AB52" s="11">
        <f>'OddsRatio_working_3-way'!X52^(1/3)*COS(('OddsRatio_working_3-way'!Y52+4*PI())/3)</f>
        <v>-0.22229934500353832</v>
      </c>
      <c r="AC52" s="11">
        <f>'OddsRatio_working_3-way'!X52^(1/3)*SIN('OddsRatio_working_3-way'!Y52/3)</f>
        <v>5.1955782118137131E-2</v>
      </c>
      <c r="AD52" s="11">
        <f>'OddsRatio_working_3-way'!X52^(1/3)*SIN(('OddsRatio_working_3-way'!Y52+2*PI())/3)</f>
        <v>0.43698954215354796</v>
      </c>
      <c r="AE52" s="11">
        <f>'OddsRatio_working_3-way'!X52^(1/3)*SIN(('OddsRatio_working_3-way'!Y52+4*PI())/3)</f>
        <v>-0.48894532427168508</v>
      </c>
      <c r="AF52" s="11">
        <f>-'OddsRatio_working_3-way'!U52/(3*'OddsRatio_working_3-way'!X52^(1/3))*COS(('OddsRatio_working_3-way'!Y52)/3)</f>
        <v>0.53458874438266835</v>
      </c>
      <c r="AG52" s="11">
        <f>-'OddsRatio_working_3-way'!U52/(3*'OddsRatio_working_3-way'!X52^(1/3))*COS(('OddsRatio_working_3-way'!Y52+2*PI())/3)</f>
        <v>-0.31228939937913019</v>
      </c>
      <c r="AH52" s="11">
        <f>-'OddsRatio_working_3-way'!U52/(3*'OddsRatio_working_3-way'!X52^(1/3))*COS(('OddsRatio_working_3-way'!Y52+4*PI())/3)</f>
        <v>-0.22229934500353826</v>
      </c>
      <c r="AI52" s="11">
        <f>'OddsRatio_working_3-way'!U52/(3*'OddsRatio_working_3-way'!X52^(1/3))*SIN(('OddsRatio_working_3-way'!Y52)/3)</f>
        <v>-5.1955782118137124E-2</v>
      </c>
      <c r="AJ52" s="11">
        <f>'OddsRatio_working_3-way'!U52/(3*'OddsRatio_working_3-way'!X52^(1/3))*SIN(('OddsRatio_working_3-way'!Y52+2*PI())/3)</f>
        <v>-0.43698954215354785</v>
      </c>
      <c r="AK52" s="11">
        <f>'OddsRatio_working_3-way'!U52/(3*'OddsRatio_working_3-way'!X52^(1/3))*SIN(('OddsRatio_working_3-way'!Y52+4*PI())/3)</f>
        <v>0.48894532427168497</v>
      </c>
      <c r="AL52" s="11">
        <f>'OddsRatio_working_3-way'!Z52+'OddsRatio_working_3-way'!AF52</f>
        <v>1.0691774887653369</v>
      </c>
      <c r="AM52" s="11">
        <f>'OddsRatio_working_3-way'!AA52+'OddsRatio_working_3-way'!AG52</f>
        <v>-0.6245787987582605</v>
      </c>
      <c r="AN52" s="11">
        <f>'OddsRatio_working_3-way'!AB52+'OddsRatio_working_3-way'!AH52</f>
        <v>-0.44459869000707658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1.0691774887653369</v>
      </c>
      <c r="AS52" s="11">
        <f>IF(('OddsRatio_working_3-way'!X52=0),IF(Q52&gt;0,-Q52^(1/3),(-Q52)^(1/3)),'OddsRatio_working_3-way'!AM52-'OddsRatio_working_3-way'!R52/3)</f>
        <v>-0.6245787987582605</v>
      </c>
      <c r="AT52" s="11">
        <f>IF(('OddsRatio_working_3-way'!X52=0),IF(Q52&gt;0,-Q52^(1/3),(-Q52)^(1/3)),'OddsRatio_working_3-way'!AN52-'OddsRatio_working_3-way'!R52/3)</f>
        <v>-0.44459869000707658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1.36</v>
      </c>
      <c r="B53" s="4">
        <f>IF('True_Odds_Calculator_3-way'!B52="","",'True_Odds_Calculator_3-way'!B52)</f>
        <v>5.16</v>
      </c>
      <c r="C53" s="4">
        <f>IF('True_Odds_Calculator_3-way'!C52="","",'True_Odds_Calculator_3-way'!C52)</f>
        <v>9.56</v>
      </c>
      <c r="D53" s="9">
        <f t="shared" si="13"/>
        <v>0.72017792815687076</v>
      </c>
      <c r="E53" s="9">
        <f t="shared" si="14"/>
        <v>0.18215394194808451</v>
      </c>
      <c r="F53" s="9">
        <f t="shared" si="15"/>
        <v>9.7668129895044795E-2</v>
      </c>
      <c r="G53" s="9">
        <f t="shared" si="16"/>
        <v>1.0792937446539894</v>
      </c>
      <c r="H53" s="9">
        <f t="shared" si="17"/>
        <v>1.3885457480754364</v>
      </c>
      <c r="I53" s="9">
        <f t="shared" si="18"/>
        <v>5.4898619777605955</v>
      </c>
      <c r="J53" s="9">
        <f t="shared" si="19"/>
        <v>10.238754454238149</v>
      </c>
      <c r="K53" s="11">
        <f t="shared" si="20"/>
        <v>0.73529411764705876</v>
      </c>
      <c r="L53" s="11">
        <f t="shared" si="21"/>
        <v>0.19379844961240308</v>
      </c>
      <c r="M53" s="11">
        <f t="shared" si="22"/>
        <v>0.10460251046025104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-0.19108345878002864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0.19496705951038582</v>
      </c>
      <c r="Q53" s="11">
        <f>2*'OddsRatio_working_3-way'!K53*'OddsRatio_working_3-way'!L53*'OddsRatio_working_3-way'!M53</f>
        <v>2.9811476989355629E-2</v>
      </c>
      <c r="R53" s="11">
        <f t="shared" si="23"/>
        <v>0</v>
      </c>
      <c r="S53" s="11">
        <f t="shared" si="24"/>
        <v>-1.0203241073568168</v>
      </c>
      <c r="T53" s="11">
        <f t="shared" si="25"/>
        <v>-0.15601286045211266</v>
      </c>
      <c r="U53" s="11">
        <f>'OddsRatio_working_3-way'!S53-'OddsRatio_working_3-way'!R53^2/3</f>
        <v>-1.0203241073568168</v>
      </c>
      <c r="V53" s="11">
        <f>'OddsRatio_working_3-way'!S53*'OddsRatio_working_3-way'!R53/3-2*'OddsRatio_working_3-way'!R53^3/27-'OddsRatio_working_3-way'!T53</f>
        <v>0.15601286045211266</v>
      </c>
      <c r="W53" s="11">
        <f>'OddsRatio_working_3-way'!V53^2+4*'OddsRatio_working_3-way'!U53^3/27</f>
        <v>-0.13302590224104791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0.198346864650981</v>
      </c>
      <c r="Y53" s="11">
        <f>IF('OddsRatio_working_3-way'!W53&gt;=0,IF('OddsRatio_working_3-way'!V53+SQRT('OddsRatio_working_3-way'!W53)&gt;0,0,PI()),ACOS('OddsRatio_working_3-way'!V53/(2*'OddsRatio_working_3-way'!X53)))</f>
        <v>1.1665968184004063</v>
      </c>
      <c r="Z53" s="11">
        <f>'OddsRatio_working_3-way'!X53^(1/3)*COS('OddsRatio_working_3-way'!Y53/3)</f>
        <v>0.53964687232699471</v>
      </c>
      <c r="AA53" s="11">
        <f>'OddsRatio_working_3-way'!X53^(1/3)*COS(('OddsRatio_working_3-way'!Y53+2*PI())/3)</f>
        <v>-0.46130964122791807</v>
      </c>
      <c r="AB53" s="11">
        <f>'OddsRatio_working_3-way'!X53^(1/3)*COS(('OddsRatio_working_3-way'!Y53+4*PI())/3)</f>
        <v>-7.833723109907631E-2</v>
      </c>
      <c r="AC53" s="11">
        <f>'OddsRatio_working_3-way'!X53^(1/3)*SIN('OddsRatio_working_3-way'!Y53/3)</f>
        <v>0.22110922408008646</v>
      </c>
      <c r="AD53" s="11">
        <f>'OddsRatio_working_3-way'!X53^(1/3)*SIN(('OddsRatio_working_3-way'!Y53+2*PI())/3)</f>
        <v>0.35679328846795194</v>
      </c>
      <c r="AE53" s="11">
        <f>'OddsRatio_working_3-way'!X53^(1/3)*SIN(('OddsRatio_working_3-way'!Y53+4*PI())/3)</f>
        <v>-0.57790251254803826</v>
      </c>
      <c r="AF53" s="11">
        <f>-'OddsRatio_working_3-way'!U53/(3*'OddsRatio_working_3-way'!X53^(1/3))*COS(('OddsRatio_working_3-way'!Y53)/3)</f>
        <v>0.5396468723269946</v>
      </c>
      <c r="AG53" s="11">
        <f>-'OddsRatio_working_3-way'!U53/(3*'OddsRatio_working_3-way'!X53^(1/3))*COS(('OddsRatio_working_3-way'!Y53+2*PI())/3)</f>
        <v>-0.46130964122791795</v>
      </c>
      <c r="AH53" s="11">
        <f>-'OddsRatio_working_3-way'!U53/(3*'OddsRatio_working_3-way'!X53^(1/3))*COS(('OddsRatio_working_3-way'!Y53+4*PI())/3)</f>
        <v>-7.8337231099076296E-2</v>
      </c>
      <c r="AI53" s="11">
        <f>'OddsRatio_working_3-way'!U53/(3*'OddsRatio_working_3-way'!X53^(1/3))*SIN(('OddsRatio_working_3-way'!Y53)/3)</f>
        <v>-0.2211092240800864</v>
      </c>
      <c r="AJ53" s="11">
        <f>'OddsRatio_working_3-way'!U53/(3*'OddsRatio_working_3-way'!X53^(1/3))*SIN(('OddsRatio_working_3-way'!Y53+2*PI())/3)</f>
        <v>-0.35679328846795183</v>
      </c>
      <c r="AK53" s="11">
        <f>'OddsRatio_working_3-way'!U53/(3*'OddsRatio_working_3-way'!X53^(1/3))*SIN(('OddsRatio_working_3-way'!Y53+4*PI())/3)</f>
        <v>0.57790251254803815</v>
      </c>
      <c r="AL53" s="11">
        <f>'OddsRatio_working_3-way'!Z53+'OddsRatio_working_3-way'!AF53</f>
        <v>1.0792937446539894</v>
      </c>
      <c r="AM53" s="11">
        <f>'OddsRatio_working_3-way'!AA53+'OddsRatio_working_3-way'!AG53</f>
        <v>-0.92261928245583602</v>
      </c>
      <c r="AN53" s="11">
        <f>'OddsRatio_working_3-way'!AB53+'OddsRatio_working_3-way'!AH53</f>
        <v>-0.15667446219815262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1.0792937446539894</v>
      </c>
      <c r="AS53" s="11">
        <f>IF(('OddsRatio_working_3-way'!X53=0),IF(Q53&gt;0,-Q53^(1/3),(-Q53)^(1/3)),'OddsRatio_working_3-way'!AM53-'OddsRatio_working_3-way'!R53/3)</f>
        <v>-0.92261928245583602</v>
      </c>
      <c r="AT53" s="11">
        <f>IF(('OddsRatio_working_3-way'!X53=0),IF(Q53&gt;0,-Q53^(1/3),(-Q53)^(1/3)),'OddsRatio_working_3-way'!AN53-'OddsRatio_working_3-way'!R53/3)</f>
        <v>-0.15667446219815262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2.65</v>
      </c>
      <c r="B54" s="4">
        <f>IF('True_Odds_Calculator_3-way'!B53="","",'True_Odds_Calculator_3-way'!B53)</f>
        <v>3.34</v>
      </c>
      <c r="C54" s="4">
        <f>IF('True_Odds_Calculator_3-way'!C53="","",'True_Odds_Calculator_3-way'!C53)</f>
        <v>2.85</v>
      </c>
      <c r="D54" s="9">
        <f t="shared" si="13"/>
        <v>0.36768920076631045</v>
      </c>
      <c r="E54" s="9">
        <f t="shared" si="14"/>
        <v>0.29079652722873278</v>
      </c>
      <c r="F54" s="9">
        <f t="shared" si="15"/>
        <v>0.34151427200495693</v>
      </c>
      <c r="G54" s="9">
        <f t="shared" si="16"/>
        <v>1.0422353047181163</v>
      </c>
      <c r="H54" s="9">
        <f t="shared" si="17"/>
        <v>2.7196882527848913</v>
      </c>
      <c r="I54" s="9">
        <f t="shared" si="18"/>
        <v>3.4388306130403912</v>
      </c>
      <c r="J54" s="9">
        <f t="shared" si="19"/>
        <v>2.9281353137285149</v>
      </c>
      <c r="K54" s="11">
        <f t="shared" si="20"/>
        <v>0.37735849056603776</v>
      </c>
      <c r="L54" s="11">
        <f t="shared" si="21"/>
        <v>0.29940119760479045</v>
      </c>
      <c r="M54" s="11">
        <f t="shared" si="22"/>
        <v>0.35087719298245612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-0.28316158150432003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0.23151314055107264</v>
      </c>
      <c r="Q54" s="11">
        <f>2*'OddsRatio_working_3-way'!K54*'OddsRatio_working_3-way'!L54*'OddsRatio_working_3-way'!M54</f>
        <v>7.9285322106531733E-2</v>
      </c>
      <c r="R54" s="11">
        <f t="shared" si="23"/>
        <v>0</v>
      </c>
      <c r="S54" s="11">
        <f t="shared" si="24"/>
        <v>-0.81760081760081771</v>
      </c>
      <c r="T54" s="11">
        <f t="shared" si="25"/>
        <v>-0.28000028000028004</v>
      </c>
      <c r="U54" s="11">
        <f>'OddsRatio_working_3-way'!S54-'OddsRatio_working_3-way'!R54^2/3</f>
        <v>-0.81760081760081771</v>
      </c>
      <c r="V54" s="11">
        <f>'OddsRatio_working_3-way'!S54*'OddsRatio_working_3-way'!R54/3-2*'OddsRatio_working_3-way'!R54^3/27-'OddsRatio_working_3-way'!T54</f>
        <v>0.28000028000028004</v>
      </c>
      <c r="W54" s="11">
        <f>'OddsRatio_working_3-way'!V54^2+4*'OddsRatio_working_3-way'!U54^3/27</f>
        <v>-2.569104740788003E-3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0.14227549116153423</v>
      </c>
      <c r="Y54" s="11">
        <f>IF('OddsRatio_working_3-way'!W54&gt;=0,IF('OddsRatio_working_3-way'!V54+SQRT('OddsRatio_working_3-way'!W54)&gt;0,0,PI()),ACOS('OddsRatio_working_3-way'!V54/(2*'OddsRatio_working_3-way'!X54)))</f>
        <v>0.17908312413584437</v>
      </c>
      <c r="Z54" s="11">
        <f>'OddsRatio_working_3-way'!X54^(1/3)*COS('OddsRatio_working_3-way'!Y54/3)</f>
        <v>0.52111765235905816</v>
      </c>
      <c r="AA54" s="11">
        <f>'OddsRatio_working_3-way'!X54^(1/3)*COS(('OddsRatio_working_3-way'!Y54+2*PI())/3)</f>
        <v>-0.28753100999994397</v>
      </c>
      <c r="AB54" s="11">
        <f>'OddsRatio_working_3-way'!X54^(1/3)*COS(('OddsRatio_working_3-way'!Y54+4*PI())/3)</f>
        <v>-0.23358664235911392</v>
      </c>
      <c r="AC54" s="11">
        <f>'OddsRatio_working_3-way'!X54^(1/3)*SIN('OddsRatio_working_3-way'!Y54/3)</f>
        <v>3.1144795178697338E-2</v>
      </c>
      <c r="AD54" s="11">
        <f>'OddsRatio_working_3-way'!X54^(1/3)*SIN(('OddsRatio_working_3-way'!Y54+2*PI())/3)</f>
        <v>0.43572872771410354</v>
      </c>
      <c r="AE54" s="11">
        <f>'OddsRatio_working_3-way'!X54^(1/3)*SIN(('OddsRatio_working_3-way'!Y54+4*PI())/3)</f>
        <v>-0.46687352289280082</v>
      </c>
      <c r="AF54" s="11">
        <f>-'OddsRatio_working_3-way'!U54/(3*'OddsRatio_working_3-way'!X54^(1/3))*COS(('OddsRatio_working_3-way'!Y54)/3)</f>
        <v>0.52111765235905816</v>
      </c>
      <c r="AG54" s="11">
        <f>-'OddsRatio_working_3-way'!U54/(3*'OddsRatio_working_3-way'!X54^(1/3))*COS(('OddsRatio_working_3-way'!Y54+2*PI())/3)</f>
        <v>-0.28753100999994397</v>
      </c>
      <c r="AH54" s="11">
        <f>-'OddsRatio_working_3-way'!U54/(3*'OddsRatio_working_3-way'!X54^(1/3))*COS(('OddsRatio_working_3-way'!Y54+4*PI())/3)</f>
        <v>-0.23358664235911392</v>
      </c>
      <c r="AI54" s="11">
        <f>'OddsRatio_working_3-way'!U54/(3*'OddsRatio_working_3-way'!X54^(1/3))*SIN(('OddsRatio_working_3-way'!Y54)/3)</f>
        <v>-3.1144795178697338E-2</v>
      </c>
      <c r="AJ54" s="11">
        <f>'OddsRatio_working_3-way'!U54/(3*'OddsRatio_working_3-way'!X54^(1/3))*SIN(('OddsRatio_working_3-way'!Y54+2*PI())/3)</f>
        <v>-0.43572872771410354</v>
      </c>
      <c r="AK54" s="11">
        <f>'OddsRatio_working_3-way'!U54/(3*'OddsRatio_working_3-way'!X54^(1/3))*SIN(('OddsRatio_working_3-way'!Y54+4*PI())/3)</f>
        <v>0.46687352289280082</v>
      </c>
      <c r="AL54" s="11">
        <f>'OddsRatio_working_3-way'!Z54+'OddsRatio_working_3-way'!AF54</f>
        <v>1.0422353047181163</v>
      </c>
      <c r="AM54" s="11">
        <f>'OddsRatio_working_3-way'!AA54+'OddsRatio_working_3-way'!AG54</f>
        <v>-0.57506201999988793</v>
      </c>
      <c r="AN54" s="11">
        <f>'OddsRatio_working_3-way'!AB54+'OddsRatio_working_3-way'!AH54</f>
        <v>-0.46717328471822783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1.0422353047181163</v>
      </c>
      <c r="AS54" s="11">
        <f>IF(('OddsRatio_working_3-way'!X54=0),IF(Q54&gt;0,-Q54^(1/3),(-Q54)^(1/3)),'OddsRatio_working_3-way'!AM54-'OddsRatio_working_3-way'!R54/3)</f>
        <v>-0.57506201999988793</v>
      </c>
      <c r="AT54" s="11">
        <f>IF(('OddsRatio_working_3-way'!X54=0),IF(Q54&gt;0,-Q54^(1/3),(-Q54)^(1/3)),'OddsRatio_working_3-way'!AN54-'OddsRatio_working_3-way'!R54/3)</f>
        <v>-0.46717328471822783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2.21</v>
      </c>
      <c r="B55" s="4">
        <f>IF('True_Odds_Calculator_3-way'!B54="","",'True_Odds_Calculator_3-way'!B54)</f>
        <v>3.56</v>
      </c>
      <c r="C55" s="4">
        <f>IF('True_Odds_Calculator_3-way'!C54="","",'True_Odds_Calculator_3-way'!C54)</f>
        <v>3.41</v>
      </c>
      <c r="D55" s="9">
        <f t="shared" si="13"/>
        <v>0.44240009490763155</v>
      </c>
      <c r="E55" s="9">
        <f t="shared" si="14"/>
        <v>0.27273031332505654</v>
      </c>
      <c r="F55" s="9">
        <f t="shared" si="15"/>
        <v>0.2848695917673123</v>
      </c>
      <c r="G55" s="9">
        <f t="shared" si="16"/>
        <v>1.0416506984275138</v>
      </c>
      <c r="H55" s="9">
        <f t="shared" si="17"/>
        <v>2.2603973450972914</v>
      </c>
      <c r="I55" s="9">
        <f t="shared" si="18"/>
        <v>3.6666257879744353</v>
      </c>
      <c r="J55" s="9">
        <f t="shared" si="19"/>
        <v>3.5103781832103085</v>
      </c>
      <c r="K55" s="11">
        <f t="shared" si="20"/>
        <v>0.45248868778280543</v>
      </c>
      <c r="L55" s="11">
        <f t="shared" si="21"/>
        <v>0.2808988764044944</v>
      </c>
      <c r="M55" s="11">
        <f t="shared" si="22"/>
        <v>0.29325513196480935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-0.2782567623196156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0.23035191361311222</v>
      </c>
      <c r="Q55" s="11">
        <f>2*'OddsRatio_working_3-way'!K55*'OddsRatio_working_3-way'!L55*'OddsRatio_working_3-way'!M55</f>
        <v>7.4547544858612383E-2</v>
      </c>
      <c r="R55" s="11">
        <f t="shared" si="23"/>
        <v>0</v>
      </c>
      <c r="S55" s="11">
        <f t="shared" si="24"/>
        <v>-0.8278394087994233</v>
      </c>
      <c r="T55" s="11">
        <f t="shared" si="25"/>
        <v>-0.26790919378622119</v>
      </c>
      <c r="U55" s="11">
        <f>'OddsRatio_working_3-way'!S55-'OddsRatio_working_3-way'!R55^2/3</f>
        <v>-0.8278394087994233</v>
      </c>
      <c r="V55" s="11">
        <f>'OddsRatio_working_3-way'!S55*'OddsRatio_working_3-way'!R55/3-2*'OddsRatio_working_3-way'!R55^3/27-'OddsRatio_working_3-way'!T55</f>
        <v>0.26790919378622119</v>
      </c>
      <c r="W55" s="11">
        <f>'OddsRatio_working_3-way'!V55^2+4*'OddsRatio_working_3-way'!U55^3/27</f>
        <v>-1.2274044593571287E-2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0.14495635611172275</v>
      </c>
      <c r="Y55" s="11">
        <f>IF('OddsRatio_working_3-way'!W55&gt;=0,IF('OddsRatio_working_3-way'!V55+SQRT('OddsRatio_working_3-way'!W55)&gt;0,0,PI()),ACOS('OddsRatio_working_3-way'!V55/(2*'OddsRatio_working_3-way'!X55)))</f>
        <v>0.39211484098391614</v>
      </c>
      <c r="Z55" s="11">
        <f>'OddsRatio_working_3-way'!X55^(1/3)*COS('OddsRatio_working_3-way'!Y55/3)</f>
        <v>0.52082534921375701</v>
      </c>
      <c r="AA55" s="11">
        <f>'OddsRatio_working_3-way'!X55^(1/3)*COS(('OddsRatio_working_3-way'!Y55+2*PI())/3)</f>
        <v>-0.31970490775871635</v>
      </c>
      <c r="AB55" s="11">
        <f>'OddsRatio_working_3-way'!X55^(1/3)*COS(('OddsRatio_working_3-way'!Y55+4*PI())/3)</f>
        <v>-0.20112044145504079</v>
      </c>
      <c r="AC55" s="11">
        <f>'OddsRatio_working_3-way'!X55^(1/3)*SIN('OddsRatio_working_3-way'!Y55/3)</f>
        <v>6.8464773542135288E-2</v>
      </c>
      <c r="AD55" s="11">
        <f>'OddsRatio_working_3-way'!X55^(1/3)*SIN(('OddsRatio_working_3-way'!Y55+2*PI())/3)</f>
        <v>0.41681559658294759</v>
      </c>
      <c r="AE55" s="11">
        <f>'OddsRatio_working_3-way'!X55^(1/3)*SIN(('OddsRatio_working_3-way'!Y55+4*PI())/3)</f>
        <v>-0.48528037012508279</v>
      </c>
      <c r="AF55" s="11">
        <f>-'OddsRatio_working_3-way'!U55/(3*'OddsRatio_working_3-way'!X55^(1/3))*COS(('OddsRatio_working_3-way'!Y55)/3)</f>
        <v>0.52082534921375689</v>
      </c>
      <c r="AG55" s="11">
        <f>-'OddsRatio_working_3-way'!U55/(3*'OddsRatio_working_3-way'!X55^(1/3))*COS(('OddsRatio_working_3-way'!Y55+2*PI())/3)</f>
        <v>-0.31970490775871624</v>
      </c>
      <c r="AH55" s="11">
        <f>-'OddsRatio_working_3-way'!U55/(3*'OddsRatio_working_3-way'!X55^(1/3))*COS(('OddsRatio_working_3-way'!Y55+4*PI())/3)</f>
        <v>-0.20112044145504077</v>
      </c>
      <c r="AI55" s="11">
        <f>'OddsRatio_working_3-way'!U55/(3*'OddsRatio_working_3-way'!X55^(1/3))*SIN(('OddsRatio_working_3-way'!Y55)/3)</f>
        <v>-6.8464773542135274E-2</v>
      </c>
      <c r="AJ55" s="11">
        <f>'OddsRatio_working_3-way'!U55/(3*'OddsRatio_working_3-way'!X55^(1/3))*SIN(('OddsRatio_working_3-way'!Y55+2*PI())/3)</f>
        <v>-0.41681559658294753</v>
      </c>
      <c r="AK55" s="11">
        <f>'OddsRatio_working_3-way'!U55/(3*'OddsRatio_working_3-way'!X55^(1/3))*SIN(('OddsRatio_working_3-way'!Y55+4*PI())/3)</f>
        <v>0.48528037012508268</v>
      </c>
      <c r="AL55" s="11">
        <f>'OddsRatio_working_3-way'!Z55+'OddsRatio_working_3-way'!AF55</f>
        <v>1.0416506984275138</v>
      </c>
      <c r="AM55" s="11">
        <f>'OddsRatio_working_3-way'!AA55+'OddsRatio_working_3-way'!AG55</f>
        <v>-0.63940981551743259</v>
      </c>
      <c r="AN55" s="11">
        <f>'OddsRatio_working_3-way'!AB55+'OddsRatio_working_3-way'!AH55</f>
        <v>-0.40224088291008153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1.0416506984275138</v>
      </c>
      <c r="AS55" s="11">
        <f>IF(('OddsRatio_working_3-way'!X55=0),IF(Q55&gt;0,-Q55^(1/3),(-Q55)^(1/3)),'OddsRatio_working_3-way'!AM55-'OddsRatio_working_3-way'!R55/3)</f>
        <v>-0.63940981551743259</v>
      </c>
      <c r="AT55" s="11">
        <f>IF(('OddsRatio_working_3-way'!X55=0),IF(Q55&gt;0,-Q55^(1/3),(-Q55)^(1/3)),'OddsRatio_working_3-way'!AN55-'OddsRatio_working_3-way'!R55/3)</f>
        <v>-0.40224088291008153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1.59</v>
      </c>
      <c r="B56" s="4">
        <f>IF('True_Odds_Calculator_3-way'!B55="","",'True_Odds_Calculator_3-way'!B55)</f>
        <v>4.5599999999999996</v>
      </c>
      <c r="C56" s="4">
        <f>IF('True_Odds_Calculator_3-way'!C55="","",'True_Odds_Calculator_3-way'!C55)</f>
        <v>5.5</v>
      </c>
      <c r="D56" s="9">
        <f t="shared" si="13"/>
        <v>0.61608764688258033</v>
      </c>
      <c r="E56" s="9">
        <f t="shared" si="14"/>
        <v>0.2100841378827982</v>
      </c>
      <c r="F56" s="9">
        <f t="shared" si="15"/>
        <v>0.17382821523462139</v>
      </c>
      <c r="G56" s="9">
        <f t="shared" si="16"/>
        <v>1.0561791116595181</v>
      </c>
      <c r="H56" s="9">
        <f t="shared" si="17"/>
        <v>1.6231456758791161</v>
      </c>
      <c r="I56" s="9">
        <f t="shared" si="18"/>
        <v>4.7599976375078841</v>
      </c>
      <c r="J56" s="9">
        <f t="shared" si="19"/>
        <v>5.7528060024678309</v>
      </c>
      <c r="K56" s="11">
        <f t="shared" si="20"/>
        <v>0.62893081761006286</v>
      </c>
      <c r="L56" s="11">
        <f t="shared" si="21"/>
        <v>0.2192982456140351</v>
      </c>
      <c r="M56" s="11">
        <f t="shared" si="22"/>
        <v>0.18181818181818182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-0.23702265956486424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0.2169159319109667</v>
      </c>
      <c r="Q56" s="11">
        <f>2*'OddsRatio_working_3-way'!K56*'OddsRatio_working_3-way'!L56*'OddsRatio_working_3-way'!M56</f>
        <v>5.0153972696177267E-2</v>
      </c>
      <c r="R56" s="11">
        <f t="shared" si="23"/>
        <v>0</v>
      </c>
      <c r="S56" s="11">
        <f t="shared" si="24"/>
        <v>-0.91516959732537695</v>
      </c>
      <c r="T56" s="11">
        <f t="shared" si="25"/>
        <v>-0.21159990689604088</v>
      </c>
      <c r="U56" s="11">
        <f>'OddsRatio_working_3-way'!S56-'OddsRatio_working_3-way'!R56^2/3</f>
        <v>-0.91516959732537695</v>
      </c>
      <c r="V56" s="11">
        <f>'OddsRatio_working_3-way'!S56*'OddsRatio_working_3-way'!R56/3-2*'OddsRatio_working_3-way'!R56^3/27-'OddsRatio_working_3-way'!T56</f>
        <v>0.21159990689604088</v>
      </c>
      <c r="W56" s="11">
        <f>'OddsRatio_working_3-way'!V56^2+4*'OddsRatio_working_3-way'!U56^3/27</f>
        <v>-6.8779098264138416E-2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0.16848858927428259</v>
      </c>
      <c r="Y56" s="11">
        <f>IF('OddsRatio_working_3-way'!W56&gt;=0,IF('OddsRatio_working_3-way'!V56+SQRT('OddsRatio_working_3-way'!W56)&gt;0,0,PI()),ACOS('OddsRatio_working_3-way'!V56/(2*'OddsRatio_working_3-way'!X56)))</f>
        <v>0.89189875725831846</v>
      </c>
      <c r="Z56" s="11">
        <f>'OddsRatio_working_3-way'!X56^(1/3)*COS('OddsRatio_working_3-way'!Y56/3)</f>
        <v>0.52808955582975903</v>
      </c>
      <c r="AA56" s="11">
        <f>'OddsRatio_working_3-way'!X56^(1/3)*COS(('OddsRatio_working_3-way'!Y56+2*PI())/3)</f>
        <v>-0.40416424515262678</v>
      </c>
      <c r="AB56" s="11">
        <f>'OddsRatio_working_3-way'!X56^(1/3)*COS(('OddsRatio_working_3-way'!Y56+4*PI())/3)</f>
        <v>-0.12392531067713232</v>
      </c>
      <c r="AC56" s="11">
        <f>'OddsRatio_working_3-way'!X56^(1/3)*SIN('OddsRatio_working_3-way'!Y56/3)</f>
        <v>0.16179602425684064</v>
      </c>
      <c r="AD56" s="11">
        <f>'OddsRatio_working_3-way'!X56^(1/3)*SIN(('OddsRatio_working_3-way'!Y56+2*PI())/3)</f>
        <v>0.3764409586933915</v>
      </c>
      <c r="AE56" s="11">
        <f>'OddsRatio_working_3-way'!X56^(1/3)*SIN(('OddsRatio_working_3-way'!Y56+4*PI())/3)</f>
        <v>-0.53823698295023215</v>
      </c>
      <c r="AF56" s="11">
        <f>-'OddsRatio_working_3-way'!U56/(3*'OddsRatio_working_3-way'!X56^(1/3))*COS(('OddsRatio_working_3-way'!Y56)/3)</f>
        <v>0.52808955582975903</v>
      </c>
      <c r="AG56" s="11">
        <f>-'OddsRatio_working_3-way'!U56/(3*'OddsRatio_working_3-way'!X56^(1/3))*COS(('OddsRatio_working_3-way'!Y56+2*PI())/3)</f>
        <v>-0.40416424515262678</v>
      </c>
      <c r="AH56" s="11">
        <f>-'OddsRatio_working_3-way'!U56/(3*'OddsRatio_working_3-way'!X56^(1/3))*COS(('OddsRatio_working_3-way'!Y56+4*PI())/3)</f>
        <v>-0.12392531067713232</v>
      </c>
      <c r="AI56" s="11">
        <f>'OddsRatio_working_3-way'!U56/(3*'OddsRatio_working_3-way'!X56^(1/3))*SIN(('OddsRatio_working_3-way'!Y56)/3)</f>
        <v>-0.16179602425684064</v>
      </c>
      <c r="AJ56" s="11">
        <f>'OddsRatio_working_3-way'!U56/(3*'OddsRatio_working_3-way'!X56^(1/3))*SIN(('OddsRatio_working_3-way'!Y56+2*PI())/3)</f>
        <v>-0.3764409586933915</v>
      </c>
      <c r="AK56" s="11">
        <f>'OddsRatio_working_3-way'!U56/(3*'OddsRatio_working_3-way'!X56^(1/3))*SIN(('OddsRatio_working_3-way'!Y56+4*PI())/3)</f>
        <v>0.53823698295023215</v>
      </c>
      <c r="AL56" s="11">
        <f>'OddsRatio_working_3-way'!Z56+'OddsRatio_working_3-way'!AF56</f>
        <v>1.0561791116595181</v>
      </c>
      <c r="AM56" s="11">
        <f>'OddsRatio_working_3-way'!AA56+'OddsRatio_working_3-way'!AG56</f>
        <v>-0.80832849030525356</v>
      </c>
      <c r="AN56" s="11">
        <f>'OddsRatio_working_3-way'!AB56+'OddsRatio_working_3-way'!AH56</f>
        <v>-0.24785062135426464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1.0561791116595181</v>
      </c>
      <c r="AS56" s="11">
        <f>IF(('OddsRatio_working_3-way'!X56=0),IF(Q56&gt;0,-Q56^(1/3),(-Q56)^(1/3)),'OddsRatio_working_3-way'!AM56-'OddsRatio_working_3-way'!R56/3)</f>
        <v>-0.80832849030525356</v>
      </c>
      <c r="AT56" s="11">
        <f>IF(('OddsRatio_working_3-way'!X56=0),IF(Q56&gt;0,-Q56^(1/3),(-Q56)^(1/3)),'OddsRatio_working_3-way'!AN56-'OddsRatio_working_3-way'!R56/3)</f>
        <v>-0.24785062135426464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2.88</v>
      </c>
      <c r="B57" s="4">
        <f>IF('True_Odds_Calculator_3-way'!B56="","",'True_Odds_Calculator_3-way'!B56)</f>
        <v>3.61</v>
      </c>
      <c r="C57" s="4">
        <f>IF('True_Odds_Calculator_3-way'!C56="","",'True_Odds_Calculator_3-way'!C56)</f>
        <v>2.48</v>
      </c>
      <c r="D57" s="9">
        <f t="shared" si="13"/>
        <v>0.33789969892661204</v>
      </c>
      <c r="E57" s="9">
        <f t="shared" si="14"/>
        <v>0.26879469584073518</v>
      </c>
      <c r="F57" s="9">
        <f t="shared" si="15"/>
        <v>0.39330560523265268</v>
      </c>
      <c r="G57" s="9">
        <f t="shared" si="16"/>
        <v>1.0422649452722315</v>
      </c>
      <c r="H57" s="9">
        <f t="shared" si="17"/>
        <v>2.9594580971117961</v>
      </c>
      <c r="I57" s="9">
        <f t="shared" si="18"/>
        <v>3.7203115071605235</v>
      </c>
      <c r="J57" s="9">
        <f t="shared" si="19"/>
        <v>2.5425521190029023</v>
      </c>
      <c r="K57" s="11">
        <f t="shared" si="20"/>
        <v>0.34722222222222221</v>
      </c>
      <c r="L57" s="11">
        <f t="shared" si="21"/>
        <v>0.2770083102493075</v>
      </c>
      <c r="M57" s="11">
        <f t="shared" si="22"/>
        <v>0.40322580645161293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-0.28164931641497626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0.23153836416167756</v>
      </c>
      <c r="Q57" s="11">
        <f>2*'OddsRatio_working_3-way'!K57*'OddsRatio_working_3-way'!L57*'OddsRatio_working_3-way'!M57</f>
        <v>7.7567291176441386E-2</v>
      </c>
      <c r="R57" s="11">
        <f t="shared" si="23"/>
        <v>0</v>
      </c>
      <c r="S57" s="11">
        <f t="shared" si="24"/>
        <v>-0.8220803341859837</v>
      </c>
      <c r="T57" s="11">
        <f t="shared" si="25"/>
        <v>-0.27540379704723073</v>
      </c>
      <c r="U57" s="11">
        <f>'OddsRatio_working_3-way'!S57-'OddsRatio_working_3-way'!R57^2/3</f>
        <v>-0.8220803341859837</v>
      </c>
      <c r="V57" s="11">
        <f>'OddsRatio_working_3-way'!S57*'OddsRatio_working_3-way'!R57/3-2*'OddsRatio_working_3-way'!R57^3/27-'OddsRatio_working_3-way'!T57</f>
        <v>0.27540379704723073</v>
      </c>
      <c r="W57" s="11">
        <f>'OddsRatio_working_3-way'!V57^2+4*'OddsRatio_working_3-way'!U57^3/27</f>
        <v>-6.4601716071406301E-3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0.14344635150045895</v>
      </c>
      <c r="Y57" s="11">
        <f>IF('OddsRatio_working_3-way'!W57&gt;=0,IF('OddsRatio_working_3-way'!V57+SQRT('OddsRatio_working_3-way'!W57)&gt;0,0,PI()),ACOS('OddsRatio_working_3-way'!V57/(2*'OddsRatio_working_3-way'!X57)))</f>
        <v>0.28395835825268878</v>
      </c>
      <c r="Z57" s="11">
        <f>'OddsRatio_working_3-way'!X57^(1/3)*COS('OddsRatio_working_3-way'!Y57/3)</f>
        <v>0.52113247263611573</v>
      </c>
      <c r="AA57" s="11">
        <f>'OddsRatio_working_3-way'!X57^(1/3)*COS(('OddsRatio_working_3-way'!Y57+2*PI())/3)</f>
        <v>-0.30341239156706495</v>
      </c>
      <c r="AB57" s="11">
        <f>'OddsRatio_working_3-way'!X57^(1/3)*COS(('OddsRatio_working_3-way'!Y57+4*PI())/3)</f>
        <v>-0.21772008106905091</v>
      </c>
      <c r="AC57" s="11">
        <f>'OddsRatio_working_3-way'!X57^(1/3)*SIN('OddsRatio_working_3-way'!Y57/3)</f>
        <v>4.9474478533509544E-2</v>
      </c>
      <c r="AD57" s="11">
        <f>'OddsRatio_working_3-way'!X57^(1/3)*SIN(('OddsRatio_working_3-way'!Y57+2*PI())/3)</f>
        <v>0.42657672077312031</v>
      </c>
      <c r="AE57" s="11">
        <f>'OddsRatio_working_3-way'!X57^(1/3)*SIN(('OddsRatio_working_3-way'!Y57+4*PI())/3)</f>
        <v>-0.47605119930662976</v>
      </c>
      <c r="AF57" s="11">
        <f>-'OddsRatio_working_3-way'!U57/(3*'OddsRatio_working_3-way'!X57^(1/3))*COS(('OddsRatio_working_3-way'!Y57)/3)</f>
        <v>0.52113247263611562</v>
      </c>
      <c r="AG57" s="11">
        <f>-'OddsRatio_working_3-way'!U57/(3*'OddsRatio_working_3-way'!X57^(1/3))*COS(('OddsRatio_working_3-way'!Y57+2*PI())/3)</f>
        <v>-0.3034123915670649</v>
      </c>
      <c r="AH57" s="11">
        <f>-'OddsRatio_working_3-way'!U57/(3*'OddsRatio_working_3-way'!X57^(1/3))*COS(('OddsRatio_working_3-way'!Y57+4*PI())/3)</f>
        <v>-0.21772008106905089</v>
      </c>
      <c r="AI57" s="11">
        <f>'OddsRatio_working_3-way'!U57/(3*'OddsRatio_working_3-way'!X57^(1/3))*SIN(('OddsRatio_working_3-way'!Y57)/3)</f>
        <v>-4.9474478533509537E-2</v>
      </c>
      <c r="AJ57" s="11">
        <f>'OddsRatio_working_3-way'!U57/(3*'OddsRatio_working_3-way'!X57^(1/3))*SIN(('OddsRatio_working_3-way'!Y57+2*PI())/3)</f>
        <v>-0.42657672077312025</v>
      </c>
      <c r="AK57" s="11">
        <f>'OddsRatio_working_3-way'!U57/(3*'OddsRatio_working_3-way'!X57^(1/3))*SIN(('OddsRatio_working_3-way'!Y57+4*PI())/3)</f>
        <v>0.47605119930662965</v>
      </c>
      <c r="AL57" s="11">
        <f>'OddsRatio_working_3-way'!Z57+'OddsRatio_working_3-way'!AF57</f>
        <v>1.0422649452722315</v>
      </c>
      <c r="AM57" s="11">
        <f>'OddsRatio_working_3-way'!AA57+'OddsRatio_working_3-way'!AG57</f>
        <v>-0.6068247831341298</v>
      </c>
      <c r="AN57" s="11">
        <f>'OddsRatio_working_3-way'!AB57+'OddsRatio_working_3-way'!AH57</f>
        <v>-0.43544016213810177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1.0422649452722315</v>
      </c>
      <c r="AS57" s="11">
        <f>IF(('OddsRatio_working_3-way'!X57=0),IF(Q57&gt;0,-Q57^(1/3),(-Q57)^(1/3)),'OddsRatio_working_3-way'!AM57-'OddsRatio_working_3-way'!R57/3)</f>
        <v>-0.6068247831341298</v>
      </c>
      <c r="AT57" s="11">
        <f>IF(('OddsRatio_working_3-way'!X57=0),IF(Q57&gt;0,-Q57^(1/3),(-Q57)^(1/3)),'OddsRatio_working_3-way'!AN57-'OddsRatio_working_3-way'!R57/3)</f>
        <v>-0.43544016213810177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2.09</v>
      </c>
      <c r="B58" s="4">
        <f>IF('True_Odds_Calculator_3-way'!B57="","",'True_Odds_Calculator_3-way'!B57)</f>
        <v>3.04</v>
      </c>
      <c r="C58" s="4">
        <f>IF('True_Odds_Calculator_3-way'!C57="","",'True_Odds_Calculator_3-way'!C57)</f>
        <v>4.2</v>
      </c>
      <c r="D58" s="9">
        <f t="shared" si="13"/>
        <v>0.46089865740435415</v>
      </c>
      <c r="E58" s="9">
        <f t="shared" si="14"/>
        <v>0.31356658518877545</v>
      </c>
      <c r="F58" s="9">
        <f t="shared" si="15"/>
        <v>0.22553475740687043</v>
      </c>
      <c r="G58" s="9">
        <f t="shared" si="16"/>
        <v>1.0730957440574982</v>
      </c>
      <c r="H58" s="9">
        <f t="shared" si="17"/>
        <v>2.1696743610226732</v>
      </c>
      <c r="I58" s="9">
        <f t="shared" si="18"/>
        <v>3.1891153178772966</v>
      </c>
      <c r="J58" s="9">
        <f t="shared" si="19"/>
        <v>4.433906380983994</v>
      </c>
      <c r="K58" s="11">
        <f t="shared" si="20"/>
        <v>0.47846889952153115</v>
      </c>
      <c r="L58" s="11">
        <f t="shared" si="21"/>
        <v>0.32894736842105265</v>
      </c>
      <c r="M58" s="11">
        <f t="shared" si="22"/>
        <v>0.23809523809523808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-0.26664747994387883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0.23721085009173654</v>
      </c>
      <c r="Q58" s="11">
        <f>2*'OddsRatio_working_3-way'!K58*'OddsRatio_working_3-way'!L58*'OddsRatio_working_3-way'!M58</f>
        <v>7.4948135889964157E-2</v>
      </c>
      <c r="R58" s="11">
        <f t="shared" si="23"/>
        <v>0</v>
      </c>
      <c r="S58" s="11">
        <f t="shared" si="24"/>
        <v>-0.88960469508904483</v>
      </c>
      <c r="T58" s="11">
        <f t="shared" si="25"/>
        <v>-0.28107573304551181</v>
      </c>
      <c r="U58" s="11">
        <f>'OddsRatio_working_3-way'!S58-'OddsRatio_working_3-way'!R58^2/3</f>
        <v>-0.88960469508904483</v>
      </c>
      <c r="V58" s="11">
        <f>'OddsRatio_working_3-way'!S58*'OddsRatio_working_3-way'!R58/3-2*'OddsRatio_working_3-way'!R58^3/27-'OddsRatio_working_3-way'!T58</f>
        <v>0.28107573304551181</v>
      </c>
      <c r="W58" s="11">
        <f>'OddsRatio_working_3-way'!V58^2+4*'OddsRatio_working_3-way'!U58^3/27</f>
        <v>-2.5297181049738771E-2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0.16147813223220861</v>
      </c>
      <c r="Y58" s="11">
        <f>IF('OddsRatio_working_3-way'!W58&gt;=0,IF('OddsRatio_working_3-way'!V58+SQRT('OddsRatio_working_3-way'!W58)&gt;0,0,PI()),ACOS('OddsRatio_working_3-way'!V58/(2*'OddsRatio_working_3-way'!X58)))</f>
        <v>0.51494186774138284</v>
      </c>
      <c r="Z58" s="11">
        <f>'OddsRatio_working_3-way'!X58^(1/3)*COS('OddsRatio_working_3-way'!Y58/3)</f>
        <v>0.5365478720287491</v>
      </c>
      <c r="AA58" s="11">
        <f>'OddsRatio_working_3-way'!X58^(1/3)*COS(('OddsRatio_working_3-way'!Y58+2*PI())/3)</f>
        <v>-0.34882491079635319</v>
      </c>
      <c r="AB58" s="11">
        <f>'OddsRatio_working_3-way'!X58^(1/3)*COS(('OddsRatio_working_3-way'!Y58+4*PI())/3)</f>
        <v>-0.18772296123239612</v>
      </c>
      <c r="AC58" s="11">
        <f>'OddsRatio_working_3-way'!X58^(1/3)*SIN('OddsRatio_working_3-way'!Y58/3)</f>
        <v>9.3012253947724249E-2</v>
      </c>
      <c r="AD58" s="11">
        <f>'OddsRatio_working_3-way'!X58^(1/3)*SIN(('OddsRatio_working_3-way'!Y58+2*PI())/3)</f>
        <v>0.41815796054951671</v>
      </c>
      <c r="AE58" s="11">
        <f>'OddsRatio_working_3-way'!X58^(1/3)*SIN(('OddsRatio_working_3-way'!Y58+4*PI())/3)</f>
        <v>-0.51117021449724087</v>
      </c>
      <c r="AF58" s="11">
        <f>-'OddsRatio_working_3-way'!U58/(3*'OddsRatio_working_3-way'!X58^(1/3))*COS(('OddsRatio_working_3-way'!Y58)/3)</f>
        <v>0.5365478720287491</v>
      </c>
      <c r="AG58" s="11">
        <f>-'OddsRatio_working_3-way'!U58/(3*'OddsRatio_working_3-way'!X58^(1/3))*COS(('OddsRatio_working_3-way'!Y58+2*PI())/3)</f>
        <v>-0.34882491079635319</v>
      </c>
      <c r="AH58" s="11">
        <f>-'OddsRatio_working_3-way'!U58/(3*'OddsRatio_working_3-way'!X58^(1/3))*COS(('OddsRatio_working_3-way'!Y58+4*PI())/3)</f>
        <v>-0.18772296123239612</v>
      </c>
      <c r="AI58" s="11">
        <f>'OddsRatio_working_3-way'!U58/(3*'OddsRatio_working_3-way'!X58^(1/3))*SIN(('OddsRatio_working_3-way'!Y58)/3)</f>
        <v>-9.3012253947724249E-2</v>
      </c>
      <c r="AJ58" s="11">
        <f>'OddsRatio_working_3-way'!U58/(3*'OddsRatio_working_3-way'!X58^(1/3))*SIN(('OddsRatio_working_3-way'!Y58+2*PI())/3)</f>
        <v>-0.41815796054951671</v>
      </c>
      <c r="AK58" s="11">
        <f>'OddsRatio_working_3-way'!U58/(3*'OddsRatio_working_3-way'!X58^(1/3))*SIN(('OddsRatio_working_3-way'!Y58+4*PI())/3)</f>
        <v>0.51117021449724087</v>
      </c>
      <c r="AL58" s="11">
        <f>'OddsRatio_working_3-way'!Z58+'OddsRatio_working_3-way'!AF58</f>
        <v>1.0730957440574982</v>
      </c>
      <c r="AM58" s="11">
        <f>'OddsRatio_working_3-way'!AA58+'OddsRatio_working_3-way'!AG58</f>
        <v>-0.69764982159270639</v>
      </c>
      <c r="AN58" s="11">
        <f>'OddsRatio_working_3-way'!AB58+'OddsRatio_working_3-way'!AH58</f>
        <v>-0.37544592246479225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1.0730957440574982</v>
      </c>
      <c r="AS58" s="11">
        <f>IF(('OddsRatio_working_3-way'!X58=0),IF(Q58&gt;0,-Q58^(1/3),(-Q58)^(1/3)),'OddsRatio_working_3-way'!AM58-'OddsRatio_working_3-way'!R58/3)</f>
        <v>-0.69764982159270639</v>
      </c>
      <c r="AT58" s="11">
        <f>IF(('OddsRatio_working_3-way'!X58=0),IF(Q58&gt;0,-Q58^(1/3),(-Q58)^(1/3)),'OddsRatio_working_3-way'!AN58-'OddsRatio_working_3-way'!R58/3)</f>
        <v>-0.37544592246479225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2.46</v>
      </c>
      <c r="B59" s="4">
        <f>IF('True_Odds_Calculator_3-way'!B58="","",'True_Odds_Calculator_3-way'!B58)</f>
        <v>3.2</v>
      </c>
      <c r="C59" s="4">
        <f>IF('True_Odds_Calculator_3-way'!C58="","",'True_Odds_Calculator_3-way'!C58)</f>
        <v>3.19</v>
      </c>
      <c r="D59" s="9">
        <f t="shared" si="13"/>
        <v>0.39479608419474183</v>
      </c>
      <c r="E59" s="9">
        <f t="shared" si="14"/>
        <v>0.30212124208471597</v>
      </c>
      <c r="F59" s="9">
        <f t="shared" si="15"/>
        <v>0.30308267372054204</v>
      </c>
      <c r="G59" s="9">
        <f t="shared" si="16"/>
        <v>1.0499679368631449</v>
      </c>
      <c r="H59" s="9">
        <f t="shared" si="17"/>
        <v>2.5329531878201914</v>
      </c>
      <c r="I59" s="9">
        <f t="shared" si="18"/>
        <v>3.3099294610989189</v>
      </c>
      <c r="J59" s="9">
        <f t="shared" si="19"/>
        <v>3.2994297817302876</v>
      </c>
      <c r="K59" s="11">
        <f t="shared" si="20"/>
        <v>0.4065040650406504</v>
      </c>
      <c r="L59" s="11">
        <f t="shared" si="21"/>
        <v>0.3125</v>
      </c>
      <c r="M59" s="11">
        <f t="shared" si="22"/>
        <v>0.31347962382445144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-0.28011984861227912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0.23295932410734765</v>
      </c>
      <c r="Q59" s="11">
        <f>2*'OddsRatio_working_3-way'!K59*'OddsRatio_working_3-way'!L59*'OddsRatio_working_3-way'!M59</f>
        <v>7.9644213370033384E-2</v>
      </c>
      <c r="R59" s="11">
        <f t="shared" si="23"/>
        <v>0</v>
      </c>
      <c r="S59" s="11">
        <f t="shared" si="24"/>
        <v>-0.83164161790545754</v>
      </c>
      <c r="T59" s="11">
        <f t="shared" si="25"/>
        <v>-0.28432192065143846</v>
      </c>
      <c r="U59" s="11">
        <f>'OddsRatio_working_3-way'!S59-'OddsRatio_working_3-way'!R59^2/3</f>
        <v>-0.83164161790545754</v>
      </c>
      <c r="V59" s="11">
        <f>'OddsRatio_working_3-way'!S59*'OddsRatio_working_3-way'!R59/3-2*'OddsRatio_working_3-way'!R59^3/27-'OddsRatio_working_3-way'!T59</f>
        <v>0.28432192065143846</v>
      </c>
      <c r="W59" s="11">
        <f>'OddsRatio_working_3-way'!V59^2+4*'OddsRatio_working_3-way'!U59^3/27</f>
        <v>-4.3738523220394759E-3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0.14595616369732586</v>
      </c>
      <c r="Y59" s="11">
        <f>IF('OddsRatio_working_3-way'!W59&gt;=0,IF('OddsRatio_working_3-way'!V59+SQRT('OddsRatio_working_3-way'!W59)&gt;0,0,PI()),ACOS('OddsRatio_working_3-way'!V59/(2*'OddsRatio_working_3-way'!X59)))</f>
        <v>0.22854245037694199</v>
      </c>
      <c r="Z59" s="11">
        <f>'OddsRatio_working_3-way'!X59^(1/3)*COS('OddsRatio_working_3-way'!Y59/3)</f>
        <v>0.52498396843157247</v>
      </c>
      <c r="AA59" s="11">
        <f>'OddsRatio_working_3-way'!X59^(1/3)*COS(('OddsRatio_working_3-way'!Y59+2*PI())/3)</f>
        <v>-0.2971947095229247</v>
      </c>
      <c r="AB59" s="11">
        <f>'OddsRatio_working_3-way'!X59^(1/3)*COS(('OddsRatio_working_3-way'!Y59+4*PI())/3)</f>
        <v>-0.22778925890864765</v>
      </c>
      <c r="AC59" s="11">
        <f>'OddsRatio_working_3-way'!X59^(1/3)*SIN('OddsRatio_working_3-way'!Y59/3)</f>
        <v>4.0071255595380113E-2</v>
      </c>
      <c r="AD59" s="11">
        <f>'OddsRatio_working_3-way'!X59^(1/3)*SIN(('OddsRatio_working_3-way'!Y59+2*PI())/3)</f>
        <v>0.43461382544361954</v>
      </c>
      <c r="AE59" s="11">
        <f>'OddsRatio_working_3-way'!X59^(1/3)*SIN(('OddsRatio_working_3-way'!Y59+4*PI())/3)</f>
        <v>-0.47468508103899965</v>
      </c>
      <c r="AF59" s="11">
        <f>-'OddsRatio_working_3-way'!U59/(3*'OddsRatio_working_3-way'!X59^(1/3))*COS(('OddsRatio_working_3-way'!Y59)/3)</f>
        <v>0.52498396843157236</v>
      </c>
      <c r="AG59" s="11">
        <f>-'OddsRatio_working_3-way'!U59/(3*'OddsRatio_working_3-way'!X59^(1/3))*COS(('OddsRatio_working_3-way'!Y59+2*PI())/3)</f>
        <v>-0.29719470952292465</v>
      </c>
      <c r="AH59" s="11">
        <f>-'OddsRatio_working_3-way'!U59/(3*'OddsRatio_working_3-way'!X59^(1/3))*COS(('OddsRatio_working_3-way'!Y59+4*PI())/3)</f>
        <v>-0.22778925890864762</v>
      </c>
      <c r="AI59" s="11">
        <f>'OddsRatio_working_3-way'!U59/(3*'OddsRatio_working_3-way'!X59^(1/3))*SIN(('OddsRatio_working_3-way'!Y59)/3)</f>
        <v>-4.0071255595380106E-2</v>
      </c>
      <c r="AJ59" s="11">
        <f>'OddsRatio_working_3-way'!U59/(3*'OddsRatio_working_3-way'!X59^(1/3))*SIN(('OddsRatio_working_3-way'!Y59+2*PI())/3)</f>
        <v>-0.43461382544361943</v>
      </c>
      <c r="AK59" s="11">
        <f>'OddsRatio_working_3-way'!U59/(3*'OddsRatio_working_3-way'!X59^(1/3))*SIN(('OddsRatio_working_3-way'!Y59+4*PI())/3)</f>
        <v>0.47468508103899953</v>
      </c>
      <c r="AL59" s="11">
        <f>'OddsRatio_working_3-way'!Z59+'OddsRatio_working_3-way'!AF59</f>
        <v>1.0499679368631449</v>
      </c>
      <c r="AM59" s="11">
        <f>'OddsRatio_working_3-way'!AA59+'OddsRatio_working_3-way'!AG59</f>
        <v>-0.59438941904584941</v>
      </c>
      <c r="AN59" s="11">
        <f>'OddsRatio_working_3-way'!AB59+'OddsRatio_working_3-way'!AH59</f>
        <v>-0.4555785178172953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1.0499679368631449</v>
      </c>
      <c r="AS59" s="11">
        <f>IF(('OddsRatio_working_3-way'!X59=0),IF(Q59&gt;0,-Q59^(1/3),(-Q59)^(1/3)),'OddsRatio_working_3-way'!AM59-'OddsRatio_working_3-way'!R59/3)</f>
        <v>-0.59438941904584941</v>
      </c>
      <c r="AT59" s="11">
        <f>IF(('OddsRatio_working_3-way'!X59=0),IF(Q59&gt;0,-Q59^(1/3),(-Q59)^(1/3)),'OddsRatio_working_3-way'!AN59-'OddsRatio_working_3-way'!R59/3)</f>
        <v>-0.4555785178172953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3.1</v>
      </c>
      <c r="B60" s="4">
        <f>IF('True_Odds_Calculator_3-way'!B59="","",'True_Odds_Calculator_3-way'!B59)</f>
        <v>3.25</v>
      </c>
      <c r="C60" s="4">
        <f>IF('True_Odds_Calculator_3-way'!C59="","",'True_Odds_Calculator_3-way'!C59)</f>
        <v>2.48</v>
      </c>
      <c r="D60" s="9">
        <f t="shared" si="13"/>
        <v>0.31170342386136168</v>
      </c>
      <c r="E60" s="9">
        <f t="shared" si="14"/>
        <v>0.29709693778570639</v>
      </c>
      <c r="F60" s="9">
        <f t="shared" si="15"/>
        <v>0.3911996383529322</v>
      </c>
      <c r="G60" s="9">
        <f t="shared" si="16"/>
        <v>1.051513231043341</v>
      </c>
      <c r="H60" s="9">
        <f t="shared" si="17"/>
        <v>3.2081777851910167</v>
      </c>
      <c r="I60" s="9">
        <f t="shared" si="18"/>
        <v>3.3659047698475164</v>
      </c>
      <c r="J60" s="9">
        <f t="shared" si="19"/>
        <v>2.5562395819441446</v>
      </c>
      <c r="K60" s="11">
        <f t="shared" si="20"/>
        <v>0.32258064516129031</v>
      </c>
      <c r="L60" s="11">
        <f t="shared" si="21"/>
        <v>0.30769230769230771</v>
      </c>
      <c r="M60" s="11">
        <f t="shared" si="22"/>
        <v>0.40322580645161293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-0.27987673096934296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0.23333066517249662</v>
      </c>
      <c r="Q60" s="11">
        <f>2*'OddsRatio_working_3-way'!K60*'OddsRatio_working_3-way'!L60*'OddsRatio_working_3-way'!M60</f>
        <v>8.0044825102057168E-2</v>
      </c>
      <c r="R60" s="11">
        <f t="shared" si="23"/>
        <v>0</v>
      </c>
      <c r="S60" s="11">
        <f t="shared" si="24"/>
        <v>-0.83369083369083341</v>
      </c>
      <c r="T60" s="11">
        <f t="shared" si="25"/>
        <v>-0.28600028600028593</v>
      </c>
      <c r="U60" s="11">
        <f>'OddsRatio_working_3-way'!S60-'OddsRatio_working_3-way'!R60^2/3</f>
        <v>-0.83369083369083341</v>
      </c>
      <c r="V60" s="11">
        <f>'OddsRatio_working_3-way'!S60*'OddsRatio_working_3-way'!R60/3-2*'OddsRatio_working_3-way'!R60^3/27-'OddsRatio_working_3-way'!T60</f>
        <v>0.28600028600028593</v>
      </c>
      <c r="W60" s="11">
        <f>'OddsRatio_working_3-way'!V60^2+4*'OddsRatio_working_3-way'!U60^3/27</f>
        <v>-4.0481053969571856E-3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0.1464959632457517</v>
      </c>
      <c r="Y60" s="11">
        <f>IF('OddsRatio_working_3-way'!W60&gt;=0,IF('OddsRatio_working_3-way'!V60+SQRT('OddsRatio_working_3-way'!W60)&gt;0,0,PI()),ACOS('OddsRatio_working_3-way'!V60/(2*'OddsRatio_working_3-way'!X60)))</f>
        <v>0.2188991859283802</v>
      </c>
      <c r="Z60" s="11">
        <f>'OddsRatio_working_3-way'!X60^(1/3)*COS('OddsRatio_working_3-way'!Y60/3)</f>
        <v>0.52575661552167052</v>
      </c>
      <c r="AA60" s="11">
        <f>'OddsRatio_working_3-way'!X60^(1/3)*COS(('OddsRatio_working_3-way'!Y60+2*PI())/3)</f>
        <v>-0.29616035020277393</v>
      </c>
      <c r="AB60" s="11">
        <f>'OddsRatio_working_3-way'!X60^(1/3)*COS(('OddsRatio_working_3-way'!Y60+4*PI())/3)</f>
        <v>-0.22959626531889654</v>
      </c>
      <c r="AC60" s="11">
        <f>'OddsRatio_working_3-way'!X60^(1/3)*SIN('OddsRatio_working_3-way'!Y60/3)</f>
        <v>3.8430792326067637E-2</v>
      </c>
      <c r="AD60" s="11">
        <f>'OddsRatio_working_3-way'!X60^(1/3)*SIN(('OddsRatio_working_3-way'!Y60+2*PI())/3)</f>
        <v>0.43610318908646079</v>
      </c>
      <c r="AE60" s="11">
        <f>'OddsRatio_working_3-way'!X60^(1/3)*SIN(('OddsRatio_working_3-way'!Y60+4*PI())/3)</f>
        <v>-0.4745339814125285</v>
      </c>
      <c r="AF60" s="11">
        <f>-'OddsRatio_working_3-way'!U60/(3*'OddsRatio_working_3-way'!X60^(1/3))*COS(('OddsRatio_working_3-way'!Y60)/3)</f>
        <v>0.52575661552167052</v>
      </c>
      <c r="AG60" s="11">
        <f>-'OddsRatio_working_3-way'!U60/(3*'OddsRatio_working_3-way'!X60^(1/3))*COS(('OddsRatio_working_3-way'!Y60+2*PI())/3)</f>
        <v>-0.29616035020277393</v>
      </c>
      <c r="AH60" s="11">
        <f>-'OddsRatio_working_3-way'!U60/(3*'OddsRatio_working_3-way'!X60^(1/3))*COS(('OddsRatio_working_3-way'!Y60+4*PI())/3)</f>
        <v>-0.22959626531889654</v>
      </c>
      <c r="AI60" s="11">
        <f>'OddsRatio_working_3-way'!U60/(3*'OddsRatio_working_3-way'!X60^(1/3))*SIN(('OddsRatio_working_3-way'!Y60)/3)</f>
        <v>-3.8430792326067637E-2</v>
      </c>
      <c r="AJ60" s="11">
        <f>'OddsRatio_working_3-way'!U60/(3*'OddsRatio_working_3-way'!X60^(1/3))*SIN(('OddsRatio_working_3-way'!Y60+2*PI())/3)</f>
        <v>-0.43610318908646079</v>
      </c>
      <c r="AK60" s="11">
        <f>'OddsRatio_working_3-way'!U60/(3*'OddsRatio_working_3-way'!X60^(1/3))*SIN(('OddsRatio_working_3-way'!Y60+4*PI())/3)</f>
        <v>0.4745339814125285</v>
      </c>
      <c r="AL60" s="11">
        <f>'OddsRatio_working_3-way'!Z60+'OddsRatio_working_3-way'!AF60</f>
        <v>1.051513231043341</v>
      </c>
      <c r="AM60" s="11">
        <f>'OddsRatio_working_3-way'!AA60+'OddsRatio_working_3-way'!AG60</f>
        <v>-0.59232070040554785</v>
      </c>
      <c r="AN60" s="11">
        <f>'OddsRatio_working_3-way'!AB60+'OddsRatio_working_3-way'!AH60</f>
        <v>-0.45919253063779308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1.051513231043341</v>
      </c>
      <c r="AS60" s="11">
        <f>IF(('OddsRatio_working_3-way'!X60=0),IF(Q60&gt;0,-Q60^(1/3),(-Q60)^(1/3)),'OddsRatio_working_3-way'!AM60-'OddsRatio_working_3-way'!R60/3)</f>
        <v>-0.59232070040554785</v>
      </c>
      <c r="AT60" s="11">
        <f>IF(('OddsRatio_working_3-way'!X60=0),IF(Q60&gt;0,-Q60^(1/3),(-Q60)^(1/3)),'OddsRatio_working_3-way'!AN60-'OddsRatio_working_3-way'!R60/3)</f>
        <v>-0.45919253063779308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2.34</v>
      </c>
      <c r="B61" s="4">
        <f>IF('True_Odds_Calculator_3-way'!B60="","",'True_Odds_Calculator_3-way'!B60)</f>
        <v>3.12</v>
      </c>
      <c r="C61" s="4">
        <f>IF('True_Odds_Calculator_3-way'!C60="","",'True_Odds_Calculator_3-way'!C60)</f>
        <v>3.51</v>
      </c>
      <c r="D61" s="9">
        <f t="shared" si="13"/>
        <v>0.41526924212218963</v>
      </c>
      <c r="E61" s="9">
        <f t="shared" si="14"/>
        <v>0.30981787504371533</v>
      </c>
      <c r="F61" s="9">
        <f t="shared" si="15"/>
        <v>0.27491288283409526</v>
      </c>
      <c r="G61" s="9">
        <f t="shared" si="16"/>
        <v>1.0508031728818708</v>
      </c>
      <c r="H61" s="9">
        <f t="shared" si="17"/>
        <v>2.4080762516617065</v>
      </c>
      <c r="I61" s="9">
        <f t="shared" si="18"/>
        <v>3.2277027265095661</v>
      </c>
      <c r="J61" s="9">
        <f t="shared" si="19"/>
        <v>3.6375159639334949</v>
      </c>
      <c r="K61" s="11">
        <f t="shared" si="20"/>
        <v>0.42735042735042739</v>
      </c>
      <c r="L61" s="11">
        <f t="shared" si="21"/>
        <v>0.32051282051282048</v>
      </c>
      <c r="M61" s="11">
        <f t="shared" si="22"/>
        <v>0.28490028490028491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-0.27825105065955391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0.23296826386898709</v>
      </c>
      <c r="Q61" s="11">
        <f>2*'OddsRatio_working_3-way'!K61*'OddsRatio_working_3-way'!L61*'OddsRatio_working_3-way'!M61</f>
        <v>7.8046319554099519E-2</v>
      </c>
      <c r="R61" s="11">
        <f t="shared" si="23"/>
        <v>0</v>
      </c>
      <c r="S61" s="11">
        <f t="shared" si="24"/>
        <v>-0.83725924238837368</v>
      </c>
      <c r="T61" s="11">
        <f t="shared" si="25"/>
        <v>-0.28048885842156568</v>
      </c>
      <c r="U61" s="11">
        <f>'OddsRatio_working_3-way'!S61-'OddsRatio_working_3-way'!R61^2/3</f>
        <v>-0.83725924238837368</v>
      </c>
      <c r="V61" s="11">
        <f>'OddsRatio_working_3-way'!S61*'OddsRatio_working_3-way'!R61/3-2*'OddsRatio_working_3-way'!R61^3/27-'OddsRatio_working_3-way'!T61</f>
        <v>0.28048885842156568</v>
      </c>
      <c r="W61" s="11">
        <f>'OddsRatio_working_3-way'!V61^2+4*'OddsRatio_working_3-way'!U61^3/27</f>
        <v>-8.2773000518227419E-3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0.14743752893213438</v>
      </c>
      <c r="Y61" s="11">
        <f>IF('OddsRatio_working_3-way'!W61&gt;=0,IF('OddsRatio_working_3-way'!V61+SQRT('OddsRatio_working_3-way'!W61)&gt;0,0,PI()),ACOS('OddsRatio_working_3-way'!V61/(2*'OddsRatio_working_3-way'!X61)))</f>
        <v>0.31365390704069496</v>
      </c>
      <c r="Z61" s="11">
        <f>'OddsRatio_working_3-way'!X61^(1/3)*COS('OddsRatio_working_3-way'!Y61/3)</f>
        <v>0.52540158644093538</v>
      </c>
      <c r="AA61" s="11">
        <f>'OddsRatio_working_3-way'!X61^(1/3)*COS(('OddsRatio_working_3-way'!Y61+2*PI())/3)</f>
        <v>-0.31044689590021135</v>
      </c>
      <c r="AB61" s="11">
        <f>'OddsRatio_working_3-way'!X61^(1/3)*COS(('OddsRatio_working_3-way'!Y61+4*PI())/3)</f>
        <v>-0.21495469054072419</v>
      </c>
      <c r="AC61" s="11">
        <f>'OddsRatio_working_3-way'!X61^(1/3)*SIN('OddsRatio_working_3-way'!Y61/3)</f>
        <v>5.5132450469811023E-2</v>
      </c>
      <c r="AD61" s="11">
        <f>'OddsRatio_working_3-way'!X61^(1/3)*SIN(('OddsRatio_working_3-way'!Y61+2*PI())/3)</f>
        <v>0.42744489581159023</v>
      </c>
      <c r="AE61" s="11">
        <f>'OddsRatio_working_3-way'!X61^(1/3)*SIN(('OddsRatio_working_3-way'!Y61+4*PI())/3)</f>
        <v>-0.4825773462814012</v>
      </c>
      <c r="AF61" s="11">
        <f>-'OddsRatio_working_3-way'!U61/(3*'OddsRatio_working_3-way'!X61^(1/3))*COS(('OddsRatio_working_3-way'!Y61)/3)</f>
        <v>0.52540158644093538</v>
      </c>
      <c r="AG61" s="11">
        <f>-'OddsRatio_working_3-way'!U61/(3*'OddsRatio_working_3-way'!X61^(1/3))*COS(('OddsRatio_working_3-way'!Y61+2*PI())/3)</f>
        <v>-0.31044689590021135</v>
      </c>
      <c r="AH61" s="11">
        <f>-'OddsRatio_working_3-way'!U61/(3*'OddsRatio_working_3-way'!X61^(1/3))*COS(('OddsRatio_working_3-way'!Y61+4*PI())/3)</f>
        <v>-0.21495469054072419</v>
      </c>
      <c r="AI61" s="11">
        <f>'OddsRatio_working_3-way'!U61/(3*'OddsRatio_working_3-way'!X61^(1/3))*SIN(('OddsRatio_working_3-way'!Y61)/3)</f>
        <v>-5.5132450469811023E-2</v>
      </c>
      <c r="AJ61" s="11">
        <f>'OddsRatio_working_3-way'!U61/(3*'OddsRatio_working_3-way'!X61^(1/3))*SIN(('OddsRatio_working_3-way'!Y61+2*PI())/3)</f>
        <v>-0.42744489581159023</v>
      </c>
      <c r="AK61" s="11">
        <f>'OddsRatio_working_3-way'!U61/(3*'OddsRatio_working_3-way'!X61^(1/3))*SIN(('OddsRatio_working_3-way'!Y61+4*PI())/3)</f>
        <v>0.4825773462814012</v>
      </c>
      <c r="AL61" s="11">
        <f>'OddsRatio_working_3-way'!Z61+'OddsRatio_working_3-way'!AF61</f>
        <v>1.0508031728818708</v>
      </c>
      <c r="AM61" s="11">
        <f>'OddsRatio_working_3-way'!AA61+'OddsRatio_working_3-way'!AG61</f>
        <v>-0.6208937918004227</v>
      </c>
      <c r="AN61" s="11">
        <f>'OddsRatio_working_3-way'!AB61+'OddsRatio_working_3-way'!AH61</f>
        <v>-0.42990938108144838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1.0508031728818708</v>
      </c>
      <c r="AS61" s="11">
        <f>IF(('OddsRatio_working_3-way'!X61=0),IF(Q61&gt;0,-Q61^(1/3),(-Q61)^(1/3)),'OddsRatio_working_3-way'!AM61-'OddsRatio_working_3-way'!R61/3)</f>
        <v>-0.6208937918004227</v>
      </c>
      <c r="AT61" s="11">
        <f>IF(('OddsRatio_working_3-way'!X61=0),IF(Q61&gt;0,-Q61^(1/3),(-Q61)^(1/3)),'OddsRatio_working_3-way'!AN61-'OddsRatio_working_3-way'!R61/3)</f>
        <v>-0.42990938108144838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2.17</v>
      </c>
      <c r="B62" s="4">
        <f>IF('True_Odds_Calculator_3-way'!B61="","",'True_Odds_Calculator_3-way'!B61)</f>
        <v>3.24</v>
      </c>
      <c r="C62" s="4">
        <f>IF('True_Odds_Calculator_3-way'!C61="","",'True_Odds_Calculator_3-way'!C61)</f>
        <v>3.77</v>
      </c>
      <c r="D62" s="9">
        <f t="shared" si="13"/>
        <v>0.44761771287554109</v>
      </c>
      <c r="E62" s="9">
        <f t="shared" si="14"/>
        <v>0.29738679049863781</v>
      </c>
      <c r="F62" s="9">
        <f t="shared" si="15"/>
        <v>0.25499549662582066</v>
      </c>
      <c r="G62" s="9">
        <f t="shared" si="16"/>
        <v>1.0547429186703345</v>
      </c>
      <c r="H62" s="9">
        <f t="shared" si="17"/>
        <v>2.2340492148442914</v>
      </c>
      <c r="I62" s="9">
        <f t="shared" si="18"/>
        <v>3.3626241378215505</v>
      </c>
      <c r="J62" s="9">
        <f t="shared" si="19"/>
        <v>3.9216378847168265</v>
      </c>
      <c r="K62" s="11">
        <f t="shared" si="20"/>
        <v>0.46082949308755761</v>
      </c>
      <c r="L62" s="11">
        <f t="shared" si="21"/>
        <v>0.30864197530864196</v>
      </c>
      <c r="M62" s="11">
        <f t="shared" si="22"/>
        <v>0.26525198938992045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-0.27388456309479647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0.23315373704695178</v>
      </c>
      <c r="Q62" s="11">
        <f>2*'OddsRatio_working_3-way'!K62*'OddsRatio_working_3-way'!L62*'OddsRatio_working_3-way'!M62</f>
        <v>7.5454283833964977E-2</v>
      </c>
      <c r="R62" s="11">
        <f t="shared" si="23"/>
        <v>0</v>
      </c>
      <c r="S62" s="11">
        <f t="shared" si="24"/>
        <v>-0.85128469605003987</v>
      </c>
      <c r="T62" s="11">
        <f t="shared" si="25"/>
        <v>-0.27549666538836243</v>
      </c>
      <c r="U62" s="11">
        <f>'OddsRatio_working_3-way'!S62-'OddsRatio_working_3-way'!R62^2/3</f>
        <v>-0.85128469605003987</v>
      </c>
      <c r="V62" s="11">
        <f>'OddsRatio_working_3-way'!S62*'OddsRatio_working_3-way'!R62/3-2*'OddsRatio_working_3-way'!R62^3/27-'OddsRatio_working_3-way'!T62</f>
        <v>0.27549666538836243</v>
      </c>
      <c r="W62" s="11">
        <f>'OddsRatio_working_3-way'!V62^2+4*'OddsRatio_working_3-way'!U62^3/27</f>
        <v>-1.5496222832608195E-2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0.15115772844343381</v>
      </c>
      <c r="Y62" s="11">
        <f>IF('OddsRatio_working_3-way'!W62&gt;=0,IF('OddsRatio_working_3-way'!V62+SQRT('OddsRatio_working_3-way'!W62)&gt;0,0,PI()),ACOS('OddsRatio_working_3-way'!V62/(2*'OddsRatio_working_3-way'!X62)))</f>
        <v>0.42439330354347549</v>
      </c>
      <c r="Z62" s="11">
        <f>'OddsRatio_working_3-way'!X62^(1/3)*COS('OddsRatio_working_3-way'!Y62/3)</f>
        <v>0.52737145933516727</v>
      </c>
      <c r="AA62" s="11">
        <f>'OddsRatio_working_3-way'!X62^(1/3)*COS(('OddsRatio_working_3-way'!Y62+2*PI())/3)</f>
        <v>-0.32872942207147499</v>
      </c>
      <c r="AB62" s="11">
        <f>'OddsRatio_working_3-way'!X62^(1/3)*COS(('OddsRatio_working_3-way'!Y62+4*PI())/3)</f>
        <v>-0.19864203726369242</v>
      </c>
      <c r="AC62" s="11">
        <f>'OddsRatio_working_3-way'!X62^(1/3)*SIN('OddsRatio_working_3-way'!Y62/3)</f>
        <v>7.5105986636947786E-2</v>
      </c>
      <c r="AD62" s="11">
        <f>'OddsRatio_working_3-way'!X62^(1/3)*SIN(('OddsRatio_working_3-way'!Y62+2*PI())/3)</f>
        <v>0.41916408769665309</v>
      </c>
      <c r="AE62" s="11">
        <f>'OddsRatio_working_3-way'!X62^(1/3)*SIN(('OddsRatio_working_3-way'!Y62+4*PI())/3)</f>
        <v>-0.49427007433360071</v>
      </c>
      <c r="AF62" s="11">
        <f>-'OddsRatio_working_3-way'!U62/(3*'OddsRatio_working_3-way'!X62^(1/3))*COS(('OddsRatio_working_3-way'!Y62)/3)</f>
        <v>0.52737145933516716</v>
      </c>
      <c r="AG62" s="11">
        <f>-'OddsRatio_working_3-way'!U62/(3*'OddsRatio_working_3-way'!X62^(1/3))*COS(('OddsRatio_working_3-way'!Y62+2*PI())/3)</f>
        <v>-0.32872942207147493</v>
      </c>
      <c r="AH62" s="11">
        <f>-'OddsRatio_working_3-way'!U62/(3*'OddsRatio_working_3-way'!X62^(1/3))*COS(('OddsRatio_working_3-way'!Y62+4*PI())/3)</f>
        <v>-0.19864203726369237</v>
      </c>
      <c r="AI62" s="11">
        <f>'OddsRatio_working_3-way'!U62/(3*'OddsRatio_working_3-way'!X62^(1/3))*SIN(('OddsRatio_working_3-way'!Y62)/3)</f>
        <v>-7.5105986636947772E-2</v>
      </c>
      <c r="AJ62" s="11">
        <f>'OddsRatio_working_3-way'!U62/(3*'OddsRatio_working_3-way'!X62^(1/3))*SIN(('OddsRatio_working_3-way'!Y62+2*PI())/3)</f>
        <v>-0.41916408769665298</v>
      </c>
      <c r="AK62" s="11">
        <f>'OddsRatio_working_3-way'!U62/(3*'OddsRatio_working_3-way'!X62^(1/3))*SIN(('OddsRatio_working_3-way'!Y62+4*PI())/3)</f>
        <v>0.4942700743336006</v>
      </c>
      <c r="AL62" s="11">
        <f>'OddsRatio_working_3-way'!Z62+'OddsRatio_working_3-way'!AF62</f>
        <v>1.0547429186703345</v>
      </c>
      <c r="AM62" s="11">
        <f>'OddsRatio_working_3-way'!AA62+'OddsRatio_working_3-way'!AG62</f>
        <v>-0.65745884414294986</v>
      </c>
      <c r="AN62" s="11">
        <f>'OddsRatio_working_3-way'!AB62+'OddsRatio_working_3-way'!AH62</f>
        <v>-0.39728407452738479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1.0547429186703345</v>
      </c>
      <c r="AS62" s="11">
        <f>IF(('OddsRatio_working_3-way'!X62=0),IF(Q62&gt;0,-Q62^(1/3),(-Q62)^(1/3)),'OddsRatio_working_3-way'!AM62-'OddsRatio_working_3-way'!R62/3)</f>
        <v>-0.65745884414294986</v>
      </c>
      <c r="AT62" s="11">
        <f>IF(('OddsRatio_working_3-way'!X62=0),IF(Q62&gt;0,-Q62^(1/3),(-Q62)^(1/3)),'OddsRatio_working_3-way'!AN62-'OddsRatio_working_3-way'!R62/3)</f>
        <v>-0.39728407452738479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1.65</v>
      </c>
      <c r="B63" s="4">
        <f>IF('True_Odds_Calculator_3-way'!B62="","",'True_Odds_Calculator_3-way'!B62)</f>
        <v>3.75</v>
      </c>
      <c r="C63" s="4">
        <f>IF('True_Odds_Calculator_3-way'!C62="","",'True_Odds_Calculator_3-way'!C62)</f>
        <v>6.04</v>
      </c>
      <c r="D63" s="9">
        <f t="shared" si="13"/>
        <v>0.58985293611758172</v>
      </c>
      <c r="E63" s="9">
        <f t="shared" si="14"/>
        <v>0.25369031121377911</v>
      </c>
      <c r="F63" s="9">
        <f t="shared" si="15"/>
        <v>0.1564567526686394</v>
      </c>
      <c r="G63" s="9">
        <f t="shared" si="16"/>
        <v>1.0697505162036611</v>
      </c>
      <c r="H63" s="9">
        <f t="shared" si="17"/>
        <v>1.6953378355323796</v>
      </c>
      <c r="I63" s="9">
        <f t="shared" si="18"/>
        <v>3.9418139195600674</v>
      </c>
      <c r="J63" s="9">
        <f t="shared" si="19"/>
        <v>6.3915426016664512</v>
      </c>
      <c r="K63" s="11">
        <f t="shared" si="20"/>
        <v>0.60606060606060608</v>
      </c>
      <c r="L63" s="11">
        <f t="shared" si="21"/>
        <v>0.26666666666666666</v>
      </c>
      <c r="M63" s="11">
        <f t="shared" si="22"/>
        <v>0.16556291390728478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-0.24105960264900672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0.22583450398019936</v>
      </c>
      <c r="Q63" s="11">
        <f>2*'OddsRatio_working_3-way'!K63*'OddsRatio_working_3-way'!L63*'OddsRatio_working_3-way'!M63</f>
        <v>5.351528530336478E-2</v>
      </c>
      <c r="R63" s="11">
        <f t="shared" si="23"/>
        <v>0</v>
      </c>
      <c r="S63" s="11">
        <f t="shared" si="24"/>
        <v>-0.9368409368409365</v>
      </c>
      <c r="T63" s="11">
        <f t="shared" si="25"/>
        <v>-0.22200022200022193</v>
      </c>
      <c r="U63" s="11">
        <f>'OddsRatio_working_3-way'!S63-'OddsRatio_working_3-way'!R63^2/3</f>
        <v>-0.9368409368409365</v>
      </c>
      <c r="V63" s="11">
        <f>'OddsRatio_working_3-way'!S63*'OddsRatio_working_3-way'!R63/3-2*'OddsRatio_working_3-way'!R63^3/27-'OddsRatio_working_3-way'!T63</f>
        <v>0.22200022200022193</v>
      </c>
      <c r="W63" s="11">
        <f>'OddsRatio_working_3-way'!V63^2+4*'OddsRatio_working_3-way'!U63^3/27</f>
        <v>-7.2528948328035303E-2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0.17450862936842343</v>
      </c>
      <c r="Y63" s="11">
        <f>IF('OddsRatio_working_3-way'!W63&gt;=0,IF('OddsRatio_working_3-way'!V63+SQRT('OddsRatio_working_3-way'!W63)&gt;0,0,PI()),ACOS('OddsRatio_working_3-way'!V63/(2*'OddsRatio_working_3-way'!X63)))</f>
        <v>0.88139890203177795</v>
      </c>
      <c r="Z63" s="11">
        <f>'OddsRatio_working_3-way'!X63^(1/3)*COS('OddsRatio_working_3-way'!Y63/3)</f>
        <v>0.53487525810183068</v>
      </c>
      <c r="AA63" s="11">
        <f>'OddsRatio_working_3-way'!X63^(1/3)*COS(('OddsRatio_working_3-way'!Y63+2*PI())/3)</f>
        <v>-0.40758604293102024</v>
      </c>
      <c r="AB63" s="11">
        <f>'OddsRatio_working_3-way'!X63^(1/3)*COS(('OddsRatio_working_3-way'!Y63+4*PI())/3)</f>
        <v>-0.12728921517081035</v>
      </c>
      <c r="AC63" s="11">
        <f>'OddsRatio_working_3-way'!X63^(1/3)*SIN('OddsRatio_working_3-way'!Y63/3)</f>
        <v>0.16182944896035534</v>
      </c>
      <c r="AD63" s="11">
        <f>'OddsRatio_working_3-way'!X63^(1/3)*SIN(('OddsRatio_working_3-way'!Y63+2*PI())/3)</f>
        <v>0.38230083689176614</v>
      </c>
      <c r="AE63" s="11">
        <f>'OddsRatio_working_3-way'!X63^(1/3)*SIN(('OddsRatio_working_3-way'!Y63+4*PI())/3)</f>
        <v>-0.54413028585212142</v>
      </c>
      <c r="AF63" s="11">
        <f>-'OddsRatio_working_3-way'!U63/(3*'OddsRatio_working_3-way'!X63^(1/3))*COS(('OddsRatio_working_3-way'!Y63)/3)</f>
        <v>0.53487525810183045</v>
      </c>
      <c r="AG63" s="11">
        <f>-'OddsRatio_working_3-way'!U63/(3*'OddsRatio_working_3-way'!X63^(1/3))*COS(('OddsRatio_working_3-way'!Y63+2*PI())/3)</f>
        <v>-0.40758604293102008</v>
      </c>
      <c r="AH63" s="11">
        <f>-'OddsRatio_working_3-way'!U63/(3*'OddsRatio_working_3-way'!X63^(1/3))*COS(('OddsRatio_working_3-way'!Y63+4*PI())/3)</f>
        <v>-0.12728921517081029</v>
      </c>
      <c r="AI63" s="11">
        <f>'OddsRatio_working_3-way'!U63/(3*'OddsRatio_working_3-way'!X63^(1/3))*SIN(('OddsRatio_working_3-way'!Y63)/3)</f>
        <v>-0.16182944896035525</v>
      </c>
      <c r="AJ63" s="11">
        <f>'OddsRatio_working_3-way'!U63/(3*'OddsRatio_working_3-way'!X63^(1/3))*SIN(('OddsRatio_working_3-way'!Y63+2*PI())/3)</f>
        <v>-0.38230083689176597</v>
      </c>
      <c r="AK63" s="11">
        <f>'OddsRatio_working_3-way'!U63/(3*'OddsRatio_working_3-way'!X63^(1/3))*SIN(('OddsRatio_working_3-way'!Y63+4*PI())/3)</f>
        <v>0.54413028585212131</v>
      </c>
      <c r="AL63" s="11">
        <f>'OddsRatio_working_3-way'!Z63+'OddsRatio_working_3-way'!AF63</f>
        <v>1.0697505162036611</v>
      </c>
      <c r="AM63" s="11">
        <f>'OddsRatio_working_3-way'!AA63+'OddsRatio_working_3-way'!AG63</f>
        <v>-0.81517208586204037</v>
      </c>
      <c r="AN63" s="11">
        <f>'OddsRatio_working_3-way'!AB63+'OddsRatio_working_3-way'!AH63</f>
        <v>-0.25457843034162064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1.0697505162036611</v>
      </c>
      <c r="AS63" s="11">
        <f>IF(('OddsRatio_working_3-way'!X63=0),IF(Q63&gt;0,-Q63^(1/3),(-Q63)^(1/3)),'OddsRatio_working_3-way'!AM63-'OddsRatio_working_3-way'!R63/3)</f>
        <v>-0.81517208586204037</v>
      </c>
      <c r="AT63" s="11">
        <f>IF(('OddsRatio_working_3-way'!X63=0),IF(Q63&gt;0,-Q63^(1/3),(-Q63)^(1/3)),'OddsRatio_working_3-way'!AN63-'OddsRatio_working_3-way'!R63/3)</f>
        <v>-0.25457843034162064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2.4</v>
      </c>
      <c r="B64" s="4">
        <f>IF('True_Odds_Calculator_3-way'!B63="","",'True_Odds_Calculator_3-way'!B63)</f>
        <v>3.68</v>
      </c>
      <c r="C64" s="4">
        <f>IF('True_Odds_Calculator_3-way'!C63="","",'True_Odds_Calculator_3-way'!C63)</f>
        <v>2.84</v>
      </c>
      <c r="D64" s="9">
        <f t="shared" si="13"/>
        <v>0.40188976099882279</v>
      </c>
      <c r="E64" s="9">
        <f t="shared" si="14"/>
        <v>0.25981278829034332</v>
      </c>
      <c r="F64" s="9">
        <f t="shared" si="15"/>
        <v>0.33829745071083417</v>
      </c>
      <c r="G64" s="9">
        <f t="shared" si="16"/>
        <v>1.0630318080878067</v>
      </c>
      <c r="H64" s="9">
        <f t="shared" si="17"/>
        <v>2.4882445313229296</v>
      </c>
      <c r="I64" s="9">
        <f t="shared" si="18"/>
        <v>3.8489252456753218</v>
      </c>
      <c r="J64" s="9">
        <f t="shared" si="19"/>
        <v>2.9559785268815637</v>
      </c>
      <c r="K64" s="11">
        <f t="shared" si="20"/>
        <v>0.41666666666666669</v>
      </c>
      <c r="L64" s="11">
        <f t="shared" si="21"/>
        <v>0.27173913043478259</v>
      </c>
      <c r="M64" s="11">
        <f t="shared" si="22"/>
        <v>0.35211267605633806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-0.27523474178403773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0.23601755460298018</v>
      </c>
      <c r="Q64" s="11">
        <f>2*'OddsRatio_working_3-way'!K64*'OddsRatio_working_3-way'!L64*'OddsRatio_working_3-way'!M64</f>
        <v>7.9735660338844674E-2</v>
      </c>
      <c r="R64" s="11">
        <f t="shared" si="23"/>
        <v>0</v>
      </c>
      <c r="S64" s="11">
        <f t="shared" si="24"/>
        <v>-0.85751367386669075</v>
      </c>
      <c r="T64" s="11">
        <f t="shared" si="25"/>
        <v>-0.28970056549550371</v>
      </c>
      <c r="U64" s="11">
        <f>'OddsRatio_working_3-way'!S64-'OddsRatio_working_3-way'!R64^2/3</f>
        <v>-0.85751367386669075</v>
      </c>
      <c r="V64" s="11">
        <f>'OddsRatio_working_3-way'!S64*'OddsRatio_working_3-way'!R64/3-2*'OddsRatio_working_3-way'!R64^3/27-'OddsRatio_working_3-way'!T64</f>
        <v>0.28970056549550371</v>
      </c>
      <c r="W64" s="11">
        <f>'OddsRatio_working_3-way'!V64^2+4*'OddsRatio_working_3-way'!U64^3/27</f>
        <v>-9.4891783952761738E-3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0.15281982532028593</v>
      </c>
      <c r="Y64" s="11">
        <f>IF('OddsRatio_working_3-way'!W64&gt;=0,IF('OddsRatio_working_3-way'!V64+SQRT('OddsRatio_working_3-way'!W64)&gt;0,0,PI()),ACOS('OddsRatio_working_3-way'!V64/(2*'OddsRatio_working_3-way'!X64)))</f>
        <v>0.32437511058234336</v>
      </c>
      <c r="Z64" s="11">
        <f>'OddsRatio_working_3-way'!X64^(1/3)*COS('OddsRatio_working_3-way'!Y64/3)</f>
        <v>0.53151590404390336</v>
      </c>
      <c r="AA64" s="11">
        <f>'OddsRatio_working_3-way'!X64^(1/3)*COS(('OddsRatio_working_3-way'!Y64+2*PI())/3)</f>
        <v>-0.31572345289972498</v>
      </c>
      <c r="AB64" s="11">
        <f>'OddsRatio_working_3-way'!X64^(1/3)*COS(('OddsRatio_working_3-way'!Y64+4*PI())/3)</f>
        <v>-0.21579245114417847</v>
      </c>
      <c r="AC64" s="11">
        <f>'OddsRatio_working_3-way'!X64^(1/3)*SIN('OddsRatio_working_3-way'!Y64/3)</f>
        <v>5.7695190763953831E-2</v>
      </c>
      <c r="AD64" s="11">
        <f>'OddsRatio_working_3-way'!X64^(1/3)*SIN(('OddsRatio_working_3-way'!Y64+2*PI())/3)</f>
        <v>0.43145868003549542</v>
      </c>
      <c r="AE64" s="11">
        <f>'OddsRatio_working_3-way'!X64^(1/3)*SIN(('OddsRatio_working_3-way'!Y64+4*PI())/3)</f>
        <v>-0.48915387079944922</v>
      </c>
      <c r="AF64" s="11">
        <f>-'OddsRatio_working_3-way'!U64/(3*'OddsRatio_working_3-way'!X64^(1/3))*COS(('OddsRatio_working_3-way'!Y64)/3)</f>
        <v>0.53151590404390336</v>
      </c>
      <c r="AG64" s="11">
        <f>-'OddsRatio_working_3-way'!U64/(3*'OddsRatio_working_3-way'!X64^(1/3))*COS(('OddsRatio_working_3-way'!Y64+2*PI())/3)</f>
        <v>-0.31572345289972498</v>
      </c>
      <c r="AH64" s="11">
        <f>-'OddsRatio_working_3-way'!U64/(3*'OddsRatio_working_3-way'!X64^(1/3))*COS(('OddsRatio_working_3-way'!Y64+4*PI())/3)</f>
        <v>-0.21579245114417847</v>
      </c>
      <c r="AI64" s="11">
        <f>'OddsRatio_working_3-way'!U64/(3*'OddsRatio_working_3-way'!X64^(1/3))*SIN(('OddsRatio_working_3-way'!Y64)/3)</f>
        <v>-5.7695190763953831E-2</v>
      </c>
      <c r="AJ64" s="11">
        <f>'OddsRatio_working_3-way'!U64/(3*'OddsRatio_working_3-way'!X64^(1/3))*SIN(('OddsRatio_working_3-way'!Y64+2*PI())/3)</f>
        <v>-0.43145868003549542</v>
      </c>
      <c r="AK64" s="11">
        <f>'OddsRatio_working_3-way'!U64/(3*'OddsRatio_working_3-way'!X64^(1/3))*SIN(('OddsRatio_working_3-way'!Y64+4*PI())/3)</f>
        <v>0.48915387079944922</v>
      </c>
      <c r="AL64" s="11">
        <f>'OddsRatio_working_3-way'!Z64+'OddsRatio_working_3-way'!AF64</f>
        <v>1.0630318080878067</v>
      </c>
      <c r="AM64" s="11">
        <f>'OddsRatio_working_3-way'!AA64+'OddsRatio_working_3-way'!AG64</f>
        <v>-0.63144690579944995</v>
      </c>
      <c r="AN64" s="11">
        <f>'OddsRatio_working_3-way'!AB64+'OddsRatio_working_3-way'!AH64</f>
        <v>-0.43158490228835694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1.0630318080878067</v>
      </c>
      <c r="AS64" s="11">
        <f>IF(('OddsRatio_working_3-way'!X64=0),IF(Q64&gt;0,-Q64^(1/3),(-Q64)^(1/3)),'OddsRatio_working_3-way'!AM64-'OddsRatio_working_3-way'!R64/3)</f>
        <v>-0.63144690579944995</v>
      </c>
      <c r="AT64" s="11">
        <f>IF(('OddsRatio_working_3-way'!X64=0),IF(Q64&gt;0,-Q64^(1/3),(-Q64)^(1/3)),'OddsRatio_working_3-way'!AN64-'OddsRatio_working_3-way'!R64/3)</f>
        <v>-0.43158490228835694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1.49</v>
      </c>
      <c r="B65" s="4">
        <f>IF('True_Odds_Calculator_3-way'!B64="","",'True_Odds_Calculator_3-way'!B64)</f>
        <v>4.74</v>
      </c>
      <c r="C65" s="4">
        <f>IF('True_Odds_Calculator_3-way'!C64="","",'True_Odds_Calculator_3-way'!C64)</f>
        <v>6.25</v>
      </c>
      <c r="D65" s="9">
        <f t="shared" si="13"/>
        <v>0.6529178785240628</v>
      </c>
      <c r="E65" s="9">
        <f t="shared" si="14"/>
        <v>0.19772955492962893</v>
      </c>
      <c r="F65" s="9">
        <f t="shared" si="15"/>
        <v>0.14935256654630846</v>
      </c>
      <c r="G65" s="9">
        <f t="shared" si="16"/>
        <v>1.0848697569075205</v>
      </c>
      <c r="H65" s="9">
        <f t="shared" si="17"/>
        <v>1.5315861808846849</v>
      </c>
      <c r="I65" s="9">
        <f t="shared" si="18"/>
        <v>5.0574128908341276</v>
      </c>
      <c r="J65" s="9">
        <f t="shared" si="19"/>
        <v>6.695566223764482</v>
      </c>
      <c r="K65" s="11">
        <f t="shared" si="20"/>
        <v>0.67114093959731547</v>
      </c>
      <c r="L65" s="11">
        <f t="shared" si="21"/>
        <v>0.21097046413502107</v>
      </c>
      <c r="M65" s="11">
        <f t="shared" si="22"/>
        <v>0.16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-0.2179627899073997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0.21476510067114096</v>
      </c>
      <c r="Q65" s="11">
        <f>2*'OddsRatio_working_3-way'!K65*'OddsRatio_working_3-way'!L65*'OddsRatio_working_3-way'!M65</f>
        <v>4.5309092968595137E-2</v>
      </c>
      <c r="R65" s="11">
        <f t="shared" si="23"/>
        <v>0</v>
      </c>
      <c r="S65" s="11">
        <f t="shared" si="24"/>
        <v>-0.98532919661370977</v>
      </c>
      <c r="T65" s="11">
        <f t="shared" si="25"/>
        <v>-0.20787535793538181</v>
      </c>
      <c r="U65" s="11">
        <f>'OddsRatio_working_3-way'!S65-'OddsRatio_working_3-way'!R65^2/3</f>
        <v>-0.98532919661370977</v>
      </c>
      <c r="V65" s="11">
        <f>'OddsRatio_working_3-way'!S65*'OddsRatio_working_3-way'!R65/3-2*'OddsRatio_working_3-way'!R65^3/27-'OddsRatio_working_3-way'!T65</f>
        <v>0.20787535793538181</v>
      </c>
      <c r="W65" s="11">
        <f>'OddsRatio_working_3-way'!V65^2+4*'OddsRatio_working_3-way'!U65^3/27</f>
        <v>-9.8510817729732858E-2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0.18823056484435249</v>
      </c>
      <c r="Y65" s="11">
        <f>IF('OddsRatio_working_3-way'!W65&gt;=0,IF('OddsRatio_working_3-way'!V65+SQRT('OddsRatio_working_3-way'!W65)&gt;0,0,PI()),ACOS('OddsRatio_working_3-way'!V65/(2*'OddsRatio_working_3-way'!X65)))</f>
        <v>0.9858162251733209</v>
      </c>
      <c r="Z65" s="11">
        <f>'OddsRatio_working_3-way'!X65^(1/3)*COS('OddsRatio_working_3-way'!Y65/3)</f>
        <v>0.54243487845376026</v>
      </c>
      <c r="AA65" s="11">
        <f>'OddsRatio_working_3-way'!X65^(1/3)*COS(('OddsRatio_working_3-way'!Y65+2*PI())/3)</f>
        <v>-0.43139109851912522</v>
      </c>
      <c r="AB65" s="11">
        <f>'OddsRatio_working_3-way'!X65^(1/3)*COS(('OddsRatio_working_3-way'!Y65+4*PI())/3)</f>
        <v>-0.1110437799346352</v>
      </c>
      <c r="AC65" s="11">
        <f>'OddsRatio_working_3-way'!X65^(1/3)*SIN('OddsRatio_working_3-way'!Y65/3)</f>
        <v>0.1849526106189302</v>
      </c>
      <c r="AD65" s="11">
        <f>'OddsRatio_working_3-way'!X65^(1/3)*SIN(('OddsRatio_working_3-way'!Y65+2*PI())/3)</f>
        <v>0.37728607933021557</v>
      </c>
      <c r="AE65" s="11">
        <f>'OddsRatio_working_3-way'!X65^(1/3)*SIN(('OddsRatio_working_3-way'!Y65+4*PI())/3)</f>
        <v>-0.56223868994914572</v>
      </c>
      <c r="AF65" s="11">
        <f>-'OddsRatio_working_3-way'!U65/(3*'OddsRatio_working_3-way'!X65^(1/3))*COS(('OddsRatio_working_3-way'!Y65)/3)</f>
        <v>0.54243487845376026</v>
      </c>
      <c r="AG65" s="11">
        <f>-'OddsRatio_working_3-way'!U65/(3*'OddsRatio_working_3-way'!X65^(1/3))*COS(('OddsRatio_working_3-way'!Y65+2*PI())/3)</f>
        <v>-0.43139109851912522</v>
      </c>
      <c r="AH65" s="11">
        <f>-'OddsRatio_working_3-way'!U65/(3*'OddsRatio_working_3-way'!X65^(1/3))*COS(('OddsRatio_working_3-way'!Y65+4*PI())/3)</f>
        <v>-0.1110437799346352</v>
      </c>
      <c r="AI65" s="11">
        <f>'OddsRatio_working_3-way'!U65/(3*'OddsRatio_working_3-way'!X65^(1/3))*SIN(('OddsRatio_working_3-way'!Y65)/3)</f>
        <v>-0.1849526106189302</v>
      </c>
      <c r="AJ65" s="11">
        <f>'OddsRatio_working_3-way'!U65/(3*'OddsRatio_working_3-way'!X65^(1/3))*SIN(('OddsRatio_working_3-way'!Y65+2*PI())/3)</f>
        <v>-0.37728607933021557</v>
      </c>
      <c r="AK65" s="11">
        <f>'OddsRatio_working_3-way'!U65/(3*'OddsRatio_working_3-way'!X65^(1/3))*SIN(('OddsRatio_working_3-way'!Y65+4*PI())/3)</f>
        <v>0.56223868994914572</v>
      </c>
      <c r="AL65" s="11">
        <f>'OddsRatio_working_3-way'!Z65+'OddsRatio_working_3-way'!AF65</f>
        <v>1.0848697569075205</v>
      </c>
      <c r="AM65" s="11">
        <f>'OddsRatio_working_3-way'!AA65+'OddsRatio_working_3-way'!AG65</f>
        <v>-0.86278219703825043</v>
      </c>
      <c r="AN65" s="11">
        <f>'OddsRatio_working_3-way'!AB65+'OddsRatio_working_3-way'!AH65</f>
        <v>-0.2220875598692704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1.0848697569075205</v>
      </c>
      <c r="AS65" s="11">
        <f>IF(('OddsRatio_working_3-way'!X65=0),IF(Q65&gt;0,-Q65^(1/3),(-Q65)^(1/3)),'OddsRatio_working_3-way'!AM65-'OddsRatio_working_3-way'!R65/3)</f>
        <v>-0.86278219703825043</v>
      </c>
      <c r="AT65" s="11">
        <f>IF(('OddsRatio_working_3-way'!X65=0),IF(Q65&gt;0,-Q65^(1/3),(-Q65)^(1/3)),'OddsRatio_working_3-way'!AN65-'OddsRatio_working_3-way'!R65/3)</f>
        <v>-0.2220875598692704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1.67</v>
      </c>
      <c r="B66" s="4">
        <f>IF('True_Odds_Calculator_3-way'!B65="","",'True_Odds_Calculator_3-way'!B65)</f>
        <v>4.4400000000000004</v>
      </c>
      <c r="C66" s="4">
        <f>IF('True_Odds_Calculator_3-way'!C65="","",'True_Odds_Calculator_3-way'!C65)</f>
        <v>4.59</v>
      </c>
      <c r="D66" s="9">
        <f t="shared" si="13"/>
        <v>0.5813276080491967</v>
      </c>
      <c r="E66" s="9">
        <f t="shared" si="14"/>
        <v>0.21286806710933456</v>
      </c>
      <c r="F66" s="9">
        <f t="shared" si="15"/>
        <v>0.20580432484146871</v>
      </c>
      <c r="G66" s="9">
        <f t="shared" si="16"/>
        <v>1.0749260114924191</v>
      </c>
      <c r="H66" s="9">
        <f t="shared" si="17"/>
        <v>1.7202004276999208</v>
      </c>
      <c r="I66" s="9">
        <f t="shared" si="18"/>
        <v>4.6977454795339222</v>
      </c>
      <c r="J66" s="9">
        <f t="shared" si="19"/>
        <v>4.8589843812577849</v>
      </c>
      <c r="K66" s="11">
        <f t="shared" si="20"/>
        <v>0.5988023952095809</v>
      </c>
      <c r="L66" s="11">
        <f t="shared" si="21"/>
        <v>0.2252252252252252</v>
      </c>
      <c r="M66" s="11">
        <f t="shared" si="22"/>
        <v>0.2178649237472767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-0.2431171338063437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0.22624479592895702</v>
      </c>
      <c r="Q66" s="11">
        <f>2*'OddsRatio_working_3-way'!K66*'OddsRatio_working_3-way'!L66*'OddsRatio_working_3-way'!M66</f>
        <v>5.8764882059469357E-2</v>
      </c>
      <c r="R66" s="11">
        <f t="shared" si="23"/>
        <v>0</v>
      </c>
      <c r="S66" s="11">
        <f t="shared" si="24"/>
        <v>-0.93059996383954402</v>
      </c>
      <c r="T66" s="11">
        <f t="shared" si="25"/>
        <v>-0.24171427632195949</v>
      </c>
      <c r="U66" s="11">
        <f>'OddsRatio_working_3-way'!S66-'OddsRatio_working_3-way'!R66^2/3</f>
        <v>-0.93059996383954402</v>
      </c>
      <c r="V66" s="11">
        <f>'OddsRatio_working_3-way'!S66*'OddsRatio_working_3-way'!R66/3-2*'OddsRatio_working_3-way'!R66^3/27-'OddsRatio_working_3-way'!T66</f>
        <v>0.24171427632195949</v>
      </c>
      <c r="W66" s="11">
        <f>'OddsRatio_working_3-way'!V66^2+4*'OddsRatio_working_3-way'!U66^3/27</f>
        <v>-6.0968983536131297E-2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0.17276774504662312</v>
      </c>
      <c r="Y66" s="11">
        <f>IF('OddsRatio_working_3-way'!W66&gt;=0,IF('OddsRatio_working_3-way'!V66+SQRT('OddsRatio_working_3-way'!W66)&gt;0,0,PI()),ACOS('OddsRatio_working_3-way'!V66/(2*'OddsRatio_working_3-way'!X66)))</f>
        <v>0.79604931842281634</v>
      </c>
      <c r="Z66" s="11">
        <f>'OddsRatio_working_3-way'!X66^(1/3)*COS('OddsRatio_working_3-way'!Y66/3)</f>
        <v>0.53746300574620942</v>
      </c>
      <c r="AA66" s="11">
        <f>'OddsRatio_working_3-way'!X66^(1/3)*COS(('OddsRatio_working_3-way'!Y66+2*PI())/3)</f>
        <v>-0.39522311939599336</v>
      </c>
      <c r="AB66" s="11">
        <f>'OddsRatio_working_3-way'!X66^(1/3)*COS(('OddsRatio_working_3-way'!Y66+4*PI())/3)</f>
        <v>-0.142239886350216</v>
      </c>
      <c r="AC66" s="11">
        <f>'OddsRatio_working_3-way'!X66^(1/3)*SIN('OddsRatio_working_3-way'!Y66/3)</f>
        <v>0.14605993769944139</v>
      </c>
      <c r="AD66" s="11">
        <f>'OddsRatio_working_3-way'!X66^(1/3)*SIN(('OddsRatio_working_3-way'!Y66+2*PI())/3)</f>
        <v>0.39242664772083846</v>
      </c>
      <c r="AE66" s="11">
        <f>'OddsRatio_working_3-way'!X66^(1/3)*SIN(('OddsRatio_working_3-way'!Y66+4*PI())/3)</f>
        <v>-0.53848658542027972</v>
      </c>
      <c r="AF66" s="11">
        <f>-'OddsRatio_working_3-way'!U66/(3*'OddsRatio_working_3-way'!X66^(1/3))*COS(('OddsRatio_working_3-way'!Y66)/3)</f>
        <v>0.53746300574620953</v>
      </c>
      <c r="AG66" s="11">
        <f>-'OddsRatio_working_3-way'!U66/(3*'OddsRatio_working_3-way'!X66^(1/3))*COS(('OddsRatio_working_3-way'!Y66+2*PI())/3)</f>
        <v>-0.39522311939599342</v>
      </c>
      <c r="AH66" s="11">
        <f>-'OddsRatio_working_3-way'!U66/(3*'OddsRatio_working_3-way'!X66^(1/3))*COS(('OddsRatio_working_3-way'!Y66+4*PI())/3)</f>
        <v>-0.14223988635021603</v>
      </c>
      <c r="AI66" s="11">
        <f>'OddsRatio_working_3-way'!U66/(3*'OddsRatio_working_3-way'!X66^(1/3))*SIN(('OddsRatio_working_3-way'!Y66)/3)</f>
        <v>-0.14605993769944142</v>
      </c>
      <c r="AJ66" s="11">
        <f>'OddsRatio_working_3-way'!U66/(3*'OddsRatio_working_3-way'!X66^(1/3))*SIN(('OddsRatio_working_3-way'!Y66+2*PI())/3)</f>
        <v>-0.39242664772083852</v>
      </c>
      <c r="AK66" s="11">
        <f>'OddsRatio_working_3-way'!U66/(3*'OddsRatio_working_3-way'!X66^(1/3))*SIN(('OddsRatio_working_3-way'!Y66+4*PI())/3)</f>
        <v>0.53848658542027983</v>
      </c>
      <c r="AL66" s="11">
        <f>'OddsRatio_working_3-way'!Z66+'OddsRatio_working_3-way'!AF66</f>
        <v>1.0749260114924191</v>
      </c>
      <c r="AM66" s="11">
        <f>'OddsRatio_working_3-way'!AA66+'OddsRatio_working_3-way'!AG66</f>
        <v>-0.79044623879198683</v>
      </c>
      <c r="AN66" s="11">
        <f>'OddsRatio_working_3-way'!AB66+'OddsRatio_working_3-way'!AH66</f>
        <v>-0.28447977270043201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1.0749260114924191</v>
      </c>
      <c r="AS66" s="11">
        <f>IF(('OddsRatio_working_3-way'!X66=0),IF(Q66&gt;0,-Q66^(1/3),(-Q66)^(1/3)),'OddsRatio_working_3-way'!AM66-'OddsRatio_working_3-way'!R66/3)</f>
        <v>-0.79044623879198683</v>
      </c>
      <c r="AT66" s="11">
        <f>IF(('OddsRatio_working_3-way'!X66=0),IF(Q66&gt;0,-Q66^(1/3),(-Q66)^(1/3)),'OddsRatio_working_3-way'!AN66-'OddsRatio_working_3-way'!R66/3)</f>
        <v>-0.28447977270043201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2.12</v>
      </c>
      <c r="B67" s="4">
        <f>IF('True_Odds_Calculator_3-way'!B66="","",'True_Odds_Calculator_3-way'!B66)</f>
        <v>3.43</v>
      </c>
      <c r="C67" s="4">
        <f>IF('True_Odds_Calculator_3-way'!C66="","",'True_Odds_Calculator_3-way'!C66)</f>
        <v>3.76</v>
      </c>
      <c r="D67" s="9">
        <f t="shared" si="13"/>
        <v>0.46045999707909985</v>
      </c>
      <c r="E67" s="9">
        <f t="shared" si="14"/>
        <v>0.28230563260511721</v>
      </c>
      <c r="F67" s="9">
        <f t="shared" si="15"/>
        <v>0.257234370315783</v>
      </c>
      <c r="G67" s="9">
        <f t="shared" si="16"/>
        <v>1.0461976035289235</v>
      </c>
      <c r="H67" s="9">
        <f t="shared" si="17"/>
        <v>2.1717413159523944</v>
      </c>
      <c r="I67" s="9">
        <f t="shared" si="18"/>
        <v>3.5422601765752848</v>
      </c>
      <c r="J67" s="9">
        <f t="shared" si="19"/>
        <v>3.887505385739829</v>
      </c>
      <c r="K67" s="11">
        <f t="shared" si="20"/>
        <v>0.47169811320754712</v>
      </c>
      <c r="L67" s="11">
        <f t="shared" si="21"/>
        <v>0.29154518950437314</v>
      </c>
      <c r="M67" s="11">
        <f t="shared" si="22"/>
        <v>0.26595744680851063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-0.27473598833351076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0.23078710178801112</v>
      </c>
      <c r="Q67" s="11">
        <f>2*'OddsRatio_working_3-way'!K67*'OddsRatio_working_3-way'!L67*'OddsRatio_working_3-way'!M67</f>
        <v>7.3149636065930626E-2</v>
      </c>
      <c r="R67" s="11">
        <f t="shared" si="23"/>
        <v>0</v>
      </c>
      <c r="S67" s="11">
        <f t="shared" si="24"/>
        <v>-0.84003229132053614</v>
      </c>
      <c r="T67" s="11">
        <f t="shared" si="25"/>
        <v>-0.26625429201918738</v>
      </c>
      <c r="U67" s="11">
        <f>'OddsRatio_working_3-way'!S67-'OddsRatio_working_3-way'!R67^2/3</f>
        <v>-0.84003229132053614</v>
      </c>
      <c r="V67" s="11">
        <f>'OddsRatio_working_3-way'!S67*'OddsRatio_working_3-way'!R67/3-2*'OddsRatio_working_3-way'!R67^3/27-'OddsRatio_working_3-way'!T67</f>
        <v>0.26625429201918738</v>
      </c>
      <c r="W67" s="11">
        <f>'OddsRatio_working_3-way'!V67^2+4*'OddsRatio_working_3-way'!U67^3/27</f>
        <v>-1.6926778928772049E-2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0.14817061698208822</v>
      </c>
      <c r="Y67" s="11">
        <f>IF('OddsRatio_working_3-way'!W67&gt;=0,IF('OddsRatio_working_3-way'!V67+SQRT('OddsRatio_working_3-way'!W67)&gt;0,0,PI()),ACOS('OddsRatio_working_3-way'!V67/(2*'OddsRatio_working_3-way'!X67)))</f>
        <v>0.45451976642791414</v>
      </c>
      <c r="Z67" s="11">
        <f>'OddsRatio_working_3-way'!X67^(1/3)*COS('OddsRatio_working_3-way'!Y67/3)</f>
        <v>0.52309880176446188</v>
      </c>
      <c r="AA67" s="11">
        <f>'OddsRatio_working_3-way'!X67^(1/3)*COS(('OddsRatio_working_3-way'!Y67+2*PI())/3)</f>
        <v>-0.330714460880558</v>
      </c>
      <c r="AB67" s="11">
        <f>'OddsRatio_working_3-way'!X67^(1/3)*COS(('OddsRatio_working_3-way'!Y67+4*PI())/3)</f>
        <v>-0.19238434088390408</v>
      </c>
      <c r="AC67" s="11">
        <f>'OddsRatio_working_3-way'!X67^(1/3)*SIN('OddsRatio_working_3-way'!Y67/3)</f>
        <v>7.9864932017101514E-2</v>
      </c>
      <c r="AD67" s="11">
        <f>'OddsRatio_working_3-way'!X67^(1/3)*SIN(('OddsRatio_working_3-way'!Y67+2*PI())/3)</f>
        <v>0.41308438500867345</v>
      </c>
      <c r="AE67" s="11">
        <f>'OddsRatio_working_3-way'!X67^(1/3)*SIN(('OddsRatio_working_3-way'!Y67+4*PI())/3)</f>
        <v>-0.49294931702577488</v>
      </c>
      <c r="AF67" s="11">
        <f>-'OddsRatio_working_3-way'!U67/(3*'OddsRatio_working_3-way'!X67^(1/3))*COS(('OddsRatio_working_3-way'!Y67)/3)</f>
        <v>0.52309880176446177</v>
      </c>
      <c r="AG67" s="11">
        <f>-'OddsRatio_working_3-way'!U67/(3*'OddsRatio_working_3-way'!X67^(1/3))*COS(('OddsRatio_working_3-way'!Y67+2*PI())/3)</f>
        <v>-0.33071446088055795</v>
      </c>
      <c r="AH67" s="11">
        <f>-'OddsRatio_working_3-way'!U67/(3*'OddsRatio_working_3-way'!X67^(1/3))*COS(('OddsRatio_working_3-way'!Y67+4*PI())/3)</f>
        <v>-0.19238434088390402</v>
      </c>
      <c r="AI67" s="11">
        <f>'OddsRatio_working_3-way'!U67/(3*'OddsRatio_working_3-way'!X67^(1/3))*SIN(('OddsRatio_working_3-way'!Y67)/3)</f>
        <v>-7.98649320171015E-2</v>
      </c>
      <c r="AJ67" s="11">
        <f>'OddsRatio_working_3-way'!U67/(3*'OddsRatio_working_3-way'!X67^(1/3))*SIN(('OddsRatio_working_3-way'!Y67+2*PI())/3)</f>
        <v>-0.41308438500867339</v>
      </c>
      <c r="AK67" s="11">
        <f>'OddsRatio_working_3-way'!U67/(3*'OddsRatio_working_3-way'!X67^(1/3))*SIN(('OddsRatio_working_3-way'!Y67+4*PI())/3)</f>
        <v>0.49294931702577477</v>
      </c>
      <c r="AL67" s="11">
        <f>'OddsRatio_working_3-way'!Z67+'OddsRatio_working_3-way'!AF67</f>
        <v>1.0461976035289235</v>
      </c>
      <c r="AM67" s="11">
        <f>'OddsRatio_working_3-way'!AA67+'OddsRatio_working_3-way'!AG67</f>
        <v>-0.66142892176111601</v>
      </c>
      <c r="AN67" s="11">
        <f>'OddsRatio_working_3-way'!AB67+'OddsRatio_working_3-way'!AH67</f>
        <v>-0.3847686817678081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1.0461976035289235</v>
      </c>
      <c r="AS67" s="11">
        <f>IF(('OddsRatio_working_3-way'!X67=0),IF(Q67&gt;0,-Q67^(1/3),(-Q67)^(1/3)),'OddsRatio_working_3-way'!AM67-'OddsRatio_working_3-way'!R67/3)</f>
        <v>-0.66142892176111601</v>
      </c>
      <c r="AT67" s="11">
        <f>IF(('OddsRatio_working_3-way'!X67=0),IF(Q67&gt;0,-Q67^(1/3),(-Q67)^(1/3)),'OddsRatio_working_3-way'!AN67-'OddsRatio_working_3-way'!R67/3)</f>
        <v>-0.3847686817678081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1.51</v>
      </c>
      <c r="B68" s="4">
        <f>IF('True_Odds_Calculator_3-way'!B67="","",'True_Odds_Calculator_3-way'!B67)</f>
        <v>4.38</v>
      </c>
      <c r="C68" s="4">
        <f>IF('True_Odds_Calculator_3-way'!C67="","",'True_Odds_Calculator_3-way'!C67)</f>
        <v>7.01</v>
      </c>
      <c r="D68" s="9">
        <f t="shared" ref="D68:D131" si="26">(K68/(AR68+K68-(AR68*K68)))</f>
        <v>0.64777980617946462</v>
      </c>
      <c r="E68" s="9">
        <f t="shared" ref="E68:E131" si="27">(L68/(AR68+L68-(AR68*L68)))</f>
        <v>0.2172225609070122</v>
      </c>
      <c r="F68" s="9">
        <f t="shared" ref="F68:F131" si="28">(M68/(AR68+M68-(AR68*M68)))</f>
        <v>0.13499763291352307</v>
      </c>
      <c r="G68" s="9">
        <f t="shared" ref="G68:G131" si="29">AR68</f>
        <v>1.0661459718756996</v>
      </c>
      <c r="H68" s="9">
        <f t="shared" ref="H68:H131" si="30">IF(A68="","",1/D68)</f>
        <v>1.5437344456566067</v>
      </c>
      <c r="I68" s="9">
        <f t="shared" ref="I68:I131" si="31">IF(B68="","",1/E68)</f>
        <v>4.6035733849398648</v>
      </c>
      <c r="J68" s="9">
        <f t="shared" ref="J68:J131" si="32">IF(C68="","",1/F68)</f>
        <v>7.4075372909729547</v>
      </c>
      <c r="K68" s="11">
        <f t="shared" ref="K68:K131" si="33">1/A68</f>
        <v>0.66225165562913912</v>
      </c>
      <c r="L68" s="11">
        <f t="shared" ref="L68:L131" si="34">1/B68</f>
        <v>0.22831050228310504</v>
      </c>
      <c r="M68" s="11">
        <f t="shared" ref="M68:M131" si="35">1/C68</f>
        <v>0.14265335235378032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-0.22345612979112661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0.21353354929124335</v>
      </c>
      <c r="Q68" s="11">
        <f>2*'OddsRatio_working_3-way'!K68*'OddsRatio_working_3-way'!L68*'OddsRatio_working_3-way'!M68</f>
        <v>4.3138090765907751E-2</v>
      </c>
      <c r="R68" s="11">
        <f t="shared" ref="R68:R131" si="36">O68/N68</f>
        <v>0</v>
      </c>
      <c r="S68" s="11">
        <f t="shared" ref="S68:S131" si="37">P68/N68</f>
        <v>-0.95559495052045207</v>
      </c>
      <c r="T68" s="11">
        <f t="shared" ref="T68:T131" si="38">Q68/N68</f>
        <v>-0.1930494849536267</v>
      </c>
      <c r="U68" s="11">
        <f>'OddsRatio_working_3-way'!S68-'OddsRatio_working_3-way'!R68^2/3</f>
        <v>-0.95559495052045207</v>
      </c>
      <c r="V68" s="11">
        <f>'OddsRatio_working_3-way'!S68*'OddsRatio_working_3-way'!R68/3-2*'OddsRatio_working_3-way'!R68^3/27-'OddsRatio_working_3-way'!T68</f>
        <v>0.1930494849536267</v>
      </c>
      <c r="W68" s="11">
        <f>'OddsRatio_working_3-way'!V68^2+4*'OddsRatio_working_3-way'!U68^3/27</f>
        <v>-9.2007854665624958E-2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0.17977483020885146</v>
      </c>
      <c r="Y68" s="11">
        <f>IF('OddsRatio_working_3-way'!W68&gt;=0,IF('OddsRatio_working_3-way'!V68+SQRT('OddsRatio_working_3-way'!W68)&gt;0,0,PI()),ACOS('OddsRatio_working_3-way'!V68/(2*'OddsRatio_working_3-way'!X68)))</f>
        <v>1.0040140848903982</v>
      </c>
      <c r="Z68" s="11">
        <f>'OddsRatio_working_3-way'!X68^(1/3)*COS('OddsRatio_working_3-way'!Y68/3)</f>
        <v>0.5330729859378498</v>
      </c>
      <c r="AA68" s="11">
        <f>'OddsRatio_working_3-way'!X68^(1/3)*COS(('OddsRatio_working_3-way'!Y68+2*PI())/3)</f>
        <v>-0.42707817409127963</v>
      </c>
      <c r="AB68" s="11">
        <f>'OddsRatio_working_3-way'!X68^(1/3)*COS(('OddsRatio_working_3-way'!Y68+4*PI())/3)</f>
        <v>-0.10599481184657028</v>
      </c>
      <c r="AC68" s="11">
        <f>'OddsRatio_working_3-way'!X68^(1/3)*SIN('OddsRatio_working_3-way'!Y68/3)</f>
        <v>0.185377565624293</v>
      </c>
      <c r="AD68" s="11">
        <f>'OddsRatio_working_3-way'!X68^(1/3)*SIN(('OddsRatio_working_3-way'!Y68+2*PI())/3)</f>
        <v>0.36896596508125618</v>
      </c>
      <c r="AE68" s="11">
        <f>'OddsRatio_working_3-way'!X68^(1/3)*SIN(('OddsRatio_working_3-way'!Y68+4*PI())/3)</f>
        <v>-0.5543435307055492</v>
      </c>
      <c r="AF68" s="11">
        <f>-'OddsRatio_working_3-way'!U68/(3*'OddsRatio_working_3-way'!X68^(1/3))*COS(('OddsRatio_working_3-way'!Y68)/3)</f>
        <v>0.5330729859378498</v>
      </c>
      <c r="AG68" s="11">
        <f>-'OddsRatio_working_3-way'!U68/(3*'OddsRatio_working_3-way'!X68^(1/3))*COS(('OddsRatio_working_3-way'!Y68+2*PI())/3)</f>
        <v>-0.42707817409127963</v>
      </c>
      <c r="AH68" s="11">
        <f>-'OddsRatio_working_3-way'!U68/(3*'OddsRatio_working_3-way'!X68^(1/3))*COS(('OddsRatio_working_3-way'!Y68+4*PI())/3)</f>
        <v>-0.10599481184657028</v>
      </c>
      <c r="AI68" s="11">
        <f>'OddsRatio_working_3-way'!U68/(3*'OddsRatio_working_3-way'!X68^(1/3))*SIN(('OddsRatio_working_3-way'!Y68)/3)</f>
        <v>-0.185377565624293</v>
      </c>
      <c r="AJ68" s="11">
        <f>'OddsRatio_working_3-way'!U68/(3*'OddsRatio_working_3-way'!X68^(1/3))*SIN(('OddsRatio_working_3-way'!Y68+2*PI())/3)</f>
        <v>-0.36896596508125618</v>
      </c>
      <c r="AK68" s="11">
        <f>'OddsRatio_working_3-way'!U68/(3*'OddsRatio_working_3-way'!X68^(1/3))*SIN(('OddsRatio_working_3-way'!Y68+4*PI())/3)</f>
        <v>0.5543435307055492</v>
      </c>
      <c r="AL68" s="11">
        <f>'OddsRatio_working_3-way'!Z68+'OddsRatio_working_3-way'!AF68</f>
        <v>1.0661459718756996</v>
      </c>
      <c r="AM68" s="11">
        <f>'OddsRatio_working_3-way'!AA68+'OddsRatio_working_3-way'!AG68</f>
        <v>-0.85415634818255926</v>
      </c>
      <c r="AN68" s="11">
        <f>'OddsRatio_working_3-way'!AB68+'OddsRatio_working_3-way'!AH68</f>
        <v>-0.21198962369314056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1.0661459718756996</v>
      </c>
      <c r="AS68" s="11">
        <f>IF(('OddsRatio_working_3-way'!X68=0),IF(Q68&gt;0,-Q68^(1/3),(-Q68)^(1/3)),'OddsRatio_working_3-way'!AM68-'OddsRatio_working_3-way'!R68/3)</f>
        <v>-0.85415634818255926</v>
      </c>
      <c r="AT68" s="11">
        <f>IF(('OddsRatio_working_3-way'!X68=0),IF(Q68&gt;0,-Q68^(1/3),(-Q68)^(1/3)),'OddsRatio_working_3-way'!AN68-'OddsRatio_working_3-way'!R68/3)</f>
        <v>-0.21198962369314056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3.77</v>
      </c>
      <c r="B69" s="4">
        <f>IF('True_Odds_Calculator_3-way'!B68="","",'True_Odds_Calculator_3-way'!B68)</f>
        <v>3.51</v>
      </c>
      <c r="C69" s="4">
        <f>IF('True_Odds_Calculator_3-way'!C68="","",'True_Odds_Calculator_3-way'!C68)</f>
        <v>2.09</v>
      </c>
      <c r="D69" s="9">
        <f t="shared" si="26"/>
        <v>0.25667957111383322</v>
      </c>
      <c r="E69" s="9">
        <f t="shared" si="27"/>
        <v>0.27593134182526258</v>
      </c>
      <c r="F69" s="9">
        <f t="shared" si="28"/>
        <v>0.4673890870609041</v>
      </c>
      <c r="G69" s="9">
        <f t="shared" si="29"/>
        <v>1.0454541593053219</v>
      </c>
      <c r="H69" s="9">
        <f t="shared" si="30"/>
        <v>3.8959080212757415</v>
      </c>
      <c r="I69" s="9">
        <f t="shared" si="31"/>
        <v>3.6240899398563577</v>
      </c>
      <c r="J69" s="9">
        <f t="shared" si="32"/>
        <v>2.1395450336428006</v>
      </c>
      <c r="K69" s="11">
        <f t="shared" si="33"/>
        <v>0.26525198938992045</v>
      </c>
      <c r="L69" s="11">
        <f t="shared" si="34"/>
        <v>0.28490028490028491</v>
      </c>
      <c r="M69" s="11">
        <f t="shared" si="35"/>
        <v>0.47846889952153115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-0.2740218762834985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0.23032690909278936</v>
      </c>
      <c r="Q69" s="11">
        <f>2*'OddsRatio_working_3-way'!K69*'OddsRatio_working_3-way'!L69*'OddsRatio_working_3-way'!M69</f>
        <v>7.2316141002445641E-2</v>
      </c>
      <c r="R69" s="11">
        <f t="shared" si="36"/>
        <v>0</v>
      </c>
      <c r="S69" s="11">
        <f t="shared" si="37"/>
        <v>-0.84054204801698729</v>
      </c>
      <c r="T69" s="11">
        <f t="shared" si="38"/>
        <v>-0.26390645149669933</v>
      </c>
      <c r="U69" s="11">
        <f>'OddsRatio_working_3-way'!S69-'OddsRatio_working_3-way'!R69^2/3</f>
        <v>-0.84054204801698729</v>
      </c>
      <c r="V69" s="11">
        <f>'OddsRatio_working_3-way'!S69*'OddsRatio_working_3-way'!R69/3-2*'OddsRatio_working_3-way'!R69^3/27-'OddsRatio_working_3-way'!T69</f>
        <v>0.26390645149669933</v>
      </c>
      <c r="W69" s="11">
        <f>'OddsRatio_working_3-way'!V69^2+4*'OddsRatio_working_3-way'!U69^3/27</f>
        <v>-1.833148083146828E-2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0.14830550897812933</v>
      </c>
      <c r="Y69" s="11">
        <f>IF('OddsRatio_working_3-way'!W69&gt;=0,IF('OddsRatio_working_3-way'!V69+SQRT('OddsRatio_working_3-way'!W69)&gt;0,0,PI()),ACOS('OddsRatio_working_3-way'!V69/(2*'OddsRatio_working_3-way'!X69)))</f>
        <v>0.47402280537549935</v>
      </c>
      <c r="Z69" s="11">
        <f>'OddsRatio_working_3-way'!X69^(1/3)*COS('OddsRatio_working_3-way'!Y69/3)</f>
        <v>0.52272707965266096</v>
      </c>
      <c r="AA69" s="11">
        <f>'OddsRatio_working_3-way'!X69^(1/3)*COS(('OddsRatio_working_3-way'!Y69+2*PI())/3)</f>
        <v>-0.33349406147006566</v>
      </c>
      <c r="AB69" s="11">
        <f>'OddsRatio_working_3-way'!X69^(1/3)*COS(('OddsRatio_working_3-way'!Y69+4*PI())/3)</f>
        <v>-0.18923301818259519</v>
      </c>
      <c r="AC69" s="11">
        <f>'OddsRatio_working_3-way'!X69^(1/3)*SIN('OddsRatio_working_3-way'!Y69/3)</f>
        <v>8.3289152175597334E-2</v>
      </c>
      <c r="AD69" s="11">
        <f>'OddsRatio_working_3-way'!X69^(1/3)*SIN(('OddsRatio_working_3-way'!Y69+2*PI())/3)</f>
        <v>0.41105035413745744</v>
      </c>
      <c r="AE69" s="11">
        <f>'OddsRatio_working_3-way'!X69^(1/3)*SIN(('OddsRatio_working_3-way'!Y69+4*PI())/3)</f>
        <v>-0.49433950631305479</v>
      </c>
      <c r="AF69" s="11">
        <f>-'OddsRatio_working_3-way'!U69/(3*'OddsRatio_working_3-way'!X69^(1/3))*COS(('OddsRatio_working_3-way'!Y69)/3)</f>
        <v>0.52272707965266096</v>
      </c>
      <c r="AG69" s="11">
        <f>-'OddsRatio_working_3-way'!U69/(3*'OddsRatio_working_3-way'!X69^(1/3))*COS(('OddsRatio_working_3-way'!Y69+2*PI())/3)</f>
        <v>-0.33349406147006566</v>
      </c>
      <c r="AH69" s="11">
        <f>-'OddsRatio_working_3-way'!U69/(3*'OddsRatio_working_3-way'!X69^(1/3))*COS(('OddsRatio_working_3-way'!Y69+4*PI())/3)</f>
        <v>-0.18923301818259519</v>
      </c>
      <c r="AI69" s="11">
        <f>'OddsRatio_working_3-way'!U69/(3*'OddsRatio_working_3-way'!X69^(1/3))*SIN(('OddsRatio_working_3-way'!Y69)/3)</f>
        <v>-8.3289152175597334E-2</v>
      </c>
      <c r="AJ69" s="11">
        <f>'OddsRatio_working_3-way'!U69/(3*'OddsRatio_working_3-way'!X69^(1/3))*SIN(('OddsRatio_working_3-way'!Y69+2*PI())/3)</f>
        <v>-0.41105035413745744</v>
      </c>
      <c r="AK69" s="11">
        <f>'OddsRatio_working_3-way'!U69/(3*'OddsRatio_working_3-way'!X69^(1/3))*SIN(('OddsRatio_working_3-way'!Y69+4*PI())/3)</f>
        <v>0.49433950631305479</v>
      </c>
      <c r="AL69" s="11">
        <f>'OddsRatio_working_3-way'!Z69+'OddsRatio_working_3-way'!AF69</f>
        <v>1.0454541593053219</v>
      </c>
      <c r="AM69" s="11">
        <f>'OddsRatio_working_3-way'!AA69+'OddsRatio_working_3-way'!AG69</f>
        <v>-0.66698812294013132</v>
      </c>
      <c r="AN69" s="11">
        <f>'OddsRatio_working_3-way'!AB69+'OddsRatio_working_3-way'!AH69</f>
        <v>-0.37846603636519038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1.0454541593053219</v>
      </c>
      <c r="AS69" s="11">
        <f>IF(('OddsRatio_working_3-way'!X69=0),IF(Q69&gt;0,-Q69^(1/3),(-Q69)^(1/3)),'OddsRatio_working_3-way'!AM69-'OddsRatio_working_3-way'!R69/3)</f>
        <v>-0.66698812294013132</v>
      </c>
      <c r="AT69" s="11">
        <f>IF(('OddsRatio_working_3-way'!X69=0),IF(Q69&gt;0,-Q69^(1/3),(-Q69)^(1/3)),'OddsRatio_working_3-way'!AN69-'OddsRatio_working_3-way'!R69/3)</f>
        <v>-0.37846603636519038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1.83</v>
      </c>
      <c r="B70" s="4">
        <f>IF('True_Odds_Calculator_3-way'!B69="","",'True_Odds_Calculator_3-way'!B69)</f>
        <v>3.65</v>
      </c>
      <c r="C70" s="4">
        <f>IF('True_Odds_Calculator_3-way'!C69="","",'True_Odds_Calculator_3-way'!C69)</f>
        <v>4.04</v>
      </c>
      <c r="D70" s="9">
        <f t="shared" si="26"/>
        <v>0.51934660424630852</v>
      </c>
      <c r="E70" s="9">
        <f t="shared" si="27"/>
        <v>0.2528510190660242</v>
      </c>
      <c r="F70" s="9">
        <f t="shared" si="28"/>
        <v>0.22780237668766723</v>
      </c>
      <c r="G70" s="9">
        <f t="shared" si="29"/>
        <v>1.1150558645744579</v>
      </c>
      <c r="H70" s="9">
        <f t="shared" si="30"/>
        <v>1.9254963675968002</v>
      </c>
      <c r="I70" s="9">
        <f t="shared" si="31"/>
        <v>3.954898041122314</v>
      </c>
      <c r="J70" s="9">
        <f t="shared" si="32"/>
        <v>4.3897698283063527</v>
      </c>
      <c r="K70" s="11">
        <f t="shared" si="33"/>
        <v>0.54644808743169393</v>
      </c>
      <c r="L70" s="11">
        <f t="shared" si="34"/>
        <v>0.27397260273972601</v>
      </c>
      <c r="M70" s="11">
        <f t="shared" si="35"/>
        <v>0.24752475247524752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-0.24778341296963746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0.24161410077679671</v>
      </c>
      <c r="Q70" s="11">
        <f>2*'OddsRatio_working_3-way'!K70*'OddsRatio_working_3-way'!L70*'OddsRatio_working_3-way'!M70</f>
        <v>7.411475483950819E-2</v>
      </c>
      <c r="R70" s="11">
        <f t="shared" si="36"/>
        <v>0</v>
      </c>
      <c r="S70" s="11">
        <f t="shared" si="37"/>
        <v>-0.97510199686531596</v>
      </c>
      <c r="T70" s="11">
        <f t="shared" si="38"/>
        <v>-0.29911104198322574</v>
      </c>
      <c r="U70" s="11">
        <f>'OddsRatio_working_3-way'!S70-'OddsRatio_working_3-way'!R70^2/3</f>
        <v>-0.97510199686531596</v>
      </c>
      <c r="V70" s="11">
        <f>'OddsRatio_working_3-way'!S70*'OddsRatio_working_3-way'!R70/3-2*'OddsRatio_working_3-way'!R70^3/27-'OddsRatio_working_3-way'!T70</f>
        <v>0.29911104198322574</v>
      </c>
      <c r="W70" s="11">
        <f>'OddsRatio_working_3-way'!V70^2+4*'OddsRatio_working_3-way'!U70^3/27</f>
        <v>-4.7888182747585037E-2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0.18530758091877683</v>
      </c>
      <c r="Y70" s="11">
        <f>IF('OddsRatio_working_3-way'!W70&gt;=0,IF('OddsRatio_working_3-way'!V70+SQRT('OddsRatio_working_3-way'!W70)&gt;0,0,PI()),ACOS('OddsRatio_working_3-way'!V70/(2*'OddsRatio_working_3-way'!X70)))</f>
        <v>0.63162955291363432</v>
      </c>
      <c r="Z70" s="11">
        <f>'OddsRatio_working_3-way'!X70^(1/3)*COS('OddsRatio_working_3-way'!Y70/3)</f>
        <v>0.55752793228722897</v>
      </c>
      <c r="AA70" s="11">
        <f>'OddsRatio_working_3-way'!X70^(1/3)*COS(('OddsRatio_working_3-way'!Y70+2*PI())/3)</f>
        <v>-0.38195046117069781</v>
      </c>
      <c r="AB70" s="11">
        <f>'OddsRatio_working_3-way'!X70^(1/3)*COS(('OddsRatio_working_3-way'!Y70+4*PI())/3)</f>
        <v>-0.17557747111653105</v>
      </c>
      <c r="AC70" s="11">
        <f>'OddsRatio_working_3-way'!X70^(1/3)*SIN('OddsRatio_working_3-way'!Y70/3)</f>
        <v>0.11914950136124113</v>
      </c>
      <c r="AD70" s="11">
        <f>'OddsRatio_working_3-way'!X70^(1/3)*SIN(('OddsRatio_working_3-way'!Y70+2*PI())/3)</f>
        <v>0.42325860199953008</v>
      </c>
      <c r="AE70" s="11">
        <f>'OddsRatio_working_3-way'!X70^(1/3)*SIN(('OddsRatio_working_3-way'!Y70+4*PI())/3)</f>
        <v>-0.54240810336077117</v>
      </c>
      <c r="AF70" s="11">
        <f>-'OddsRatio_working_3-way'!U70/(3*'OddsRatio_working_3-way'!X70^(1/3))*COS(('OddsRatio_working_3-way'!Y70)/3)</f>
        <v>0.55752793228722897</v>
      </c>
      <c r="AG70" s="11">
        <f>-'OddsRatio_working_3-way'!U70/(3*'OddsRatio_working_3-way'!X70^(1/3))*COS(('OddsRatio_working_3-way'!Y70+2*PI())/3)</f>
        <v>-0.38195046117069781</v>
      </c>
      <c r="AH70" s="11">
        <f>-'OddsRatio_working_3-way'!U70/(3*'OddsRatio_working_3-way'!X70^(1/3))*COS(('OddsRatio_working_3-way'!Y70+4*PI())/3)</f>
        <v>-0.17557747111653105</v>
      </c>
      <c r="AI70" s="11">
        <f>'OddsRatio_working_3-way'!U70/(3*'OddsRatio_working_3-way'!X70^(1/3))*SIN(('OddsRatio_working_3-way'!Y70)/3)</f>
        <v>-0.11914950136124113</v>
      </c>
      <c r="AJ70" s="11">
        <f>'OddsRatio_working_3-way'!U70/(3*'OddsRatio_working_3-way'!X70^(1/3))*SIN(('OddsRatio_working_3-way'!Y70+2*PI())/3)</f>
        <v>-0.42325860199953008</v>
      </c>
      <c r="AK70" s="11">
        <f>'OddsRatio_working_3-way'!U70/(3*'OddsRatio_working_3-way'!X70^(1/3))*SIN(('OddsRatio_working_3-way'!Y70+4*PI())/3)</f>
        <v>0.54240810336077117</v>
      </c>
      <c r="AL70" s="11">
        <f>'OddsRatio_working_3-way'!Z70+'OddsRatio_working_3-way'!AF70</f>
        <v>1.1150558645744579</v>
      </c>
      <c r="AM70" s="11">
        <f>'OddsRatio_working_3-way'!AA70+'OddsRatio_working_3-way'!AG70</f>
        <v>-0.76390092234139562</v>
      </c>
      <c r="AN70" s="11">
        <f>'OddsRatio_working_3-way'!AB70+'OddsRatio_working_3-way'!AH70</f>
        <v>-0.3511549422330621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1.1150558645744579</v>
      </c>
      <c r="AS70" s="11">
        <f>IF(('OddsRatio_working_3-way'!X70=0),IF(Q70&gt;0,-Q70^(1/3),(-Q70)^(1/3)),'OddsRatio_working_3-way'!AM70-'OddsRatio_working_3-way'!R70/3)</f>
        <v>-0.76390092234139562</v>
      </c>
      <c r="AT70" s="11">
        <f>IF(('OddsRatio_working_3-way'!X70=0),IF(Q70&gt;0,-Q70^(1/3),(-Q70)^(1/3)),'OddsRatio_working_3-way'!AN70-'OddsRatio_working_3-way'!R70/3)</f>
        <v>-0.3511549422330621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4.07</v>
      </c>
      <c r="B71" s="4">
        <f>IF('True_Odds_Calculator_3-way'!B70="","",'True_Odds_Calculator_3-way'!B70)</f>
        <v>3.72</v>
      </c>
      <c r="C71" s="4">
        <f>IF('True_Odds_Calculator_3-way'!C70="","",'True_Odds_Calculator_3-way'!C70)</f>
        <v>1.94</v>
      </c>
      <c r="D71" s="9">
        <f t="shared" si="26"/>
        <v>0.23695100937480024</v>
      </c>
      <c r="E71" s="9">
        <f t="shared" si="27"/>
        <v>0.25952801471111897</v>
      </c>
      <c r="F71" s="9">
        <f t="shared" si="28"/>
        <v>0.50352097591408063</v>
      </c>
      <c r="G71" s="9">
        <f t="shared" si="29"/>
        <v>1.0489516819049345</v>
      </c>
      <c r="H71" s="9">
        <f t="shared" si="30"/>
        <v>4.2202816634481497</v>
      </c>
      <c r="I71" s="9">
        <f t="shared" si="31"/>
        <v>3.853148574781422</v>
      </c>
      <c r="J71" s="9">
        <f t="shared" si="32"/>
        <v>1.986014580990638</v>
      </c>
      <c r="K71" s="11">
        <f t="shared" si="33"/>
        <v>0.24570024570024568</v>
      </c>
      <c r="L71" s="11">
        <f t="shared" si="34"/>
        <v>0.26881720430107525</v>
      </c>
      <c r="M71" s="11">
        <f t="shared" si="35"/>
        <v>0.51546391752577325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-0.26723667162642861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0.22912685034401031</v>
      </c>
      <c r="Q71" s="11">
        <f>2*'OddsRatio_working_3-way'!K71*'OddsRatio_working_3-way'!L71*'OddsRatio_working_3-way'!M71</f>
        <v>6.8091188809512718E-2</v>
      </c>
      <c r="R71" s="11">
        <f t="shared" si="36"/>
        <v>0</v>
      </c>
      <c r="S71" s="11">
        <f t="shared" si="37"/>
        <v>-0.85739299531580682</v>
      </c>
      <c r="T71" s="11">
        <f t="shared" si="38"/>
        <v>-0.25479732401658445</v>
      </c>
      <c r="U71" s="11">
        <f>'OddsRatio_working_3-way'!S71-'OddsRatio_working_3-way'!R71^2/3</f>
        <v>-0.85739299531580682</v>
      </c>
      <c r="V71" s="11">
        <f>'OddsRatio_working_3-way'!S71*'OddsRatio_working_3-way'!R71/3-2*'OddsRatio_working_3-way'!R71^3/27-'OddsRatio_working_3-way'!T71</f>
        <v>0.25479732401658445</v>
      </c>
      <c r="W71" s="11">
        <f>'OddsRatio_working_3-way'!V71^2+4*'OddsRatio_working_3-way'!U71^3/27</f>
        <v>-2.8454485924314571E-2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0.15278756678009414</v>
      </c>
      <c r="Y71" s="11">
        <f>IF('OddsRatio_working_3-way'!W71&gt;=0,IF('OddsRatio_working_3-way'!V71+SQRT('OddsRatio_working_3-way'!W71)&gt;0,0,PI()),ACOS('OddsRatio_working_3-way'!V71/(2*'OddsRatio_working_3-way'!X71)))</f>
        <v>0.58478873981090984</v>
      </c>
      <c r="Z71" s="11">
        <f>'OddsRatio_working_3-way'!X71^(1/3)*COS('OddsRatio_working_3-way'!Y71/3)</f>
        <v>0.52447584095246735</v>
      </c>
      <c r="AA71" s="11">
        <f>'OddsRatio_working_3-way'!X71^(1/3)*COS(('OddsRatio_working_3-way'!Y71+2*PI())/3)</f>
        <v>-0.35191549862068061</v>
      </c>
      <c r="AB71" s="11">
        <f>'OddsRatio_working_3-way'!X71^(1/3)*COS(('OddsRatio_working_3-way'!Y71+4*PI())/3)</f>
        <v>-0.17256034233178708</v>
      </c>
      <c r="AC71" s="11">
        <f>'OddsRatio_working_3-way'!X71^(1/3)*SIN('OddsRatio_working_3-way'!Y71/3)</f>
        <v>0.1035507477639403</v>
      </c>
      <c r="AD71" s="11">
        <f>'OddsRatio_working_3-way'!X71^(1/3)*SIN(('OddsRatio_working_3-way'!Y71+2*PI())/3)</f>
        <v>0.40243402805407341</v>
      </c>
      <c r="AE71" s="11">
        <f>'OddsRatio_working_3-way'!X71^(1/3)*SIN(('OddsRatio_working_3-way'!Y71+4*PI())/3)</f>
        <v>-0.5059847758180136</v>
      </c>
      <c r="AF71" s="11">
        <f>-'OddsRatio_working_3-way'!U71/(3*'OddsRatio_working_3-way'!X71^(1/3))*COS(('OddsRatio_working_3-way'!Y71)/3)</f>
        <v>0.52447584095246724</v>
      </c>
      <c r="AG71" s="11">
        <f>-'OddsRatio_working_3-way'!U71/(3*'OddsRatio_working_3-way'!X71^(1/3))*COS(('OddsRatio_working_3-way'!Y71+2*PI())/3)</f>
        <v>-0.35191549862068056</v>
      </c>
      <c r="AH71" s="11">
        <f>-'OddsRatio_working_3-way'!U71/(3*'OddsRatio_working_3-way'!X71^(1/3))*COS(('OddsRatio_working_3-way'!Y71+4*PI())/3)</f>
        <v>-0.17256034233178705</v>
      </c>
      <c r="AI71" s="11">
        <f>'OddsRatio_working_3-way'!U71/(3*'OddsRatio_working_3-way'!X71^(1/3))*SIN(('OddsRatio_working_3-way'!Y71)/3)</f>
        <v>-0.10355074776394027</v>
      </c>
      <c r="AJ71" s="11">
        <f>'OddsRatio_working_3-way'!U71/(3*'OddsRatio_working_3-way'!X71^(1/3))*SIN(('OddsRatio_working_3-way'!Y71+2*PI())/3)</f>
        <v>-0.40243402805407336</v>
      </c>
      <c r="AK71" s="11">
        <f>'OddsRatio_working_3-way'!U71/(3*'OddsRatio_working_3-way'!X71^(1/3))*SIN(('OddsRatio_working_3-way'!Y71+4*PI())/3)</f>
        <v>0.50598477581801349</v>
      </c>
      <c r="AL71" s="11">
        <f>'OddsRatio_working_3-way'!Z71+'OddsRatio_working_3-way'!AF71</f>
        <v>1.0489516819049345</v>
      </c>
      <c r="AM71" s="11">
        <f>'OddsRatio_working_3-way'!AA71+'OddsRatio_working_3-way'!AG71</f>
        <v>-0.70383099724136122</v>
      </c>
      <c r="AN71" s="11">
        <f>'OddsRatio_working_3-way'!AB71+'OddsRatio_working_3-way'!AH71</f>
        <v>-0.34512068466357415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1.0489516819049345</v>
      </c>
      <c r="AS71" s="11">
        <f>IF(('OddsRatio_working_3-way'!X71=0),IF(Q71&gt;0,-Q71^(1/3),(-Q71)^(1/3)),'OddsRatio_working_3-way'!AM71-'OddsRatio_working_3-way'!R71/3)</f>
        <v>-0.70383099724136122</v>
      </c>
      <c r="AT71" s="11">
        <f>IF(('OddsRatio_working_3-way'!X71=0),IF(Q71&gt;0,-Q71^(1/3),(-Q71)^(1/3)),'OddsRatio_working_3-way'!AN71-'OddsRatio_working_3-way'!R71/3)</f>
        <v>-0.34512068466357415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2.93</v>
      </c>
      <c r="B72" s="4">
        <f>IF('True_Odds_Calculator_3-way'!B71="","",'True_Odds_Calculator_3-way'!B71)</f>
        <v>3.48</v>
      </c>
      <c r="C72" s="4">
        <f>IF('True_Odds_Calculator_3-way'!C71="","",'True_Odds_Calculator_3-way'!C71)</f>
        <v>2.4700000000000002</v>
      </c>
      <c r="D72" s="9">
        <f t="shared" si="26"/>
        <v>0.33006514769792417</v>
      </c>
      <c r="E72" s="9">
        <f t="shared" si="27"/>
        <v>0.27715278041465446</v>
      </c>
      <c r="F72" s="9">
        <f t="shared" si="28"/>
        <v>0.3927820718874212</v>
      </c>
      <c r="G72" s="9">
        <f t="shared" si="29"/>
        <v>1.0516605773268135</v>
      </c>
      <c r="H72" s="9">
        <f t="shared" si="30"/>
        <v>3.0297049142407504</v>
      </c>
      <c r="I72" s="9">
        <f t="shared" si="31"/>
        <v>3.6081182317704972</v>
      </c>
      <c r="J72" s="9">
        <f t="shared" si="32"/>
        <v>2.5459410486704162</v>
      </c>
      <c r="K72" s="11">
        <f t="shared" si="33"/>
        <v>0.34129692832764502</v>
      </c>
      <c r="L72" s="11">
        <f t="shared" si="34"/>
        <v>0.28735632183908044</v>
      </c>
      <c r="M72" s="11">
        <f t="shared" si="35"/>
        <v>0.40485829959514169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-0.27937176207463543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0.23347130375617209</v>
      </c>
      <c r="Q72" s="11">
        <f>2*'OddsRatio_working_3-way'!K72*'OddsRatio_working_3-way'!L72*'OddsRatio_working_3-way'!M72</f>
        <v>7.9412008080330623E-2</v>
      </c>
      <c r="R72" s="11">
        <f t="shared" si="36"/>
        <v>0</v>
      </c>
      <c r="S72" s="11">
        <f t="shared" si="37"/>
        <v>-0.83570115326759176</v>
      </c>
      <c r="T72" s="11">
        <f t="shared" si="38"/>
        <v>-0.2842520929481604</v>
      </c>
      <c r="U72" s="11">
        <f>'OddsRatio_working_3-way'!S72-'OddsRatio_working_3-way'!R72^2/3</f>
        <v>-0.83570115326759176</v>
      </c>
      <c r="V72" s="11">
        <f>'OddsRatio_working_3-way'!S72*'OddsRatio_working_3-way'!R72/3-2*'OddsRatio_working_3-way'!R72^3/27-'OddsRatio_working_3-way'!T72</f>
        <v>0.2842520929481604</v>
      </c>
      <c r="W72" s="11">
        <f>'OddsRatio_working_3-way'!V72^2+4*'OddsRatio_working_3-way'!U72^3/27</f>
        <v>-5.6675167810391613E-3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0.14702616189512735</v>
      </c>
      <c r="Y72" s="11">
        <f>IF('OddsRatio_working_3-way'!W72&gt;=0,IF('OddsRatio_working_3-way'!V72+SQRT('OddsRatio_working_3-way'!W72)&gt;0,0,PI()),ACOS('OddsRatio_working_3-way'!V72/(2*'OddsRatio_working_3-way'!X72)))</f>
        <v>0.258901441470897</v>
      </c>
      <c r="Z72" s="11">
        <f>'OddsRatio_working_3-way'!X72^(1/3)*COS('OddsRatio_working_3-way'!Y72/3)</f>
        <v>0.52583028866340686</v>
      </c>
      <c r="AA72" s="11">
        <f>'OddsRatio_working_3-way'!X72^(1/3)*COS(('OddsRatio_working_3-way'!Y72+2*PI())/3)</f>
        <v>-0.30231271989184005</v>
      </c>
      <c r="AB72" s="11">
        <f>'OddsRatio_working_3-way'!X72^(1/3)*COS(('OddsRatio_working_3-way'!Y72+4*PI())/3)</f>
        <v>-0.2235175687715667</v>
      </c>
      <c r="AC72" s="11">
        <f>'OddsRatio_working_3-way'!X72^(1/3)*SIN('OddsRatio_working_3-way'!Y72/3)</f>
        <v>4.5492401710127021E-2</v>
      </c>
      <c r="AD72" s="11">
        <f>'OddsRatio_working_3-way'!X72^(1/3)*SIN(('OddsRatio_working_3-way'!Y72+2*PI())/3)</f>
        <v>0.43263618720675134</v>
      </c>
      <c r="AE72" s="11">
        <f>'OddsRatio_working_3-way'!X72^(1/3)*SIN(('OddsRatio_working_3-way'!Y72+4*PI())/3)</f>
        <v>-0.47812858891687837</v>
      </c>
      <c r="AF72" s="11">
        <f>-'OddsRatio_working_3-way'!U72/(3*'OddsRatio_working_3-way'!X72^(1/3))*COS(('OddsRatio_working_3-way'!Y72)/3)</f>
        <v>0.52583028866340675</v>
      </c>
      <c r="AG72" s="11">
        <f>-'OddsRatio_working_3-way'!U72/(3*'OddsRatio_working_3-way'!X72^(1/3))*COS(('OddsRatio_working_3-way'!Y72+2*PI())/3)</f>
        <v>-0.30231271989184</v>
      </c>
      <c r="AH72" s="11">
        <f>-'OddsRatio_working_3-way'!U72/(3*'OddsRatio_working_3-way'!X72^(1/3))*COS(('OddsRatio_working_3-way'!Y72+4*PI())/3)</f>
        <v>-0.22351756877156667</v>
      </c>
      <c r="AI72" s="11">
        <f>'OddsRatio_working_3-way'!U72/(3*'OddsRatio_working_3-way'!X72^(1/3))*SIN(('OddsRatio_working_3-way'!Y72)/3)</f>
        <v>-4.5492401710127015E-2</v>
      </c>
      <c r="AJ72" s="11">
        <f>'OddsRatio_working_3-way'!U72/(3*'OddsRatio_working_3-way'!X72^(1/3))*SIN(('OddsRatio_working_3-way'!Y72+2*PI())/3)</f>
        <v>-0.43263618720675129</v>
      </c>
      <c r="AK72" s="11">
        <f>'OddsRatio_working_3-way'!U72/(3*'OddsRatio_working_3-way'!X72^(1/3))*SIN(('OddsRatio_working_3-way'!Y72+4*PI())/3)</f>
        <v>0.47812858891687826</v>
      </c>
      <c r="AL72" s="11">
        <f>'OddsRatio_working_3-way'!Z72+'OddsRatio_working_3-way'!AF72</f>
        <v>1.0516605773268135</v>
      </c>
      <c r="AM72" s="11">
        <f>'OddsRatio_working_3-way'!AA72+'OddsRatio_working_3-way'!AG72</f>
        <v>-0.60462543978368011</v>
      </c>
      <c r="AN72" s="11">
        <f>'OddsRatio_working_3-way'!AB72+'OddsRatio_working_3-way'!AH72</f>
        <v>-0.4470351375431334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1.0516605773268135</v>
      </c>
      <c r="AS72" s="11">
        <f>IF(('OddsRatio_working_3-way'!X72=0),IF(Q72&gt;0,-Q72^(1/3),(-Q72)^(1/3)),'OddsRatio_working_3-way'!AM72-'OddsRatio_working_3-way'!R72/3)</f>
        <v>-0.60462543978368011</v>
      </c>
      <c r="AT72" s="11">
        <f>IF(('OddsRatio_working_3-way'!X72=0),IF(Q72&gt;0,-Q72^(1/3),(-Q72)^(1/3)),'OddsRatio_working_3-way'!AN72-'OddsRatio_working_3-way'!R72/3)</f>
        <v>-0.4470351375431334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1.81</v>
      </c>
      <c r="B73" s="4">
        <f>IF('True_Odds_Calculator_3-way'!B72="","",'True_Odds_Calculator_3-way'!B72)</f>
        <v>3.72</v>
      </c>
      <c r="C73" s="4">
        <f>IF('True_Odds_Calculator_3-way'!C72="","",'True_Odds_Calculator_3-way'!C72)</f>
        <v>4.76</v>
      </c>
      <c r="D73" s="9">
        <f t="shared" si="26"/>
        <v>0.53963768673200108</v>
      </c>
      <c r="E73" s="9">
        <f t="shared" si="27"/>
        <v>0.25875131209224683</v>
      </c>
      <c r="F73" s="9">
        <f t="shared" si="28"/>
        <v>0.2016110011757519</v>
      </c>
      <c r="G73" s="9">
        <f t="shared" si="29"/>
        <v>1.0532039345521502</v>
      </c>
      <c r="H73" s="9">
        <f t="shared" si="30"/>
        <v>1.8530951869872416</v>
      </c>
      <c r="I73" s="9">
        <f t="shared" si="31"/>
        <v>3.8647147019818484</v>
      </c>
      <c r="J73" s="9">
        <f t="shared" si="32"/>
        <v>4.9600467939160842</v>
      </c>
      <c r="K73" s="11">
        <f t="shared" si="33"/>
        <v>0.5524861878453039</v>
      </c>
      <c r="L73" s="11">
        <f t="shared" si="34"/>
        <v>0.26881720430107525</v>
      </c>
      <c r="M73" s="11">
        <f t="shared" si="35"/>
        <v>0.21008403361344538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-0.25847187921684434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0.22745687118190711</v>
      </c>
      <c r="Q73" s="11">
        <f>2*'OddsRatio_working_3-way'!K73*'OddsRatio_working_3-way'!L73*'OddsRatio_working_3-way'!M73</f>
        <v>6.2402433794761888E-2</v>
      </c>
      <c r="R73" s="11">
        <f t="shared" si="36"/>
        <v>0</v>
      </c>
      <c r="S73" s="11">
        <f t="shared" si="37"/>
        <v>-0.88000625782227837</v>
      </c>
      <c r="T73" s="11">
        <f t="shared" si="38"/>
        <v>-0.24142832862065247</v>
      </c>
      <c r="U73" s="11">
        <f>'OddsRatio_working_3-way'!S73-'OddsRatio_working_3-way'!R73^2/3</f>
        <v>-0.88000625782227837</v>
      </c>
      <c r="V73" s="11">
        <f>'OddsRatio_working_3-way'!S73*'OddsRatio_working_3-way'!R73/3-2*'OddsRatio_working_3-way'!R73^3/27-'OddsRatio_working_3-way'!T73</f>
        <v>0.24142832862065247</v>
      </c>
      <c r="W73" s="11">
        <f>'OddsRatio_working_3-way'!V73^2+4*'OddsRatio_working_3-way'!U73^3/27</f>
        <v>-4.2673330772934628E-2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0.15887177898662211</v>
      </c>
      <c r="Y73" s="11">
        <f>IF('OddsRatio_working_3-way'!W73&gt;=0,IF('OddsRatio_working_3-way'!V73+SQRT('OddsRatio_working_3-way'!W73)&gt;0,0,PI()),ACOS('OddsRatio_working_3-way'!V73/(2*'OddsRatio_working_3-way'!X73)))</f>
        <v>0.70775809738752971</v>
      </c>
      <c r="Z73" s="11">
        <f>'OddsRatio_working_3-way'!X73^(1/3)*COS('OddsRatio_working_3-way'!Y73/3)</f>
        <v>0.526601967276075</v>
      </c>
      <c r="AA73" s="11">
        <f>'OddsRatio_working_3-way'!X73^(1/3)*COS(('OddsRatio_working_3-way'!Y73+2*PI())/3)</f>
        <v>-0.37293373650548722</v>
      </c>
      <c r="AB73" s="11">
        <f>'OddsRatio_working_3-way'!X73^(1/3)*COS(('OddsRatio_working_3-way'!Y73+4*PI())/3)</f>
        <v>-0.15366823077058783</v>
      </c>
      <c r="AC73" s="11">
        <f>'OddsRatio_working_3-way'!X73^(1/3)*SIN('OddsRatio_working_3-way'!Y73/3)</f>
        <v>0.12659299876004371</v>
      </c>
      <c r="AD73" s="11">
        <f>'OddsRatio_working_3-way'!X73^(1/3)*SIN(('OddsRatio_working_3-way'!Y73+2*PI())/3)</f>
        <v>0.3927541819639207</v>
      </c>
      <c r="AE73" s="11">
        <f>'OddsRatio_working_3-way'!X73^(1/3)*SIN(('OddsRatio_working_3-way'!Y73+4*PI())/3)</f>
        <v>-0.51934718072396435</v>
      </c>
      <c r="AF73" s="11">
        <f>-'OddsRatio_working_3-way'!U73/(3*'OddsRatio_working_3-way'!X73^(1/3))*COS(('OddsRatio_working_3-way'!Y73)/3)</f>
        <v>0.52660196727607511</v>
      </c>
      <c r="AG73" s="11">
        <f>-'OddsRatio_working_3-way'!U73/(3*'OddsRatio_working_3-way'!X73^(1/3))*COS(('OddsRatio_working_3-way'!Y73+2*PI())/3)</f>
        <v>-0.37293373650548733</v>
      </c>
      <c r="AH73" s="11">
        <f>-'OddsRatio_working_3-way'!U73/(3*'OddsRatio_working_3-way'!X73^(1/3))*COS(('OddsRatio_working_3-way'!Y73+4*PI())/3)</f>
        <v>-0.15366823077058786</v>
      </c>
      <c r="AI73" s="11">
        <f>'OddsRatio_working_3-way'!U73/(3*'OddsRatio_working_3-way'!X73^(1/3))*SIN(('OddsRatio_working_3-way'!Y73)/3)</f>
        <v>-0.12659299876004373</v>
      </c>
      <c r="AJ73" s="11">
        <f>'OddsRatio_working_3-way'!U73/(3*'OddsRatio_working_3-way'!X73^(1/3))*SIN(('OddsRatio_working_3-way'!Y73+2*PI())/3)</f>
        <v>-0.39275418196392081</v>
      </c>
      <c r="AK73" s="11">
        <f>'OddsRatio_working_3-way'!U73/(3*'OddsRatio_working_3-way'!X73^(1/3))*SIN(('OddsRatio_working_3-way'!Y73+4*PI())/3)</f>
        <v>0.51934718072396446</v>
      </c>
      <c r="AL73" s="11">
        <f>'OddsRatio_working_3-way'!Z73+'OddsRatio_working_3-way'!AF73</f>
        <v>1.0532039345521502</v>
      </c>
      <c r="AM73" s="11">
        <f>'OddsRatio_working_3-way'!AA73+'OddsRatio_working_3-way'!AG73</f>
        <v>-0.74586747301097456</v>
      </c>
      <c r="AN73" s="11">
        <f>'OddsRatio_working_3-way'!AB73+'OddsRatio_working_3-way'!AH73</f>
        <v>-0.30733646154117567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1.0532039345521502</v>
      </c>
      <c r="AS73" s="11">
        <f>IF(('OddsRatio_working_3-way'!X73=0),IF(Q73&gt;0,-Q73^(1/3),(-Q73)^(1/3)),'OddsRatio_working_3-way'!AM73-'OddsRatio_working_3-way'!R73/3)</f>
        <v>-0.74586747301097456</v>
      </c>
      <c r="AT73" s="11">
        <f>IF(('OddsRatio_working_3-way'!X73=0),IF(Q73&gt;0,-Q73^(1/3),(-Q73)^(1/3)),'OddsRatio_working_3-way'!AN73-'OddsRatio_working_3-way'!R73/3)</f>
        <v>-0.30733646154117567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2.5299999999999998</v>
      </c>
      <c r="B74" s="4">
        <f>IF('True_Odds_Calculator_3-way'!B73="","",'True_Odds_Calculator_3-way'!B73)</f>
        <v>3.63</v>
      </c>
      <c r="C74" s="4">
        <f>IF('True_Odds_Calculator_3-way'!C73="","",'True_Odds_Calculator_3-way'!C73)</f>
        <v>2.81</v>
      </c>
      <c r="D74" s="9">
        <f t="shared" si="26"/>
        <v>0.38571391458509513</v>
      </c>
      <c r="E74" s="9">
        <f t="shared" si="27"/>
        <v>0.26755150651721676</v>
      </c>
      <c r="F74" s="9">
        <f t="shared" si="28"/>
        <v>0.346734578897688</v>
      </c>
      <c r="G74" s="9">
        <f t="shared" si="29"/>
        <v>1.0409118216688489</v>
      </c>
      <c r="H74" s="9">
        <f t="shared" si="30"/>
        <v>2.5925950871533385</v>
      </c>
      <c r="I74" s="9">
        <f t="shared" si="31"/>
        <v>3.7375980909890734</v>
      </c>
      <c r="J74" s="9">
        <f t="shared" si="32"/>
        <v>2.8840503972206157</v>
      </c>
      <c r="K74" s="11">
        <f t="shared" si="33"/>
        <v>0.39525691699604748</v>
      </c>
      <c r="L74" s="11">
        <f t="shared" si="34"/>
        <v>0.27548209366391185</v>
      </c>
      <c r="M74" s="11">
        <f t="shared" si="35"/>
        <v>0.35587188612099646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-0.28222292462218901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0.23133474451402442</v>
      </c>
      <c r="Q74" s="11">
        <f>2*'OddsRatio_working_3-way'!K74*'OddsRatio_working_3-way'!L74*'OddsRatio_working_3-way'!M74</f>
        <v>7.7499076889120416E-2</v>
      </c>
      <c r="R74" s="11">
        <f t="shared" si="36"/>
        <v>0</v>
      </c>
      <c r="S74" s="11">
        <f t="shared" si="37"/>
        <v>-0.81968799956173488</v>
      </c>
      <c r="T74" s="11">
        <f t="shared" si="38"/>
        <v>-0.27460234491180402</v>
      </c>
      <c r="U74" s="11">
        <f>'OddsRatio_working_3-way'!S74-'OddsRatio_working_3-way'!R74^2/3</f>
        <v>-0.81968799956173488</v>
      </c>
      <c r="V74" s="11">
        <f>'OddsRatio_working_3-way'!S74*'OddsRatio_working_3-way'!R74/3-2*'OddsRatio_working_3-way'!R74^3/27-'OddsRatio_working_3-way'!T74</f>
        <v>0.27460234491180402</v>
      </c>
      <c r="W74" s="11">
        <f>'OddsRatio_working_3-way'!V74^2+4*'OddsRatio_working_3-way'!U74^3/27</f>
        <v>-6.1844961915271945E-3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0.1428206427854431</v>
      </c>
      <c r="Y74" s="11">
        <f>IF('OddsRatio_working_3-way'!W74&gt;=0,IF('OddsRatio_working_3-way'!V74+SQRT('OddsRatio_working_3-way'!W74)&gt;0,0,PI()),ACOS('OddsRatio_working_3-way'!V74/(2*'OddsRatio_working_3-way'!X74)))</f>
        <v>0.2789182140110178</v>
      </c>
      <c r="Z74" s="11">
        <f>'OddsRatio_working_3-way'!X74^(1/3)*COS('OddsRatio_working_3-way'!Y74/3)</f>
        <v>0.52045591083442433</v>
      </c>
      <c r="AA74" s="11">
        <f>'OddsRatio_working_3-way'!X74^(1/3)*COS(('OddsRatio_working_3-way'!Y74+2*PI())/3)</f>
        <v>-0.30225453686950277</v>
      </c>
      <c r="AB74" s="11">
        <f>'OddsRatio_working_3-way'!X74^(1/3)*COS(('OddsRatio_working_3-way'!Y74+4*PI())/3)</f>
        <v>-0.2182013739649217</v>
      </c>
      <c r="AC74" s="11">
        <f>'OddsRatio_working_3-way'!X74^(1/3)*SIN('OddsRatio_working_3-way'!Y74/3)</f>
        <v>4.8528116229199378E-2</v>
      </c>
      <c r="AD74" s="11">
        <f>'OddsRatio_working_3-way'!X74^(1/3)*SIN(('OddsRatio_working_3-way'!Y74+2*PI())/3)</f>
        <v>0.42646398221778042</v>
      </c>
      <c r="AE74" s="11">
        <f>'OddsRatio_working_3-way'!X74^(1/3)*SIN(('OddsRatio_working_3-way'!Y74+4*PI())/3)</f>
        <v>-0.47499209844697982</v>
      </c>
      <c r="AF74" s="11">
        <f>-'OddsRatio_working_3-way'!U74/(3*'OddsRatio_working_3-way'!X74^(1/3))*COS(('OddsRatio_working_3-way'!Y74)/3)</f>
        <v>0.52045591083442444</v>
      </c>
      <c r="AG74" s="11">
        <f>-'OddsRatio_working_3-way'!U74/(3*'OddsRatio_working_3-way'!X74^(1/3))*COS(('OddsRatio_working_3-way'!Y74+2*PI())/3)</f>
        <v>-0.30225453686950282</v>
      </c>
      <c r="AH74" s="11">
        <f>-'OddsRatio_working_3-way'!U74/(3*'OddsRatio_working_3-way'!X74^(1/3))*COS(('OddsRatio_working_3-way'!Y74+4*PI())/3)</f>
        <v>-0.21820137396492173</v>
      </c>
      <c r="AI74" s="11">
        <f>'OddsRatio_working_3-way'!U74/(3*'OddsRatio_working_3-way'!X74^(1/3))*SIN(('OddsRatio_working_3-way'!Y74)/3)</f>
        <v>-4.8528116229199385E-2</v>
      </c>
      <c r="AJ74" s="11">
        <f>'OddsRatio_working_3-way'!U74/(3*'OddsRatio_working_3-way'!X74^(1/3))*SIN(('OddsRatio_working_3-way'!Y74+2*PI())/3)</f>
        <v>-0.42646398221778054</v>
      </c>
      <c r="AK74" s="11">
        <f>'OddsRatio_working_3-way'!U74/(3*'OddsRatio_working_3-way'!X74^(1/3))*SIN(('OddsRatio_working_3-way'!Y74+4*PI())/3)</f>
        <v>0.47499209844697993</v>
      </c>
      <c r="AL74" s="11">
        <f>'OddsRatio_working_3-way'!Z74+'OddsRatio_working_3-way'!AF74</f>
        <v>1.0409118216688489</v>
      </c>
      <c r="AM74" s="11">
        <f>'OddsRatio_working_3-way'!AA74+'OddsRatio_working_3-way'!AG74</f>
        <v>-0.60450907373900553</v>
      </c>
      <c r="AN74" s="11">
        <f>'OddsRatio_working_3-way'!AB74+'OddsRatio_working_3-way'!AH74</f>
        <v>-0.43640274792984346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1.0409118216688489</v>
      </c>
      <c r="AS74" s="11">
        <f>IF(('OddsRatio_working_3-way'!X74=0),IF(Q74&gt;0,-Q74^(1/3),(-Q74)^(1/3)),'OddsRatio_working_3-way'!AM74-'OddsRatio_working_3-way'!R74/3)</f>
        <v>-0.60450907373900553</v>
      </c>
      <c r="AT74" s="11">
        <f>IF(('OddsRatio_working_3-way'!X74=0),IF(Q74&gt;0,-Q74^(1/3),(-Q74)^(1/3)),'OddsRatio_working_3-way'!AN74-'OddsRatio_working_3-way'!R74/3)</f>
        <v>-0.43640274792984346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3.13</v>
      </c>
      <c r="B75" s="4">
        <f>IF('True_Odds_Calculator_3-way'!B74="","",'True_Odds_Calculator_3-way'!B74)</f>
        <v>3.64</v>
      </c>
      <c r="C75" s="4">
        <f>IF('True_Odds_Calculator_3-way'!C74="","",'True_Odds_Calculator_3-way'!C74)</f>
        <v>2.31</v>
      </c>
      <c r="D75" s="9">
        <f t="shared" si="26"/>
        <v>0.31059648512054699</v>
      </c>
      <c r="E75" s="9">
        <f t="shared" si="27"/>
        <v>0.26659076199379322</v>
      </c>
      <c r="F75" s="9">
        <f t="shared" si="28"/>
        <v>0.4228127528856595</v>
      </c>
      <c r="G75" s="9">
        <f t="shared" si="29"/>
        <v>1.0420711035526184</v>
      </c>
      <c r="H75" s="9">
        <f t="shared" si="30"/>
        <v>3.2196114505670774</v>
      </c>
      <c r="I75" s="9">
        <f t="shared" si="31"/>
        <v>3.7510677133789132</v>
      </c>
      <c r="J75" s="9">
        <f t="shared" si="32"/>
        <v>2.3651131456539303</v>
      </c>
      <c r="K75" s="11">
        <f t="shared" si="33"/>
        <v>0.31948881789137379</v>
      </c>
      <c r="L75" s="11">
        <f t="shared" si="34"/>
        <v>0.27472527472527469</v>
      </c>
      <c r="M75" s="11">
        <f t="shared" si="35"/>
        <v>0.4329004329004329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-0.27989627898345359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0.23101803110931363</v>
      </c>
      <c r="Q75" s="11">
        <f>2*'OddsRatio_working_3-way'!K75*'OddsRatio_working_3-way'!L75*'OddsRatio_working_3-way'!M75</f>
        <v>7.5992773391221582E-2</v>
      </c>
      <c r="R75" s="11">
        <f t="shared" si="36"/>
        <v>0</v>
      </c>
      <c r="S75" s="11">
        <f t="shared" si="37"/>
        <v>-0.82537014049754676</v>
      </c>
      <c r="T75" s="11">
        <f t="shared" si="38"/>
        <v>-0.27150333568998247</v>
      </c>
      <c r="U75" s="11">
        <f>'OddsRatio_working_3-way'!S75-'OddsRatio_working_3-way'!R75^2/3</f>
        <v>-0.82537014049754676</v>
      </c>
      <c r="V75" s="11">
        <f>'OddsRatio_working_3-way'!S75*'OddsRatio_working_3-way'!R75/3-2*'OddsRatio_working_3-way'!R75^3/27-'OddsRatio_working_3-way'!T75</f>
        <v>0.27150333568998247</v>
      </c>
      <c r="W75" s="11">
        <f>'OddsRatio_working_3-way'!V75^2+4*'OddsRatio_working_3-way'!U75^3/27</f>
        <v>-9.585456452028851E-3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0.14430827916548669</v>
      </c>
      <c r="Y75" s="11">
        <f>IF('OddsRatio_working_3-way'!W75&gt;=0,IF('OddsRatio_working_3-way'!V75+SQRT('OddsRatio_working_3-way'!W75)&gt;0,0,PI()),ACOS('OddsRatio_working_3-way'!V75/(2*'OddsRatio_working_3-way'!X75)))</f>
        <v>0.34609068695745204</v>
      </c>
      <c r="Z75" s="11">
        <f>'OddsRatio_working_3-way'!X75^(1/3)*COS('OddsRatio_working_3-way'!Y75/3)</f>
        <v>0.52103555177630911</v>
      </c>
      <c r="AA75" s="11">
        <f>'OddsRatio_working_3-way'!X75^(1/3)*COS(('OddsRatio_working_3-way'!Y75+2*PI())/3)</f>
        <v>-0.31280544616762324</v>
      </c>
      <c r="AB75" s="11">
        <f>'OddsRatio_working_3-way'!X75^(1/3)*COS(('OddsRatio_working_3-way'!Y75+4*PI())/3)</f>
        <v>-0.2082301056086856</v>
      </c>
      <c r="AC75" s="11">
        <f>'OddsRatio_working_3-way'!X75^(1/3)*SIN('OddsRatio_working_3-way'!Y75/3)</f>
        <v>6.0376601022299387E-2</v>
      </c>
      <c r="AD75" s="11">
        <f>'OddsRatio_working_3-way'!X75^(1/3)*SIN(('OddsRatio_working_3-way'!Y75+2*PI())/3)</f>
        <v>0.42104172360197634</v>
      </c>
      <c r="AE75" s="11">
        <f>'OddsRatio_working_3-way'!X75^(1/3)*SIN(('OddsRatio_working_3-way'!Y75+4*PI())/3)</f>
        <v>-0.48141832462427575</v>
      </c>
      <c r="AF75" s="11">
        <f>-'OddsRatio_working_3-way'!U75/(3*'OddsRatio_working_3-way'!X75^(1/3))*COS(('OddsRatio_working_3-way'!Y75)/3)</f>
        <v>0.52103555177630922</v>
      </c>
      <c r="AG75" s="11">
        <f>-'OddsRatio_working_3-way'!U75/(3*'OddsRatio_working_3-way'!X75^(1/3))*COS(('OddsRatio_working_3-way'!Y75+2*PI())/3)</f>
        <v>-0.31280544616762335</v>
      </c>
      <c r="AH75" s="11">
        <f>-'OddsRatio_working_3-way'!U75/(3*'OddsRatio_working_3-way'!X75^(1/3))*COS(('OddsRatio_working_3-way'!Y75+4*PI())/3)</f>
        <v>-0.20823010560868563</v>
      </c>
      <c r="AI75" s="11">
        <f>'OddsRatio_working_3-way'!U75/(3*'OddsRatio_working_3-way'!X75^(1/3))*SIN(('OddsRatio_working_3-way'!Y75)/3)</f>
        <v>-6.03766010222994E-2</v>
      </c>
      <c r="AJ75" s="11">
        <f>'OddsRatio_working_3-way'!U75/(3*'OddsRatio_working_3-way'!X75^(1/3))*SIN(('OddsRatio_working_3-way'!Y75+2*PI())/3)</f>
        <v>-0.42104172360197639</v>
      </c>
      <c r="AK75" s="11">
        <f>'OddsRatio_working_3-way'!U75/(3*'OddsRatio_working_3-way'!X75^(1/3))*SIN(('OddsRatio_working_3-way'!Y75+4*PI())/3)</f>
        <v>0.48141832462427586</v>
      </c>
      <c r="AL75" s="11">
        <f>'OddsRatio_working_3-way'!Z75+'OddsRatio_working_3-way'!AF75</f>
        <v>1.0420711035526184</v>
      </c>
      <c r="AM75" s="11">
        <f>'OddsRatio_working_3-way'!AA75+'OddsRatio_working_3-way'!AG75</f>
        <v>-0.62561089233524658</v>
      </c>
      <c r="AN75" s="11">
        <f>'OddsRatio_working_3-way'!AB75+'OddsRatio_working_3-way'!AH75</f>
        <v>-0.4164602112173712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1.0420711035526184</v>
      </c>
      <c r="AS75" s="11">
        <f>IF(('OddsRatio_working_3-way'!X75=0),IF(Q75&gt;0,-Q75^(1/3),(-Q75)^(1/3)),'OddsRatio_working_3-way'!AM75-'OddsRatio_working_3-way'!R75/3)</f>
        <v>-0.62561089233524658</v>
      </c>
      <c r="AT75" s="11">
        <f>IF(('OddsRatio_working_3-way'!X75=0),IF(Q75&gt;0,-Q75^(1/3),(-Q75)^(1/3)),'OddsRatio_working_3-way'!AN75-'OddsRatio_working_3-way'!R75/3)</f>
        <v>-0.4164602112173712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3.13</v>
      </c>
      <c r="B76" s="4">
        <f>IF('True_Odds_Calculator_3-way'!B75="","",'True_Odds_Calculator_3-way'!B75)</f>
        <v>3.49</v>
      </c>
      <c r="C76" s="4">
        <f>IF('True_Odds_Calculator_3-way'!C75="","",'True_Odds_Calculator_3-way'!C75)</f>
        <v>2.37</v>
      </c>
      <c r="D76" s="9">
        <f t="shared" si="26"/>
        <v>0.31036758403354497</v>
      </c>
      <c r="E76" s="9">
        <f t="shared" si="27"/>
        <v>0.27796827178057715</v>
      </c>
      <c r="F76" s="9">
        <f t="shared" si="28"/>
        <v>0.41166414418587799</v>
      </c>
      <c r="G76" s="9">
        <f t="shared" si="29"/>
        <v>1.0431858994436778</v>
      </c>
      <c r="H76" s="9">
        <f t="shared" si="30"/>
        <v>3.2219859658150334</v>
      </c>
      <c r="I76" s="9">
        <f t="shared" si="31"/>
        <v>3.5975328896147576</v>
      </c>
      <c r="J76" s="9">
        <f t="shared" si="32"/>
        <v>2.4291646822378383</v>
      </c>
      <c r="K76" s="11">
        <f t="shared" si="33"/>
        <v>0.31948881789137379</v>
      </c>
      <c r="L76" s="11">
        <f t="shared" si="34"/>
        <v>0.28653295128939826</v>
      </c>
      <c r="M76" s="11">
        <f t="shared" si="35"/>
        <v>0.42194092827004215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-0.2806605727669359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0.23137088718452103</v>
      </c>
      <c r="Q76" s="11">
        <f>2*'OddsRatio_working_3-way'!K76*'OddsRatio_working_3-way'!L76*'OddsRatio_working_3-way'!M76</f>
        <v>7.7252383033229052E-2</v>
      </c>
      <c r="R76" s="11">
        <f t="shared" si="36"/>
        <v>0</v>
      </c>
      <c r="S76" s="11">
        <f t="shared" si="37"/>
        <v>-0.8243797299475133</v>
      </c>
      <c r="T76" s="11">
        <f t="shared" si="38"/>
        <v>-0.27525199664357702</v>
      </c>
      <c r="U76" s="11">
        <f>'OddsRatio_working_3-way'!S76-'OddsRatio_working_3-way'!R76^2/3</f>
        <v>-0.8243797299475133</v>
      </c>
      <c r="V76" s="11">
        <f>'OddsRatio_working_3-way'!S76*'OddsRatio_working_3-way'!R76/3-2*'OddsRatio_working_3-way'!R76^3/27-'OddsRatio_working_3-way'!T76</f>
        <v>0.27525199664357702</v>
      </c>
      <c r="W76" s="11">
        <f>'OddsRatio_working_3-way'!V76^2+4*'OddsRatio_working_3-way'!U76^3/27</f>
        <v>-7.2363476869702903E-3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0.14404861101659922</v>
      </c>
      <c r="Y76" s="11">
        <f>IF('OddsRatio_working_3-way'!W76&gt;=0,IF('OddsRatio_working_3-way'!V76+SQRT('OddsRatio_working_3-way'!W76)&gt;0,0,PI()),ACOS('OddsRatio_working_3-way'!V76/(2*'OddsRatio_working_3-way'!X76)))</f>
        <v>0.29973904428814846</v>
      </c>
      <c r="Z76" s="11">
        <f>'OddsRatio_working_3-way'!X76^(1/3)*COS('OddsRatio_working_3-way'!Y76/3)</f>
        <v>0.52159294972183889</v>
      </c>
      <c r="AA76" s="11">
        <f>'OddsRatio_working_3-way'!X76^(1/3)*COS(('OddsRatio_working_3-way'!Y76+2*PI())/3)</f>
        <v>-0.30607923744484067</v>
      </c>
      <c r="AB76" s="11">
        <f>'OddsRatio_working_3-way'!X76^(1/3)*COS(('OddsRatio_working_3-way'!Y76+4*PI())/3)</f>
        <v>-0.21551371227699834</v>
      </c>
      <c r="AC76" s="11">
        <f>'OddsRatio_working_3-way'!X76^(1/3)*SIN('OddsRatio_working_3-way'!Y76/3)</f>
        <v>5.2288030334953696E-2</v>
      </c>
      <c r="AD76" s="11">
        <f>'OddsRatio_working_3-way'!X76^(1/3)*SIN(('OddsRatio_working_3-way'!Y76+2*PI())/3)</f>
        <v>0.42556872972649512</v>
      </c>
      <c r="AE76" s="11">
        <f>'OddsRatio_working_3-way'!X76^(1/3)*SIN(('OddsRatio_working_3-way'!Y76+4*PI())/3)</f>
        <v>-0.47785676006144867</v>
      </c>
      <c r="AF76" s="11">
        <f>-'OddsRatio_working_3-way'!U76/(3*'OddsRatio_working_3-way'!X76^(1/3))*COS(('OddsRatio_working_3-way'!Y76)/3)</f>
        <v>0.52159294972183889</v>
      </c>
      <c r="AG76" s="11">
        <f>-'OddsRatio_working_3-way'!U76/(3*'OddsRatio_working_3-way'!X76^(1/3))*COS(('OddsRatio_working_3-way'!Y76+2*PI())/3)</f>
        <v>-0.30607923744484067</v>
      </c>
      <c r="AH76" s="11">
        <f>-'OddsRatio_working_3-way'!U76/(3*'OddsRatio_working_3-way'!X76^(1/3))*COS(('OddsRatio_working_3-way'!Y76+4*PI())/3)</f>
        <v>-0.21551371227699834</v>
      </c>
      <c r="AI76" s="11">
        <f>'OddsRatio_working_3-way'!U76/(3*'OddsRatio_working_3-way'!X76^(1/3))*SIN(('OddsRatio_working_3-way'!Y76)/3)</f>
        <v>-5.2288030334953696E-2</v>
      </c>
      <c r="AJ76" s="11">
        <f>'OddsRatio_working_3-way'!U76/(3*'OddsRatio_working_3-way'!X76^(1/3))*SIN(('OddsRatio_working_3-way'!Y76+2*PI())/3)</f>
        <v>-0.42556872972649512</v>
      </c>
      <c r="AK76" s="11">
        <f>'OddsRatio_working_3-way'!U76/(3*'OddsRatio_working_3-way'!X76^(1/3))*SIN(('OddsRatio_working_3-way'!Y76+4*PI())/3)</f>
        <v>0.47785676006144867</v>
      </c>
      <c r="AL76" s="11">
        <f>'OddsRatio_working_3-way'!Z76+'OddsRatio_working_3-way'!AF76</f>
        <v>1.0431858994436778</v>
      </c>
      <c r="AM76" s="11">
        <f>'OddsRatio_working_3-way'!AA76+'OddsRatio_working_3-way'!AG76</f>
        <v>-0.61215847488968134</v>
      </c>
      <c r="AN76" s="11">
        <f>'OddsRatio_working_3-way'!AB76+'OddsRatio_working_3-way'!AH76</f>
        <v>-0.43102742455399667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1.0431858994436778</v>
      </c>
      <c r="AS76" s="11">
        <f>IF(('OddsRatio_working_3-way'!X76=0),IF(Q76&gt;0,-Q76^(1/3),(-Q76)^(1/3)),'OddsRatio_working_3-way'!AM76-'OddsRatio_working_3-way'!R76/3)</f>
        <v>-0.61215847488968134</v>
      </c>
      <c r="AT76" s="11">
        <f>IF(('OddsRatio_working_3-way'!X76=0),IF(Q76&gt;0,-Q76^(1/3),(-Q76)^(1/3)),'OddsRatio_working_3-way'!AN76-'OddsRatio_working_3-way'!R76/3)</f>
        <v>-0.43102742455399667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1.66</v>
      </c>
      <c r="B77" s="4">
        <f>IF('True_Odds_Calculator_3-way'!B76="","",'True_Odds_Calculator_3-way'!B76)</f>
        <v>3.58</v>
      </c>
      <c r="C77" s="4">
        <f>IF('True_Odds_Calculator_3-way'!C76="","",'True_Odds_Calculator_3-way'!C76)</f>
        <v>5.6</v>
      </c>
      <c r="D77" s="9">
        <f t="shared" si="26"/>
        <v>0.57727241318446343</v>
      </c>
      <c r="E77" s="9">
        <f t="shared" si="27"/>
        <v>0.25889523117903762</v>
      </c>
      <c r="F77" s="9">
        <f t="shared" si="28"/>
        <v>0.16383235563649892</v>
      </c>
      <c r="G77" s="9">
        <f t="shared" si="29"/>
        <v>1.1095218289172566</v>
      </c>
      <c r="H77" s="9">
        <f t="shared" si="30"/>
        <v>1.7322844070853891</v>
      </c>
      <c r="I77" s="9">
        <f t="shared" si="31"/>
        <v>3.8625663186065227</v>
      </c>
      <c r="J77" s="9">
        <f t="shared" si="32"/>
        <v>6.1038004130193793</v>
      </c>
      <c r="K77" s="11">
        <f t="shared" si="33"/>
        <v>0.60240963855421692</v>
      </c>
      <c r="L77" s="11">
        <f t="shared" si="34"/>
        <v>0.27932960893854747</v>
      </c>
      <c r="M77" s="11">
        <f t="shared" si="35"/>
        <v>0.17857142857142858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-0.23536524389657587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0.2355791882614256</v>
      </c>
      <c r="Q77" s="11">
        <f>2*'OddsRatio_working_3-way'!K77*'OddsRatio_working_3-way'!L77*'OddsRatio_working_3-way'!M77</f>
        <v>6.0096731699343264E-2</v>
      </c>
      <c r="R77" s="11">
        <f t="shared" si="36"/>
        <v>0</v>
      </c>
      <c r="S77" s="11">
        <f t="shared" si="37"/>
        <v>-1.0009089887755209</v>
      </c>
      <c r="T77" s="11">
        <f t="shared" si="38"/>
        <v>-0.25533392570804103</v>
      </c>
      <c r="U77" s="11">
        <f>'OddsRatio_working_3-way'!S77-'OddsRatio_working_3-way'!R77^2/3</f>
        <v>-1.0009089887755209</v>
      </c>
      <c r="V77" s="11">
        <f>'OddsRatio_working_3-way'!S77*'OddsRatio_working_3-way'!R77/3-2*'OddsRatio_working_3-way'!R77^3/27-'OddsRatio_working_3-way'!T77</f>
        <v>0.25533392570804103</v>
      </c>
      <c r="W77" s="11">
        <f>'OddsRatio_working_3-way'!V77^2+4*'OddsRatio_working_3-way'!U77^3/27</f>
        <v>-8.3357096880210382E-2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0.19271255180818517</v>
      </c>
      <c r="Y77" s="11">
        <f>IF('OddsRatio_working_3-way'!W77&gt;=0,IF('OddsRatio_working_3-way'!V77+SQRT('OddsRatio_working_3-way'!W77)&gt;0,0,PI()),ACOS('OddsRatio_working_3-way'!V77/(2*'OddsRatio_working_3-way'!X77)))</f>
        <v>0.84668031150835998</v>
      </c>
      <c r="Z77" s="11">
        <f>'OddsRatio_working_3-way'!X77^(1/3)*COS('OddsRatio_working_3-way'!Y77/3)</f>
        <v>0.5547609144586283</v>
      </c>
      <c r="AA77" s="11">
        <f>'OddsRatio_working_3-way'!X77^(1/3)*COS(('OddsRatio_working_3-way'!Y77+2*PI())/3)</f>
        <v>-0.41669123583474027</v>
      </c>
      <c r="AB77" s="11">
        <f>'OddsRatio_working_3-way'!X77^(1/3)*COS(('OddsRatio_working_3-way'!Y77+4*PI())/3)</f>
        <v>-0.13806967862388819</v>
      </c>
      <c r="AC77" s="11">
        <f>'OddsRatio_working_3-way'!X77^(1/3)*SIN('OddsRatio_working_3-way'!Y77/3)</f>
        <v>0.16086223105771846</v>
      </c>
      <c r="AD77" s="11">
        <f>'OddsRatio_working_3-way'!X77^(1/3)*SIN(('OddsRatio_working_3-way'!Y77+2*PI())/3)</f>
        <v>0.40000592941899893</v>
      </c>
      <c r="AE77" s="11">
        <f>'OddsRatio_working_3-way'!X77^(1/3)*SIN(('OddsRatio_working_3-way'!Y77+4*PI())/3)</f>
        <v>-0.56086816047671717</v>
      </c>
      <c r="AF77" s="11">
        <f>-'OddsRatio_working_3-way'!U77/(3*'OddsRatio_working_3-way'!X77^(1/3))*COS(('OddsRatio_working_3-way'!Y77)/3)</f>
        <v>0.5547609144586283</v>
      </c>
      <c r="AG77" s="11">
        <f>-'OddsRatio_working_3-way'!U77/(3*'OddsRatio_working_3-way'!X77^(1/3))*COS(('OddsRatio_working_3-way'!Y77+2*PI())/3)</f>
        <v>-0.41669123583474027</v>
      </c>
      <c r="AH77" s="11">
        <f>-'OddsRatio_working_3-way'!U77/(3*'OddsRatio_working_3-way'!X77^(1/3))*COS(('OddsRatio_working_3-way'!Y77+4*PI())/3)</f>
        <v>-0.13806967862388819</v>
      </c>
      <c r="AI77" s="11">
        <f>'OddsRatio_working_3-way'!U77/(3*'OddsRatio_working_3-way'!X77^(1/3))*SIN(('OddsRatio_working_3-way'!Y77)/3)</f>
        <v>-0.16086223105771846</v>
      </c>
      <c r="AJ77" s="11">
        <f>'OddsRatio_working_3-way'!U77/(3*'OddsRatio_working_3-way'!X77^(1/3))*SIN(('OddsRatio_working_3-way'!Y77+2*PI())/3)</f>
        <v>-0.40000592941899893</v>
      </c>
      <c r="AK77" s="11">
        <f>'OddsRatio_working_3-way'!U77/(3*'OddsRatio_working_3-way'!X77^(1/3))*SIN(('OddsRatio_working_3-way'!Y77+4*PI())/3)</f>
        <v>0.56086816047671717</v>
      </c>
      <c r="AL77" s="11">
        <f>'OddsRatio_working_3-way'!Z77+'OddsRatio_working_3-way'!AF77</f>
        <v>1.1095218289172566</v>
      </c>
      <c r="AM77" s="11">
        <f>'OddsRatio_working_3-way'!AA77+'OddsRatio_working_3-way'!AG77</f>
        <v>-0.83338247166948054</v>
      </c>
      <c r="AN77" s="11">
        <f>'OddsRatio_working_3-way'!AB77+'OddsRatio_working_3-way'!AH77</f>
        <v>-0.27613935724777638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1.1095218289172566</v>
      </c>
      <c r="AS77" s="11">
        <f>IF(('OddsRatio_working_3-way'!X77=0),IF(Q77&gt;0,-Q77^(1/3),(-Q77)^(1/3)),'OddsRatio_working_3-way'!AM77-'OddsRatio_working_3-way'!R77/3)</f>
        <v>-0.83338247166948054</v>
      </c>
      <c r="AT77" s="11">
        <f>IF(('OddsRatio_working_3-way'!X77=0),IF(Q77&gt;0,-Q77^(1/3),(-Q77)^(1/3)),'OddsRatio_working_3-way'!AN77-'OddsRatio_working_3-way'!R77/3)</f>
        <v>-0.27613935724777638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1.57</v>
      </c>
      <c r="B78" s="4">
        <f>IF('True_Odds_Calculator_3-way'!B77="","",'True_Odds_Calculator_3-way'!B77)</f>
        <v>4.28</v>
      </c>
      <c r="C78" s="4">
        <f>IF('True_Odds_Calculator_3-way'!C77="","",'True_Odds_Calculator_3-way'!C77)</f>
        <v>6.22</v>
      </c>
      <c r="D78" s="9">
        <f t="shared" si="26"/>
        <v>0.62345014843183544</v>
      </c>
      <c r="E78" s="9">
        <f t="shared" si="27"/>
        <v>0.22343774577331432</v>
      </c>
      <c r="F78" s="9">
        <f t="shared" si="28"/>
        <v>0.15311210579485054</v>
      </c>
      <c r="G78" s="9">
        <f t="shared" si="29"/>
        <v>1.0596096196987568</v>
      </c>
      <c r="H78" s="9">
        <f t="shared" si="30"/>
        <v>1.6039774832282911</v>
      </c>
      <c r="I78" s="9">
        <f t="shared" si="31"/>
        <v>4.4755195526119218</v>
      </c>
      <c r="J78" s="9">
        <f t="shared" si="32"/>
        <v>6.5311622148275097</v>
      </c>
      <c r="K78" s="11">
        <f t="shared" si="33"/>
        <v>0.63694267515923564</v>
      </c>
      <c r="L78" s="11">
        <f t="shared" si="34"/>
        <v>0.23364485981308411</v>
      </c>
      <c r="M78" s="11">
        <f t="shared" si="35"/>
        <v>0.16077170418006431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-0.23349919963464383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0.21700686899714017</v>
      </c>
      <c r="Q78" s="11">
        <f>2*'OddsRatio_working_3-way'!K78*'OddsRatio_working_3-way'!L78*'OddsRatio_working_3-way'!M78</f>
        <v>4.7851569789887582E-2</v>
      </c>
      <c r="R78" s="11">
        <f t="shared" si="36"/>
        <v>0</v>
      </c>
      <c r="S78" s="11">
        <f t="shared" si="37"/>
        <v>-0.92936879157055263</v>
      </c>
      <c r="T78" s="11">
        <f t="shared" si="38"/>
        <v>-0.20493247884686941</v>
      </c>
      <c r="U78" s="11">
        <f>'OddsRatio_working_3-way'!S78-'OddsRatio_working_3-way'!R78^2/3</f>
        <v>-0.92936879157055263</v>
      </c>
      <c r="V78" s="11">
        <f>'OddsRatio_working_3-way'!S78*'OddsRatio_working_3-way'!R78/3-2*'OddsRatio_working_3-way'!R78^3/27-'OddsRatio_working_3-way'!T78</f>
        <v>0.20493247884686941</v>
      </c>
      <c r="W78" s="11">
        <f>'OddsRatio_working_3-way'!V78^2+4*'OddsRatio_working_3-way'!U78^3/27</f>
        <v>-7.6924207238093928E-2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0.17242500407743688</v>
      </c>
      <c r="Y78" s="11">
        <f>IF('OddsRatio_working_3-way'!W78&gt;=0,IF('OddsRatio_working_3-way'!V78+SQRT('OddsRatio_working_3-way'!W78)&gt;0,0,PI()),ACOS('OddsRatio_working_3-way'!V78/(2*'OddsRatio_working_3-way'!X78)))</f>
        <v>0.93444417943209335</v>
      </c>
      <c r="Z78" s="11">
        <f>'OddsRatio_working_3-way'!X78^(1/3)*COS('OddsRatio_working_3-way'!Y78/3)</f>
        <v>0.5298048098493785</v>
      </c>
      <c r="AA78" s="11">
        <f>'OddsRatio_working_3-way'!X78^(1/3)*COS(('OddsRatio_working_3-way'!Y78+2*PI())/3)</f>
        <v>-0.41262628751645614</v>
      </c>
      <c r="AB78" s="11">
        <f>'OddsRatio_working_3-way'!X78^(1/3)*COS(('OddsRatio_working_3-way'!Y78+4*PI())/3)</f>
        <v>-0.1171785223329222</v>
      </c>
      <c r="AC78" s="11">
        <f>'OddsRatio_working_3-way'!X78^(1/3)*SIN('OddsRatio_working_3-way'!Y78/3)</f>
        <v>0.17057684676018667</v>
      </c>
      <c r="AD78" s="11">
        <f>'OddsRatio_working_3-way'!X78^(1/3)*SIN(('OddsRatio_working_3-way'!Y78+2*PI())/3)</f>
        <v>0.37353600099665241</v>
      </c>
      <c r="AE78" s="11">
        <f>'OddsRatio_working_3-way'!X78^(1/3)*SIN(('OddsRatio_working_3-way'!Y78+4*PI())/3)</f>
        <v>-0.5441128477568391</v>
      </c>
      <c r="AF78" s="11">
        <f>-'OddsRatio_working_3-way'!U78/(3*'OddsRatio_working_3-way'!X78^(1/3))*COS(('OddsRatio_working_3-way'!Y78)/3)</f>
        <v>0.52980480984937839</v>
      </c>
      <c r="AG78" s="11">
        <f>-'OddsRatio_working_3-way'!U78/(3*'OddsRatio_working_3-way'!X78^(1/3))*COS(('OddsRatio_working_3-way'!Y78+2*PI())/3)</f>
        <v>-0.41262628751645603</v>
      </c>
      <c r="AH78" s="11">
        <f>-'OddsRatio_working_3-way'!U78/(3*'OddsRatio_working_3-way'!X78^(1/3))*COS(('OddsRatio_working_3-way'!Y78+4*PI())/3)</f>
        <v>-0.11717852233292218</v>
      </c>
      <c r="AI78" s="11">
        <f>'OddsRatio_working_3-way'!U78/(3*'OddsRatio_working_3-way'!X78^(1/3))*SIN(('OddsRatio_working_3-way'!Y78)/3)</f>
        <v>-0.17057684676018661</v>
      </c>
      <c r="AJ78" s="11">
        <f>'OddsRatio_working_3-way'!U78/(3*'OddsRatio_working_3-way'!X78^(1/3))*SIN(('OddsRatio_working_3-way'!Y78+2*PI())/3)</f>
        <v>-0.37353600099665235</v>
      </c>
      <c r="AK78" s="11">
        <f>'OddsRatio_working_3-way'!U78/(3*'OddsRatio_working_3-way'!X78^(1/3))*SIN(('OddsRatio_working_3-way'!Y78+4*PI())/3)</f>
        <v>0.54411284775683899</v>
      </c>
      <c r="AL78" s="11">
        <f>'OddsRatio_working_3-way'!Z78+'OddsRatio_working_3-way'!AF78</f>
        <v>1.0596096196987568</v>
      </c>
      <c r="AM78" s="11">
        <f>'OddsRatio_working_3-way'!AA78+'OddsRatio_working_3-way'!AG78</f>
        <v>-0.82525257503291216</v>
      </c>
      <c r="AN78" s="11">
        <f>'OddsRatio_working_3-way'!AB78+'OddsRatio_working_3-way'!AH78</f>
        <v>-0.23435704466584439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1.0596096196987568</v>
      </c>
      <c r="AS78" s="11">
        <f>IF(('OddsRatio_working_3-way'!X78=0),IF(Q78&gt;0,-Q78^(1/3),(-Q78)^(1/3)),'OddsRatio_working_3-way'!AM78-'OddsRatio_working_3-way'!R78/3)</f>
        <v>-0.82525257503291216</v>
      </c>
      <c r="AT78" s="11">
        <f>IF(('OddsRatio_working_3-way'!X78=0),IF(Q78&gt;0,-Q78^(1/3),(-Q78)^(1/3)),'OddsRatio_working_3-way'!AN78-'OddsRatio_working_3-way'!R78/3)</f>
        <v>-0.23435704466584439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1.85</v>
      </c>
      <c r="B79" s="4">
        <f>IF('True_Odds_Calculator_3-way'!B78="","",'True_Odds_Calculator_3-way'!B78)</f>
        <v>3.94</v>
      </c>
      <c r="C79" s="4">
        <f>IF('True_Odds_Calculator_3-way'!C78="","",'True_Odds_Calculator_3-way'!C78)</f>
        <v>4.22</v>
      </c>
      <c r="D79" s="9">
        <f t="shared" si="26"/>
        <v>0.52785484031154706</v>
      </c>
      <c r="E79" s="9">
        <f t="shared" si="27"/>
        <v>0.24427301457239234</v>
      </c>
      <c r="F79" s="9">
        <f t="shared" si="28"/>
        <v>0.22787214511606066</v>
      </c>
      <c r="G79" s="9">
        <f t="shared" si="29"/>
        <v>1.0523061480752514</v>
      </c>
      <c r="H79" s="9">
        <f t="shared" si="30"/>
        <v>1.8944602258639638</v>
      </c>
      <c r="I79" s="9">
        <f t="shared" si="31"/>
        <v>4.0937800753412397</v>
      </c>
      <c r="J79" s="9">
        <f t="shared" si="32"/>
        <v>4.3884257968023093</v>
      </c>
      <c r="K79" s="11">
        <f t="shared" si="33"/>
        <v>0.54054054054054046</v>
      </c>
      <c r="L79" s="11">
        <f t="shared" si="34"/>
        <v>0.25380710659898476</v>
      </c>
      <c r="M79" s="11">
        <f t="shared" si="35"/>
        <v>0.23696682464454977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-0.26160240159325976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0.22789647973086757</v>
      </c>
      <c r="Q79" s="11">
        <f>2*'OddsRatio_working_3-way'!K79*'OddsRatio_working_3-way'!L79*'OddsRatio_working_3-way'!M79</f>
        <v>6.5020393646467209E-2</v>
      </c>
      <c r="R79" s="11">
        <f t="shared" si="36"/>
        <v>0</v>
      </c>
      <c r="S79" s="11">
        <f t="shared" si="37"/>
        <v>-0.87115591578246188</v>
      </c>
      <c r="T79" s="11">
        <f t="shared" si="38"/>
        <v>-0.24854662361839142</v>
      </c>
      <c r="U79" s="11">
        <f>'OddsRatio_working_3-way'!S79-'OddsRatio_working_3-way'!R79^2/3</f>
        <v>-0.87115591578246188</v>
      </c>
      <c r="V79" s="11">
        <f>'OddsRatio_working_3-way'!S79*'OddsRatio_working_3-way'!R79/3-2*'OddsRatio_working_3-way'!R79^3/27-'OddsRatio_working_3-way'!T79</f>
        <v>0.24854662361839142</v>
      </c>
      <c r="W79" s="11">
        <f>'OddsRatio_working_3-way'!V79^2+4*'OddsRatio_working_3-way'!U79^3/27</f>
        <v>-3.6169942827228935E-2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0.15648112261494296</v>
      </c>
      <c r="Y79" s="11">
        <f>IF('OddsRatio_working_3-way'!W79&gt;=0,IF('OddsRatio_working_3-way'!V79+SQRT('OddsRatio_working_3-way'!W79)&gt;0,0,PI()),ACOS('OddsRatio_working_3-way'!V79/(2*'OddsRatio_working_3-way'!X79)))</f>
        <v>0.6531484369065842</v>
      </c>
      <c r="Z79" s="11">
        <f>'OddsRatio_working_3-way'!X79^(1/3)*COS('OddsRatio_working_3-way'!Y79/3)</f>
        <v>0.52615307403762579</v>
      </c>
      <c r="AA79" s="11">
        <f>'OddsRatio_working_3-way'!X79^(1/3)*COS(('OddsRatio_working_3-way'!Y79+2*PI())/3)</f>
        <v>-0.36387924509842257</v>
      </c>
      <c r="AB79" s="11">
        <f>'OddsRatio_working_3-way'!X79^(1/3)*COS(('OddsRatio_working_3-way'!Y79+4*PI())/3)</f>
        <v>-0.16227382893920356</v>
      </c>
      <c r="AC79" s="11">
        <f>'OddsRatio_working_3-way'!X79^(1/3)*SIN('OddsRatio_working_3-way'!Y79/3)</f>
        <v>0.11639694128961181</v>
      </c>
      <c r="AD79" s="11">
        <f>'OddsRatio_working_3-way'!X79^(1/3)*SIN(('OddsRatio_working_3-way'!Y79+2*PI())/3)</f>
        <v>0.39746345775105263</v>
      </c>
      <c r="AE79" s="11">
        <f>'OddsRatio_working_3-way'!X79^(1/3)*SIN(('OddsRatio_working_3-way'!Y79+4*PI())/3)</f>
        <v>-0.51386039904066427</v>
      </c>
      <c r="AF79" s="11">
        <f>-'OddsRatio_working_3-way'!U79/(3*'OddsRatio_working_3-way'!X79^(1/3))*COS(('OddsRatio_working_3-way'!Y79)/3)</f>
        <v>0.52615307403762568</v>
      </c>
      <c r="AG79" s="11">
        <f>-'OddsRatio_working_3-way'!U79/(3*'OddsRatio_working_3-way'!X79^(1/3))*COS(('OddsRatio_working_3-way'!Y79+2*PI())/3)</f>
        <v>-0.36387924509842251</v>
      </c>
      <c r="AH79" s="11">
        <f>-'OddsRatio_working_3-way'!U79/(3*'OddsRatio_working_3-way'!X79^(1/3))*COS(('OddsRatio_working_3-way'!Y79+4*PI())/3)</f>
        <v>-0.16227382893920353</v>
      </c>
      <c r="AI79" s="11">
        <f>'OddsRatio_working_3-way'!U79/(3*'OddsRatio_working_3-way'!X79^(1/3))*SIN(('OddsRatio_working_3-way'!Y79)/3)</f>
        <v>-0.11639694128961178</v>
      </c>
      <c r="AJ79" s="11">
        <f>'OddsRatio_working_3-way'!U79/(3*'OddsRatio_working_3-way'!X79^(1/3))*SIN(('OddsRatio_working_3-way'!Y79+2*PI())/3)</f>
        <v>-0.39746345775105252</v>
      </c>
      <c r="AK79" s="11">
        <f>'OddsRatio_working_3-way'!U79/(3*'OddsRatio_working_3-way'!X79^(1/3))*SIN(('OddsRatio_working_3-way'!Y79+4*PI())/3)</f>
        <v>0.51386039904066427</v>
      </c>
      <c r="AL79" s="11">
        <f>'OddsRatio_working_3-way'!Z79+'OddsRatio_working_3-way'!AF79</f>
        <v>1.0523061480752514</v>
      </c>
      <c r="AM79" s="11">
        <f>'OddsRatio_working_3-way'!AA79+'OddsRatio_working_3-way'!AG79</f>
        <v>-0.72775849019684502</v>
      </c>
      <c r="AN79" s="11">
        <f>'OddsRatio_working_3-way'!AB79+'OddsRatio_working_3-way'!AH79</f>
        <v>-0.32454765787840711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1.0523061480752514</v>
      </c>
      <c r="AS79" s="11">
        <f>IF(('OddsRatio_working_3-way'!X79=0),IF(Q79&gt;0,-Q79^(1/3),(-Q79)^(1/3)),'OddsRatio_working_3-way'!AM79-'OddsRatio_working_3-way'!R79/3)</f>
        <v>-0.72775849019684502</v>
      </c>
      <c r="AT79" s="11">
        <f>IF(('OddsRatio_working_3-way'!X79=0),IF(Q79&gt;0,-Q79^(1/3),(-Q79)^(1/3)),'OddsRatio_working_3-way'!AN79-'OddsRatio_working_3-way'!R79/3)</f>
        <v>-0.32454765787840711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1.93</v>
      </c>
      <c r="B80" s="4">
        <f>IF('True_Odds_Calculator_3-way'!B79="","",'True_Odds_Calculator_3-way'!B79)</f>
        <v>3.81</v>
      </c>
      <c r="C80" s="4">
        <f>IF('True_Odds_Calculator_3-way'!C79="","",'True_Odds_Calculator_3-way'!C79)</f>
        <v>4.01</v>
      </c>
      <c r="D80" s="9">
        <f t="shared" si="26"/>
        <v>0.50617278838473589</v>
      </c>
      <c r="E80" s="9">
        <f t="shared" si="27"/>
        <v>0.25330495035608019</v>
      </c>
      <c r="F80" s="9">
        <f t="shared" si="28"/>
        <v>0.24052226125918386</v>
      </c>
      <c r="G80" s="9">
        <f t="shared" si="29"/>
        <v>1.0490429630390143</v>
      </c>
      <c r="H80" s="9">
        <f t="shared" si="30"/>
        <v>1.9756099556262829</v>
      </c>
      <c r="I80" s="9">
        <f t="shared" si="31"/>
        <v>3.9478107261396307</v>
      </c>
      <c r="J80" s="9">
        <f t="shared" si="32"/>
        <v>4.1576193187474324</v>
      </c>
      <c r="K80" s="11">
        <f t="shared" si="33"/>
        <v>0.5181347150259068</v>
      </c>
      <c r="L80" s="11">
        <f t="shared" si="34"/>
        <v>0.26246719160104987</v>
      </c>
      <c r="M80" s="11">
        <f t="shared" si="35"/>
        <v>0.24937655860349128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-0.26676515841887261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0.22891650967233301</v>
      </c>
      <c r="Q80" s="11">
        <f>2*'OddsRatio_working_3-way'!K80*'OddsRatio_working_3-way'!L80*'OddsRatio_working_3-way'!M80</f>
        <v>6.7827113976987555E-2</v>
      </c>
      <c r="R80" s="11">
        <f t="shared" si="36"/>
        <v>0</v>
      </c>
      <c r="S80" s="11">
        <f t="shared" si="37"/>
        <v>-0.85811996974841098</v>
      </c>
      <c r="T80" s="11">
        <f t="shared" si="38"/>
        <v>-0.25425776881434398</v>
      </c>
      <c r="U80" s="11">
        <f>'OddsRatio_working_3-way'!S80-'OddsRatio_working_3-way'!R80^2/3</f>
        <v>-0.85811996974841098</v>
      </c>
      <c r="V80" s="11">
        <f>'OddsRatio_working_3-way'!S80*'OddsRatio_working_3-way'!R80/3-2*'OddsRatio_working_3-way'!R80^3/27-'OddsRatio_working_3-way'!T80</f>
        <v>0.25425776881434398</v>
      </c>
      <c r="W80" s="11">
        <f>'OddsRatio_working_3-way'!V80^2+4*'OddsRatio_working_3-way'!U80^3/27</f>
        <v>-2.8966868668403242E-2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0.1529819284023865</v>
      </c>
      <c r="Y80" s="11">
        <f>IF('OddsRatio_working_3-way'!W80&gt;=0,IF('OddsRatio_working_3-way'!V80+SQRT('OddsRatio_working_3-way'!W80)&gt;0,0,PI()),ACOS('OddsRatio_working_3-way'!V80/(2*'OddsRatio_working_3-way'!X80)))</f>
        <v>0.58988277016913904</v>
      </c>
      <c r="Z80" s="11">
        <f>'OddsRatio_working_3-way'!X80^(1/3)*COS('OddsRatio_working_3-way'!Y80/3)</f>
        <v>0.52452148151950717</v>
      </c>
      <c r="AA80" s="11">
        <f>'OddsRatio_working_3-way'!X80^(1/3)*COS(('OddsRatio_working_3-way'!Y80+2*PI())/3)</f>
        <v>-0.35274777853610462</v>
      </c>
      <c r="AB80" s="11">
        <f>'OddsRatio_working_3-way'!X80^(1/3)*COS(('OddsRatio_working_3-way'!Y80+4*PI())/3)</f>
        <v>-0.17177370298340267</v>
      </c>
      <c r="AC80" s="11">
        <f>'OddsRatio_working_3-way'!X80^(1/3)*SIN('OddsRatio_working_3-way'!Y80/3)</f>
        <v>0.10448543123669611</v>
      </c>
      <c r="AD80" s="11">
        <f>'OddsRatio_working_3-way'!X80^(1/3)*SIN(('OddsRatio_working_3-way'!Y80+2*PI())/3)</f>
        <v>0.40200621220819499</v>
      </c>
      <c r="AE80" s="11">
        <f>'OddsRatio_working_3-way'!X80^(1/3)*SIN(('OddsRatio_working_3-way'!Y80+4*PI())/3)</f>
        <v>-0.50649164344489117</v>
      </c>
      <c r="AF80" s="11">
        <f>-'OddsRatio_working_3-way'!U80/(3*'OddsRatio_working_3-way'!X80^(1/3))*COS(('OddsRatio_working_3-way'!Y80)/3)</f>
        <v>0.52452148151950706</v>
      </c>
      <c r="AG80" s="11">
        <f>-'OddsRatio_working_3-way'!U80/(3*'OddsRatio_working_3-way'!X80^(1/3))*COS(('OddsRatio_working_3-way'!Y80+2*PI())/3)</f>
        <v>-0.35274777853610451</v>
      </c>
      <c r="AH80" s="11">
        <f>-'OddsRatio_working_3-way'!U80/(3*'OddsRatio_working_3-way'!X80^(1/3))*COS(('OddsRatio_working_3-way'!Y80+4*PI())/3)</f>
        <v>-0.17177370298340261</v>
      </c>
      <c r="AI80" s="11">
        <f>'OddsRatio_working_3-way'!U80/(3*'OddsRatio_working_3-way'!X80^(1/3))*SIN(('OddsRatio_working_3-way'!Y80)/3)</f>
        <v>-0.1044854312366961</v>
      </c>
      <c r="AJ80" s="11">
        <f>'OddsRatio_working_3-way'!U80/(3*'OddsRatio_working_3-way'!X80^(1/3))*SIN(('OddsRatio_working_3-way'!Y80+2*PI())/3)</f>
        <v>-0.40200621220819494</v>
      </c>
      <c r="AK80" s="11">
        <f>'OddsRatio_working_3-way'!U80/(3*'OddsRatio_working_3-way'!X80^(1/3))*SIN(('OddsRatio_working_3-way'!Y80+4*PI())/3)</f>
        <v>0.50649164344489106</v>
      </c>
      <c r="AL80" s="11">
        <f>'OddsRatio_working_3-way'!Z80+'OddsRatio_working_3-way'!AF80</f>
        <v>1.0490429630390143</v>
      </c>
      <c r="AM80" s="11">
        <f>'OddsRatio_working_3-way'!AA80+'OddsRatio_working_3-way'!AG80</f>
        <v>-0.70549555707220912</v>
      </c>
      <c r="AN80" s="11">
        <f>'OddsRatio_working_3-way'!AB80+'OddsRatio_working_3-way'!AH80</f>
        <v>-0.34354740596680527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1.0490429630390143</v>
      </c>
      <c r="AS80" s="11">
        <f>IF(('OddsRatio_working_3-way'!X80=0),IF(Q80&gt;0,-Q80^(1/3),(-Q80)^(1/3)),'OddsRatio_working_3-way'!AM80-'OddsRatio_working_3-way'!R80/3)</f>
        <v>-0.70549555707220912</v>
      </c>
      <c r="AT80" s="11">
        <f>IF(('OddsRatio_working_3-way'!X80=0),IF(Q80&gt;0,-Q80^(1/3),(-Q80)^(1/3)),'OddsRatio_working_3-way'!AN80-'OddsRatio_working_3-way'!R80/3)</f>
        <v>-0.34354740596680527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3.54</v>
      </c>
      <c r="B81" s="4">
        <f>IF('True_Odds_Calculator_3-way'!B80="","",'True_Odds_Calculator_3-way'!B80)</f>
        <v>3.31</v>
      </c>
      <c r="C81" s="4">
        <f>IF('True_Odds_Calculator_3-way'!C80="","",'True_Odds_Calculator_3-way'!C80)</f>
        <v>2.25</v>
      </c>
      <c r="D81" s="9">
        <f t="shared" si="26"/>
        <v>0.27359823581375453</v>
      </c>
      <c r="E81" s="9">
        <f t="shared" si="27"/>
        <v>0.29286166196332769</v>
      </c>
      <c r="F81" s="9">
        <f t="shared" si="28"/>
        <v>0.43354010222291756</v>
      </c>
      <c r="G81" s="9">
        <f t="shared" si="29"/>
        <v>1.045273357408252</v>
      </c>
      <c r="H81" s="9">
        <f t="shared" si="30"/>
        <v>3.6549943278169605</v>
      </c>
      <c r="I81" s="9">
        <f t="shared" si="31"/>
        <v>3.414581455613062</v>
      </c>
      <c r="J81" s="9">
        <f t="shared" si="32"/>
        <v>2.3065916967603153</v>
      </c>
      <c r="K81" s="11">
        <f t="shared" si="33"/>
        <v>0.2824858757062147</v>
      </c>
      <c r="L81" s="11">
        <f t="shared" si="34"/>
        <v>0.30211480362537763</v>
      </c>
      <c r="M81" s="11">
        <f t="shared" si="35"/>
        <v>0.44444444444444442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-0.27819026974129635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0.2313748025253991</v>
      </c>
      <c r="Q81" s="11">
        <f>2*'OddsRatio_working_3-way'!K81*'OddsRatio_working_3-way'!L81*'OddsRatio_working_3-way'!M81</f>
        <v>7.586059099193411E-2</v>
      </c>
      <c r="R81" s="11">
        <f t="shared" si="36"/>
        <v>0</v>
      </c>
      <c r="S81" s="11">
        <f t="shared" si="37"/>
        <v>-0.83171421754098951</v>
      </c>
      <c r="T81" s="11">
        <f t="shared" si="38"/>
        <v>-0.27269318607901288</v>
      </c>
      <c r="U81" s="11">
        <f>'OddsRatio_working_3-way'!S81-'OddsRatio_working_3-way'!R81^2/3</f>
        <v>-0.83171421754098951</v>
      </c>
      <c r="V81" s="11">
        <f>'OddsRatio_working_3-way'!S81*'OddsRatio_working_3-way'!R81/3-2*'OddsRatio_working_3-way'!R81^3/27-'OddsRatio_working_3-way'!T81</f>
        <v>0.27269318607901288</v>
      </c>
      <c r="W81" s="11">
        <f>'OddsRatio_working_3-way'!V81^2+4*'OddsRatio_working_3-way'!U81^3/27</f>
        <v>-1.087355151026792E-2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0.14597527636914329</v>
      </c>
      <c r="Y81" s="11">
        <f>IF('OddsRatio_working_3-way'!W81&gt;=0,IF('OddsRatio_working_3-way'!V81+SQRT('OddsRatio_working_3-way'!W81)&gt;0,0,PI()),ACOS('OddsRatio_working_3-way'!V81/(2*'OddsRatio_working_3-way'!X81)))</f>
        <v>0.36523754206187298</v>
      </c>
      <c r="Z81" s="11">
        <f>'OddsRatio_working_3-way'!X81^(1/3)*COS('OddsRatio_working_3-way'!Y81/3)</f>
        <v>0.522636678704126</v>
      </c>
      <c r="AA81" s="11">
        <f>'OddsRatio_working_3-way'!X81^(1/3)*COS(('OddsRatio_working_3-way'!Y81+2*PI())/3)</f>
        <v>-0.31669641208927107</v>
      </c>
      <c r="AB81" s="11">
        <f>'OddsRatio_working_3-way'!X81^(1/3)*COS(('OddsRatio_working_3-way'!Y81+4*PI())/3)</f>
        <v>-0.20594026661485476</v>
      </c>
      <c r="AC81" s="11">
        <f>'OddsRatio_working_3-way'!X81^(1/3)*SIN('OddsRatio_working_3-way'!Y81/3)</f>
        <v>6.3945090404059574E-2</v>
      </c>
      <c r="AD81" s="11">
        <f>'OddsRatio_working_3-way'!X81^(1/3)*SIN(('OddsRatio_working_3-way'!Y81+2*PI())/3)</f>
        <v>0.42064409550526882</v>
      </c>
      <c r="AE81" s="11">
        <f>'OddsRatio_working_3-way'!X81^(1/3)*SIN(('OddsRatio_working_3-way'!Y81+4*PI())/3)</f>
        <v>-0.48458918590932842</v>
      </c>
      <c r="AF81" s="11">
        <f>-'OddsRatio_working_3-way'!U81/(3*'OddsRatio_working_3-way'!X81^(1/3))*COS(('OddsRatio_working_3-way'!Y81)/3)</f>
        <v>0.522636678704126</v>
      </c>
      <c r="AG81" s="11">
        <f>-'OddsRatio_working_3-way'!U81/(3*'OddsRatio_working_3-way'!X81^(1/3))*COS(('OddsRatio_working_3-way'!Y81+2*PI())/3)</f>
        <v>-0.31669641208927107</v>
      </c>
      <c r="AH81" s="11">
        <f>-'OddsRatio_working_3-way'!U81/(3*'OddsRatio_working_3-way'!X81^(1/3))*COS(('OddsRatio_working_3-way'!Y81+4*PI())/3)</f>
        <v>-0.20594026661485476</v>
      </c>
      <c r="AI81" s="11">
        <f>'OddsRatio_working_3-way'!U81/(3*'OddsRatio_working_3-way'!X81^(1/3))*SIN(('OddsRatio_working_3-way'!Y81)/3)</f>
        <v>-6.3945090404059574E-2</v>
      </c>
      <c r="AJ81" s="11">
        <f>'OddsRatio_working_3-way'!U81/(3*'OddsRatio_working_3-way'!X81^(1/3))*SIN(('OddsRatio_working_3-way'!Y81+2*PI())/3)</f>
        <v>-0.42064409550526882</v>
      </c>
      <c r="AK81" s="11">
        <f>'OddsRatio_working_3-way'!U81/(3*'OddsRatio_working_3-way'!X81^(1/3))*SIN(('OddsRatio_working_3-way'!Y81+4*PI())/3)</f>
        <v>0.48458918590932842</v>
      </c>
      <c r="AL81" s="11">
        <f>'OddsRatio_working_3-way'!Z81+'OddsRatio_working_3-way'!AF81</f>
        <v>1.045273357408252</v>
      </c>
      <c r="AM81" s="11">
        <f>'OddsRatio_working_3-way'!AA81+'OddsRatio_working_3-way'!AG81</f>
        <v>-0.63339282417854215</v>
      </c>
      <c r="AN81" s="11">
        <f>'OddsRatio_working_3-way'!AB81+'OddsRatio_working_3-way'!AH81</f>
        <v>-0.41188053322970952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1.045273357408252</v>
      </c>
      <c r="AS81" s="11">
        <f>IF(('OddsRatio_working_3-way'!X81=0),IF(Q81&gt;0,-Q81^(1/3),(-Q81)^(1/3)),'OddsRatio_working_3-way'!AM81-'OddsRatio_working_3-way'!R81/3)</f>
        <v>-0.63339282417854215</v>
      </c>
      <c r="AT81" s="11">
        <f>IF(('OddsRatio_working_3-way'!X81=0),IF(Q81&gt;0,-Q81^(1/3),(-Q81)^(1/3)),'OddsRatio_working_3-way'!AN81-'OddsRatio_working_3-way'!R81/3)</f>
        <v>-0.41188053322970952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1.91</v>
      </c>
      <c r="B82" s="4">
        <f>IF('True_Odds_Calculator_3-way'!B81="","",'True_Odds_Calculator_3-way'!B81)</f>
        <v>3.83</v>
      </c>
      <c r="C82" s="4">
        <f>IF('True_Odds_Calculator_3-way'!C81="","",'True_Odds_Calculator_3-way'!C81)</f>
        <v>4.08</v>
      </c>
      <c r="D82" s="9">
        <f t="shared" si="26"/>
        <v>0.51163843602815562</v>
      </c>
      <c r="E82" s="9">
        <f t="shared" si="27"/>
        <v>0.25199032160536949</v>
      </c>
      <c r="F82" s="9">
        <f t="shared" si="28"/>
        <v>0.23637124236647497</v>
      </c>
      <c r="G82" s="9">
        <f t="shared" si="29"/>
        <v>1.048906848116834</v>
      </c>
      <c r="H82" s="9">
        <f t="shared" si="30"/>
        <v>1.954505231786319</v>
      </c>
      <c r="I82" s="9">
        <f t="shared" si="31"/>
        <v>3.9684063801706411</v>
      </c>
      <c r="J82" s="9">
        <f t="shared" si="32"/>
        <v>4.2306330921998487</v>
      </c>
      <c r="K82" s="11">
        <f t="shared" si="33"/>
        <v>0.52356020942408377</v>
      </c>
      <c r="L82" s="11">
        <f t="shared" si="34"/>
        <v>0.2610966057441253</v>
      </c>
      <c r="M82" s="11">
        <f t="shared" si="35"/>
        <v>0.24509803921568626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-0.2657579346859108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0.22850308633288857</v>
      </c>
      <c r="Q82" s="11">
        <f>2*'OddsRatio_working_3-way'!K82*'OddsRatio_working_3-way'!L82*'OddsRatio_working_3-way'!M82</f>
        <v>6.7009702736917476E-2</v>
      </c>
      <c r="R82" s="11">
        <f t="shared" si="36"/>
        <v>0</v>
      </c>
      <c r="S82" s="11">
        <f t="shared" si="37"/>
        <v>-0.85981660943801241</v>
      </c>
      <c r="T82" s="11">
        <f t="shared" si="38"/>
        <v>-0.25214563326627931</v>
      </c>
      <c r="U82" s="11">
        <f>'OddsRatio_working_3-way'!S82-'OddsRatio_working_3-way'!R82^2/3</f>
        <v>-0.85981660943801241</v>
      </c>
      <c r="V82" s="11">
        <f>'OddsRatio_working_3-way'!S82*'OddsRatio_working_3-way'!R82/3-2*'OddsRatio_working_3-way'!R82^3/27-'OddsRatio_working_3-way'!T82</f>
        <v>0.25214563326627931</v>
      </c>
      <c r="W82" s="11">
        <f>'OddsRatio_working_3-way'!V82^2+4*'OddsRatio_working_3-way'!U82^3/27</f>
        <v>-3.0592828481888837E-2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0.15343585700313164</v>
      </c>
      <c r="Y82" s="11">
        <f>IF('OddsRatio_working_3-way'!W82&gt;=0,IF('OddsRatio_working_3-way'!V82+SQRT('OddsRatio_working_3-way'!W82)&gt;0,0,PI()),ACOS('OddsRatio_working_3-way'!V82/(2*'OddsRatio_working_3-way'!X82)))</f>
        <v>0.60647087595756832</v>
      </c>
      <c r="Z82" s="11">
        <f>'OddsRatio_working_3-way'!X82^(1/3)*COS('OddsRatio_working_3-way'!Y82/3)</f>
        <v>0.52445342405841699</v>
      </c>
      <c r="AA82" s="11">
        <f>'OddsRatio_working_3-way'!X82^(1/3)*COS(('OddsRatio_working_3-way'!Y82+2*PI())/3)</f>
        <v>-0.35531595337618033</v>
      </c>
      <c r="AB82" s="11">
        <f>'OddsRatio_working_3-way'!X82^(1/3)*COS(('OddsRatio_working_3-way'!Y82+4*PI())/3)</f>
        <v>-0.16913747068223686</v>
      </c>
      <c r="AC82" s="11">
        <f>'OddsRatio_working_3-way'!X82^(1/3)*SIN('OddsRatio_working_3-way'!Y82/3)</f>
        <v>0.10749019710066433</v>
      </c>
      <c r="AD82" s="11">
        <f>'OddsRatio_working_3-way'!X82^(1/3)*SIN(('OddsRatio_working_3-way'!Y82+2*PI())/3)</f>
        <v>0.40044488978598985</v>
      </c>
      <c r="AE82" s="11">
        <f>'OddsRatio_working_3-way'!X82^(1/3)*SIN(('OddsRatio_working_3-way'!Y82+4*PI())/3)</f>
        <v>-0.50793508688665423</v>
      </c>
      <c r="AF82" s="11">
        <f>-'OddsRatio_working_3-way'!U82/(3*'OddsRatio_working_3-way'!X82^(1/3))*COS(('OddsRatio_working_3-way'!Y82)/3)</f>
        <v>0.52445342405841699</v>
      </c>
      <c r="AG82" s="11">
        <f>-'OddsRatio_working_3-way'!U82/(3*'OddsRatio_working_3-way'!X82^(1/3))*COS(('OddsRatio_working_3-way'!Y82+2*PI())/3)</f>
        <v>-0.35531595337618033</v>
      </c>
      <c r="AH82" s="11">
        <f>-'OddsRatio_working_3-way'!U82/(3*'OddsRatio_working_3-way'!X82^(1/3))*COS(('OddsRatio_working_3-way'!Y82+4*PI())/3)</f>
        <v>-0.16913747068223686</v>
      </c>
      <c r="AI82" s="11">
        <f>'OddsRatio_working_3-way'!U82/(3*'OddsRatio_working_3-way'!X82^(1/3))*SIN(('OddsRatio_working_3-way'!Y82)/3)</f>
        <v>-0.10749019710066433</v>
      </c>
      <c r="AJ82" s="11">
        <f>'OddsRatio_working_3-way'!U82/(3*'OddsRatio_working_3-way'!X82^(1/3))*SIN(('OddsRatio_working_3-way'!Y82+2*PI())/3)</f>
        <v>-0.40044488978598985</v>
      </c>
      <c r="AK82" s="11">
        <f>'OddsRatio_working_3-way'!U82/(3*'OddsRatio_working_3-way'!X82^(1/3))*SIN(('OddsRatio_working_3-way'!Y82+4*PI())/3)</f>
        <v>0.50793508688665423</v>
      </c>
      <c r="AL82" s="11">
        <f>'OddsRatio_working_3-way'!Z82+'OddsRatio_working_3-way'!AF82</f>
        <v>1.048906848116834</v>
      </c>
      <c r="AM82" s="11">
        <f>'OddsRatio_working_3-way'!AA82+'OddsRatio_working_3-way'!AG82</f>
        <v>-0.71063190675236065</v>
      </c>
      <c r="AN82" s="11">
        <f>'OddsRatio_working_3-way'!AB82+'OddsRatio_working_3-way'!AH82</f>
        <v>-0.33827494136447372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1.048906848116834</v>
      </c>
      <c r="AS82" s="11">
        <f>IF(('OddsRatio_working_3-way'!X82=0),IF(Q82&gt;0,-Q82^(1/3),(-Q82)^(1/3)),'OddsRatio_working_3-way'!AM82-'OddsRatio_working_3-way'!R82/3)</f>
        <v>-0.71063190675236065</v>
      </c>
      <c r="AT82" s="11">
        <f>IF(('OddsRatio_working_3-way'!X82=0),IF(Q82&gt;0,-Q82^(1/3),(-Q82)^(1/3)),'OddsRatio_working_3-way'!AN82-'OddsRatio_working_3-way'!R82/3)</f>
        <v>-0.33827494136447372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1.86</v>
      </c>
      <c r="B83" s="4">
        <f>IF('True_Odds_Calculator_3-way'!B82="","",'True_Odds_Calculator_3-way'!B82)</f>
        <v>3.78</v>
      </c>
      <c r="C83" s="4">
        <f>IF('True_Odds_Calculator_3-way'!C82="","",'True_Odds_Calculator_3-way'!C82)</f>
        <v>3.79</v>
      </c>
      <c r="D83" s="9">
        <f t="shared" si="26"/>
        <v>0.5114317310378157</v>
      </c>
      <c r="E83" s="9">
        <f t="shared" si="27"/>
        <v>0.24461556985985566</v>
      </c>
      <c r="F83" s="9">
        <f t="shared" si="28"/>
        <v>0.24395269910232845</v>
      </c>
      <c r="G83" s="9">
        <f t="shared" si="29"/>
        <v>1.1108083520263925</v>
      </c>
      <c r="H83" s="9">
        <f t="shared" si="30"/>
        <v>1.9552951827426976</v>
      </c>
      <c r="I83" s="9">
        <f t="shared" si="31"/>
        <v>4.0880472186333714</v>
      </c>
      <c r="J83" s="9">
        <f t="shared" si="32"/>
        <v>4.0991553021536351</v>
      </c>
      <c r="K83" s="11">
        <f t="shared" si="33"/>
        <v>0.5376344086021505</v>
      </c>
      <c r="L83" s="11">
        <f t="shared" si="34"/>
        <v>0.26455026455026459</v>
      </c>
      <c r="M83" s="11">
        <f t="shared" si="35"/>
        <v>0.26385224274406333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-0.25032458013988346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0.24130538784268182</v>
      </c>
      <c r="Q83" s="11">
        <f>2*'OddsRatio_working_3-way'!K83*'OddsRatio_working_3-way'!L83*'OddsRatio_working_3-way'!M83</f>
        <v>7.5056108193680193E-2</v>
      </c>
      <c r="R83" s="11">
        <f t="shared" si="36"/>
        <v>0</v>
      </c>
      <c r="S83" s="11">
        <f t="shared" si="37"/>
        <v>-0.96397000928889354</v>
      </c>
      <c r="T83" s="11">
        <f t="shared" si="38"/>
        <v>-0.29983515063418148</v>
      </c>
      <c r="U83" s="11">
        <f>'OddsRatio_working_3-way'!S83-'OddsRatio_working_3-way'!R83^2/3</f>
        <v>-0.96397000928889354</v>
      </c>
      <c r="V83" s="11">
        <f>'OddsRatio_working_3-way'!S83*'OddsRatio_working_3-way'!R83/3-2*'OddsRatio_working_3-way'!R83^3/27-'OddsRatio_working_3-way'!T83</f>
        <v>0.29983515063418148</v>
      </c>
      <c r="W83" s="11">
        <f>'OddsRatio_working_3-way'!V83^2+4*'OddsRatio_working_3-way'!U83^3/27</f>
        <v>-4.280373220085272E-2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0.18214338428603097</v>
      </c>
      <c r="Y83" s="11">
        <f>IF('OddsRatio_working_3-way'!W83&gt;=0,IF('OddsRatio_working_3-way'!V83+SQRT('OddsRatio_working_3-way'!W83)&gt;0,0,PI()),ACOS('OddsRatio_working_3-way'!V83/(2*'OddsRatio_working_3-way'!X83)))</f>
        <v>0.60399286248342743</v>
      </c>
      <c r="Z83" s="11">
        <f>'OddsRatio_working_3-way'!X83^(1/3)*COS('OddsRatio_working_3-way'!Y83/3)</f>
        <v>0.55540417601319625</v>
      </c>
      <c r="AA83" s="11">
        <f>'OddsRatio_working_3-way'!X83^(1/3)*COS(('OddsRatio_working_3-way'!Y83+2*PI())/3)</f>
        <v>-0.37587109163070692</v>
      </c>
      <c r="AB83" s="11">
        <f>'OddsRatio_working_3-way'!X83^(1/3)*COS(('OddsRatio_working_3-way'!Y83+4*PI())/3)</f>
        <v>-0.17953308438248947</v>
      </c>
      <c r="AC83" s="11">
        <f>'OddsRatio_working_3-way'!X83^(1/3)*SIN('OddsRatio_working_3-way'!Y83/3)</f>
        <v>0.11335580133691318</v>
      </c>
      <c r="AD83" s="11">
        <f>'OddsRatio_working_3-way'!X83^(1/3)*SIN(('OddsRatio_working_3-way'!Y83+2*PI())/3)</f>
        <v>0.42431622512693518</v>
      </c>
      <c r="AE83" s="11">
        <f>'OddsRatio_working_3-way'!X83^(1/3)*SIN(('OddsRatio_working_3-way'!Y83+4*PI())/3)</f>
        <v>-0.53767202646384826</v>
      </c>
      <c r="AF83" s="11">
        <f>-'OddsRatio_working_3-way'!U83/(3*'OddsRatio_working_3-way'!X83^(1/3))*COS(('OddsRatio_working_3-way'!Y83)/3)</f>
        <v>0.55540417601319625</v>
      </c>
      <c r="AG83" s="11">
        <f>-'OddsRatio_working_3-way'!U83/(3*'OddsRatio_working_3-way'!X83^(1/3))*COS(('OddsRatio_working_3-way'!Y83+2*PI())/3)</f>
        <v>-0.37587109163070692</v>
      </c>
      <c r="AH83" s="11">
        <f>-'OddsRatio_working_3-way'!U83/(3*'OddsRatio_working_3-way'!X83^(1/3))*COS(('OddsRatio_working_3-way'!Y83+4*PI())/3)</f>
        <v>-0.17953308438248947</v>
      </c>
      <c r="AI83" s="11">
        <f>'OddsRatio_working_3-way'!U83/(3*'OddsRatio_working_3-way'!X83^(1/3))*SIN(('OddsRatio_working_3-way'!Y83)/3)</f>
        <v>-0.11335580133691318</v>
      </c>
      <c r="AJ83" s="11">
        <f>'OddsRatio_working_3-way'!U83/(3*'OddsRatio_working_3-way'!X83^(1/3))*SIN(('OddsRatio_working_3-way'!Y83+2*PI())/3)</f>
        <v>-0.42431622512693518</v>
      </c>
      <c r="AK83" s="11">
        <f>'OddsRatio_working_3-way'!U83/(3*'OddsRatio_working_3-way'!X83^(1/3))*SIN(('OddsRatio_working_3-way'!Y83+4*PI())/3)</f>
        <v>0.53767202646384826</v>
      </c>
      <c r="AL83" s="11">
        <f>'OddsRatio_working_3-way'!Z83+'OddsRatio_working_3-way'!AF83</f>
        <v>1.1108083520263925</v>
      </c>
      <c r="AM83" s="11">
        <f>'OddsRatio_working_3-way'!AA83+'OddsRatio_working_3-way'!AG83</f>
        <v>-0.75174218326141384</v>
      </c>
      <c r="AN83" s="11">
        <f>'OddsRatio_working_3-way'!AB83+'OddsRatio_working_3-way'!AH83</f>
        <v>-0.35906616876497893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1.1108083520263925</v>
      </c>
      <c r="AS83" s="11">
        <f>IF(('OddsRatio_working_3-way'!X83=0),IF(Q83&gt;0,-Q83^(1/3),(-Q83)^(1/3)),'OddsRatio_working_3-way'!AM83-'OddsRatio_working_3-way'!R83/3)</f>
        <v>-0.75174218326141384</v>
      </c>
      <c r="AT83" s="11">
        <f>IF(('OddsRatio_working_3-way'!X83=0),IF(Q83&gt;0,-Q83^(1/3),(-Q83)^(1/3)),'OddsRatio_working_3-way'!AN83-'OddsRatio_working_3-way'!R83/3)</f>
        <v>-0.35906616876497893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1.86</v>
      </c>
      <c r="B84" s="4">
        <f>IF('True_Odds_Calculator_3-way'!B83="","",'True_Odds_Calculator_3-way'!B83)</f>
        <v>3.74</v>
      </c>
      <c r="C84" s="4">
        <f>IF('True_Odds_Calculator_3-way'!C83="","",'True_Odds_Calculator_3-way'!C83)</f>
        <v>3.82</v>
      </c>
      <c r="D84" s="9">
        <f t="shared" si="26"/>
        <v>0.5111409743463855</v>
      </c>
      <c r="E84" s="9">
        <f t="shared" si="27"/>
        <v>0.24708693423651382</v>
      </c>
      <c r="F84" s="9">
        <f t="shared" si="28"/>
        <v>0.24177209141710074</v>
      </c>
      <c r="G84" s="9">
        <f t="shared" si="29"/>
        <v>1.1121016628163858</v>
      </c>
      <c r="H84" s="9">
        <f t="shared" si="30"/>
        <v>1.9564074300220917</v>
      </c>
      <c r="I84" s="9">
        <f t="shared" si="31"/>
        <v>4.047158556116897</v>
      </c>
      <c r="J84" s="9">
        <f t="shared" si="32"/>
        <v>4.1361266891422073</v>
      </c>
      <c r="K84" s="11">
        <f t="shared" si="33"/>
        <v>0.5376344086021505</v>
      </c>
      <c r="L84" s="11">
        <f t="shared" si="34"/>
        <v>0.26737967914438499</v>
      </c>
      <c r="M84" s="11">
        <f t="shared" si="35"/>
        <v>0.26178010471204188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-0.25006344679094716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0.24159454204061132</v>
      </c>
      <c r="Q84" s="11">
        <f>2*'OddsRatio_working_3-way'!K84*'OddsRatio_working_3-way'!L84*'OddsRatio_working_3-way'!M84</f>
        <v>7.5263097208913179E-2</v>
      </c>
      <c r="R84" s="11">
        <f t="shared" si="36"/>
        <v>0</v>
      </c>
      <c r="S84" s="11">
        <f t="shared" si="37"/>
        <v>-0.96613297601461978</v>
      </c>
      <c r="T84" s="11">
        <f t="shared" si="38"/>
        <v>-0.30097600498897814</v>
      </c>
      <c r="U84" s="11">
        <f>'OddsRatio_working_3-way'!S84-'OddsRatio_working_3-way'!R84^2/3</f>
        <v>-0.96613297601461978</v>
      </c>
      <c r="V84" s="11">
        <f>'OddsRatio_working_3-way'!S84*'OddsRatio_working_3-way'!R84/3-2*'OddsRatio_working_3-way'!R84^3/27-'OddsRatio_working_3-way'!T84</f>
        <v>0.30097600498897814</v>
      </c>
      <c r="W84" s="11">
        <f>'OddsRatio_working_3-way'!V84^2+4*'OddsRatio_working_3-way'!U84^3/27</f>
        <v>-4.3013593953360685E-2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0.18275677110061209</v>
      </c>
      <c r="Y84" s="11">
        <f>IF('OddsRatio_working_3-way'!W84&gt;=0,IF('OddsRatio_working_3-way'!V84+SQRT('OddsRatio_working_3-way'!W84)&gt;0,0,PI()),ACOS('OddsRatio_working_3-way'!V84/(2*'OddsRatio_working_3-way'!X84)))</f>
        <v>0.60336089554072025</v>
      </c>
      <c r="Z84" s="11">
        <f>'OddsRatio_working_3-way'!X84^(1/3)*COS('OddsRatio_working_3-way'!Y84/3)</f>
        <v>0.55605083140819289</v>
      </c>
      <c r="AA84" s="11">
        <f>'OddsRatio_working_3-way'!X84^(1/3)*COS(('OddsRatio_working_3-way'!Y84+2*PI())/3)</f>
        <v>-0.37620305405086085</v>
      </c>
      <c r="AB84" s="11">
        <f>'OddsRatio_working_3-way'!X84^(1/3)*COS(('OddsRatio_working_3-way'!Y84+4*PI())/3)</f>
        <v>-0.17984777735733171</v>
      </c>
      <c r="AC84" s="11">
        <f>'OddsRatio_working_3-way'!X84^(1/3)*SIN('OddsRatio_working_3-way'!Y84/3)</f>
        <v>0.11336577185581242</v>
      </c>
      <c r="AD84" s="11">
        <f>'OddsRatio_working_3-way'!X84^(1/3)*SIN(('OddsRatio_working_3-way'!Y84+2*PI())/3)</f>
        <v>0.42487125986704694</v>
      </c>
      <c r="AE84" s="11">
        <f>'OddsRatio_working_3-way'!X84^(1/3)*SIN(('OddsRatio_working_3-way'!Y84+4*PI())/3)</f>
        <v>-0.5382370317228593</v>
      </c>
      <c r="AF84" s="11">
        <f>-'OddsRatio_working_3-way'!U84/(3*'OddsRatio_working_3-way'!X84^(1/3))*COS(('OddsRatio_working_3-way'!Y84)/3)</f>
        <v>0.55605083140819278</v>
      </c>
      <c r="AG84" s="11">
        <f>-'OddsRatio_working_3-way'!U84/(3*'OddsRatio_working_3-way'!X84^(1/3))*COS(('OddsRatio_working_3-way'!Y84+2*PI())/3)</f>
        <v>-0.3762030540508608</v>
      </c>
      <c r="AH84" s="11">
        <f>-'OddsRatio_working_3-way'!U84/(3*'OddsRatio_working_3-way'!X84^(1/3))*COS(('OddsRatio_working_3-way'!Y84+4*PI())/3)</f>
        <v>-0.17984777735733168</v>
      </c>
      <c r="AI84" s="11">
        <f>'OddsRatio_working_3-way'!U84/(3*'OddsRatio_working_3-way'!X84^(1/3))*SIN(('OddsRatio_working_3-way'!Y84)/3)</f>
        <v>-0.11336577185581241</v>
      </c>
      <c r="AJ84" s="11">
        <f>'OddsRatio_working_3-way'!U84/(3*'OddsRatio_working_3-way'!X84^(1/3))*SIN(('OddsRatio_working_3-way'!Y84+2*PI())/3)</f>
        <v>-0.42487125986704682</v>
      </c>
      <c r="AK84" s="11">
        <f>'OddsRatio_working_3-way'!U84/(3*'OddsRatio_working_3-way'!X84^(1/3))*SIN(('OddsRatio_working_3-way'!Y84+4*PI())/3)</f>
        <v>0.53823703172285919</v>
      </c>
      <c r="AL84" s="11">
        <f>'OddsRatio_working_3-way'!Z84+'OddsRatio_working_3-way'!AF84</f>
        <v>1.1121016628163858</v>
      </c>
      <c r="AM84" s="11">
        <f>'OddsRatio_working_3-way'!AA84+'OddsRatio_working_3-way'!AG84</f>
        <v>-0.7524061081017217</v>
      </c>
      <c r="AN84" s="11">
        <f>'OddsRatio_working_3-way'!AB84+'OddsRatio_working_3-way'!AH84</f>
        <v>-0.35969555471466341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1.1121016628163858</v>
      </c>
      <c r="AS84" s="11">
        <f>IF(('OddsRatio_working_3-way'!X84=0),IF(Q84&gt;0,-Q84^(1/3),(-Q84)^(1/3)),'OddsRatio_working_3-way'!AM84-'OddsRatio_working_3-way'!R84/3)</f>
        <v>-0.7524061081017217</v>
      </c>
      <c r="AT84" s="11">
        <f>IF(('OddsRatio_working_3-way'!X84=0),IF(Q84&gt;0,-Q84^(1/3),(-Q84)^(1/3)),'OddsRatio_working_3-way'!AN84-'OddsRatio_working_3-way'!R84/3)</f>
        <v>-0.35969555471466341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1.75</v>
      </c>
      <c r="B85" s="4">
        <f>IF('True_Odds_Calculator_3-way'!B84="","",'True_Odds_Calculator_3-way'!B84)</f>
        <v>4.05</v>
      </c>
      <c r="C85" s="4">
        <f>IF('True_Odds_Calculator_3-way'!C84="","",'True_Odds_Calculator_3-way'!C84)</f>
        <v>4.04</v>
      </c>
      <c r="D85" s="9">
        <f t="shared" si="26"/>
        <v>0.54473981861014786</v>
      </c>
      <c r="E85" s="9">
        <f t="shared" si="27"/>
        <v>0.22734139658023084</v>
      </c>
      <c r="F85" s="9">
        <f t="shared" si="28"/>
        <v>0.22791878480962141</v>
      </c>
      <c r="G85" s="9">
        <f t="shared" si="29"/>
        <v>1.1143183487764987</v>
      </c>
      <c r="H85" s="9">
        <f t="shared" si="30"/>
        <v>1.8357387615823741</v>
      </c>
      <c r="I85" s="9">
        <f t="shared" si="31"/>
        <v>4.3986709637683203</v>
      </c>
      <c r="J85" s="9">
        <f t="shared" si="32"/>
        <v>4.3875277802805561</v>
      </c>
      <c r="K85" s="11">
        <f t="shared" si="33"/>
        <v>0.5714285714285714</v>
      </c>
      <c r="L85" s="11">
        <f t="shared" si="34"/>
        <v>0.24691358024691359</v>
      </c>
      <c r="M85" s="11">
        <f t="shared" si="35"/>
        <v>0.24752475247524752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-0.24286238147624295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0.23888103096023888</v>
      </c>
      <c r="Q85" s="11">
        <f>2*'OddsRatio_working_3-way'!K85*'OddsRatio_working_3-way'!L85*'OddsRatio_working_3-way'!M85</f>
        <v>6.9848254666736512E-2</v>
      </c>
      <c r="R85" s="11">
        <f t="shared" si="36"/>
        <v>0</v>
      </c>
      <c r="S85" s="11">
        <f t="shared" si="37"/>
        <v>-0.98360655737704883</v>
      </c>
      <c r="T85" s="11">
        <f t="shared" si="38"/>
        <v>-0.28760425654299671</v>
      </c>
      <c r="U85" s="11">
        <f>'OddsRatio_working_3-way'!S85-'OddsRatio_working_3-way'!R85^2/3</f>
        <v>-0.98360655737704883</v>
      </c>
      <c r="V85" s="11">
        <f>'OddsRatio_working_3-way'!S85*'OddsRatio_working_3-way'!R85/3-2*'OddsRatio_working_3-way'!R85^3/27-'OddsRatio_working_3-way'!T85</f>
        <v>0.28760425654299671</v>
      </c>
      <c r="W85" s="11">
        <f>'OddsRatio_working_3-way'!V85^2+4*'OddsRatio_working_3-way'!U85^3/27</f>
        <v>-5.826475478266771E-2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0.1877371587914321</v>
      </c>
      <c r="Y85" s="11">
        <f>IF('OddsRatio_working_3-way'!W85&gt;=0,IF('OddsRatio_working_3-way'!V85+SQRT('OddsRatio_working_3-way'!W85)&gt;0,0,PI()),ACOS('OddsRatio_working_3-way'!V85/(2*'OddsRatio_working_3-way'!X85)))</f>
        <v>0.69823841847711465</v>
      </c>
      <c r="Z85" s="11">
        <f>'OddsRatio_working_3-way'!X85^(1/3)*COS('OddsRatio_working_3-way'!Y85/3)</f>
        <v>0.55715917438824947</v>
      </c>
      <c r="AA85" s="11">
        <f>'OddsRatio_working_3-way'!X85^(1/3)*COS(('OddsRatio_working_3-way'!Y85+2*PI())/3)</f>
        <v>-0.39295563425169444</v>
      </c>
      <c r="AB85" s="11">
        <f>'OddsRatio_working_3-way'!X85^(1/3)*COS(('OddsRatio_working_3-way'!Y85+4*PI())/3)</f>
        <v>-0.16420354013655497</v>
      </c>
      <c r="AC85" s="11">
        <f>'OddsRatio_working_3-way'!X85^(1/3)*SIN('OddsRatio_working_3-way'!Y85/3)</f>
        <v>0.13207008311506646</v>
      </c>
      <c r="AD85" s="11">
        <f>'OddsRatio_working_3-way'!X85^(1/3)*SIN(('OddsRatio_working_3-way'!Y85+2*PI())/3)</f>
        <v>0.41647895741425511</v>
      </c>
      <c r="AE85" s="11">
        <f>'OddsRatio_working_3-way'!X85^(1/3)*SIN(('OddsRatio_working_3-way'!Y85+4*PI())/3)</f>
        <v>-0.54854904052932152</v>
      </c>
      <c r="AF85" s="11">
        <f>-'OddsRatio_working_3-way'!U85/(3*'OddsRatio_working_3-way'!X85^(1/3))*COS(('OddsRatio_working_3-way'!Y85)/3)</f>
        <v>0.55715917438824936</v>
      </c>
      <c r="AG85" s="11">
        <f>-'OddsRatio_working_3-way'!U85/(3*'OddsRatio_working_3-way'!X85^(1/3))*COS(('OddsRatio_working_3-way'!Y85+2*PI())/3)</f>
        <v>-0.39295563425169433</v>
      </c>
      <c r="AH85" s="11">
        <f>-'OddsRatio_working_3-way'!U85/(3*'OddsRatio_working_3-way'!X85^(1/3))*COS(('OddsRatio_working_3-way'!Y85+4*PI())/3)</f>
        <v>-0.16420354013655494</v>
      </c>
      <c r="AI85" s="11">
        <f>'OddsRatio_working_3-way'!U85/(3*'OddsRatio_working_3-way'!X85^(1/3))*SIN(('OddsRatio_working_3-way'!Y85)/3)</f>
        <v>-0.13207008311506643</v>
      </c>
      <c r="AJ85" s="11">
        <f>'OddsRatio_working_3-way'!U85/(3*'OddsRatio_working_3-way'!X85^(1/3))*SIN(('OddsRatio_working_3-way'!Y85+2*PI())/3)</f>
        <v>-0.41647895741425506</v>
      </c>
      <c r="AK85" s="11">
        <f>'OddsRatio_working_3-way'!U85/(3*'OddsRatio_working_3-way'!X85^(1/3))*SIN(('OddsRatio_working_3-way'!Y85+4*PI())/3)</f>
        <v>0.54854904052932141</v>
      </c>
      <c r="AL85" s="11">
        <f>'OddsRatio_working_3-way'!Z85+'OddsRatio_working_3-way'!AF85</f>
        <v>1.1143183487764987</v>
      </c>
      <c r="AM85" s="11">
        <f>'OddsRatio_working_3-way'!AA85+'OddsRatio_working_3-way'!AG85</f>
        <v>-0.78591126850338877</v>
      </c>
      <c r="AN85" s="11">
        <f>'OddsRatio_working_3-way'!AB85+'OddsRatio_working_3-way'!AH85</f>
        <v>-0.32840708027310994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1.1143183487764987</v>
      </c>
      <c r="AS85" s="11">
        <f>IF(('OddsRatio_working_3-way'!X85=0),IF(Q85&gt;0,-Q85^(1/3),(-Q85)^(1/3)),'OddsRatio_working_3-way'!AM85-'OddsRatio_working_3-way'!R85/3)</f>
        <v>-0.78591126850338877</v>
      </c>
      <c r="AT85" s="11">
        <f>IF(('OddsRatio_working_3-way'!X85=0),IF(Q85&gt;0,-Q85^(1/3),(-Q85)^(1/3)),'OddsRatio_working_3-way'!AN85-'OddsRatio_working_3-way'!R85/3)</f>
        <v>-0.32840708027310994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1.58</v>
      </c>
      <c r="B86" s="4">
        <f>IF('True_Odds_Calculator_3-way'!B85="","",'True_Odds_Calculator_3-way'!B85)</f>
        <v>4.3499999999999996</v>
      </c>
      <c r="C86" s="4">
        <f>IF('True_Odds_Calculator_3-way'!C85="","",'True_Odds_Calculator_3-way'!C85)</f>
        <v>4.91</v>
      </c>
      <c r="D86" s="9">
        <f t="shared" si="26"/>
        <v>0.60511346839679048</v>
      </c>
      <c r="E86" s="9">
        <f t="shared" si="27"/>
        <v>0.20967757661886796</v>
      </c>
      <c r="F86" s="9">
        <f t="shared" si="28"/>
        <v>0.18520895498434173</v>
      </c>
      <c r="G86" s="9">
        <f t="shared" si="29"/>
        <v>1.125142445425285</v>
      </c>
      <c r="H86" s="9">
        <f t="shared" si="30"/>
        <v>1.6525826183466652</v>
      </c>
      <c r="I86" s="9">
        <f t="shared" si="31"/>
        <v>4.7692271921747036</v>
      </c>
      <c r="J86" s="9">
        <f t="shared" si="32"/>
        <v>5.3993069616128651</v>
      </c>
      <c r="K86" s="11">
        <f t="shared" si="33"/>
        <v>0.63291139240506322</v>
      </c>
      <c r="L86" s="11">
        <f t="shared" si="34"/>
        <v>0.22988505747126439</v>
      </c>
      <c r="M86" s="11">
        <f t="shared" si="35"/>
        <v>0.20366598778004072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-0.22512396126049494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0.23232087068172841</v>
      </c>
      <c r="Q86" s="11">
        <f>2*'OddsRatio_working_3-way'!K86*'OddsRatio_working_3-way'!L86*'OddsRatio_working_3-way'!M86</f>
        <v>5.9265528235134791E-2</v>
      </c>
      <c r="R86" s="11">
        <f t="shared" si="36"/>
        <v>0</v>
      </c>
      <c r="S86" s="11">
        <f t="shared" si="37"/>
        <v>-1.0319686513196424</v>
      </c>
      <c r="T86" s="11">
        <f t="shared" si="38"/>
        <v>-0.26325730901011285</v>
      </c>
      <c r="U86" s="11">
        <f>'OddsRatio_working_3-way'!S86-'OddsRatio_working_3-way'!R86^2/3</f>
        <v>-1.0319686513196424</v>
      </c>
      <c r="V86" s="11">
        <f>'OddsRatio_working_3-way'!S86*'OddsRatio_working_3-way'!R86/3-2*'OddsRatio_working_3-way'!R86^3/27-'OddsRatio_working_3-way'!T86</f>
        <v>0.26325730901011285</v>
      </c>
      <c r="W86" s="11">
        <f>'OddsRatio_working_3-way'!V86^2+4*'OddsRatio_working_3-way'!U86^3/27</f>
        <v>-9.3511086993744177E-2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0.20175201222106201</v>
      </c>
      <c r="Y86" s="11">
        <f>IF('OddsRatio_working_3-way'!W86&gt;=0,IF('OddsRatio_working_3-way'!V86+SQRT('OddsRatio_working_3-way'!W86)&gt;0,0,PI()),ACOS('OddsRatio_working_3-way'!V86/(2*'OddsRatio_working_3-way'!X86)))</f>
        <v>0.86001254141258288</v>
      </c>
      <c r="Z86" s="11">
        <f>'OddsRatio_working_3-way'!X86^(1/3)*COS('OddsRatio_working_3-way'!Y86/3)</f>
        <v>0.56257122271264237</v>
      </c>
      <c r="AA86" s="11">
        <f>'OddsRatio_working_3-way'!X86^(1/3)*COS(('OddsRatio_working_3-way'!Y86+2*PI())/3)</f>
        <v>-0.42490795419201105</v>
      </c>
      <c r="AB86" s="11">
        <f>'OddsRatio_working_3-way'!X86^(1/3)*COS(('OddsRatio_working_3-way'!Y86+4*PI())/3)</f>
        <v>-0.13766326852063124</v>
      </c>
      <c r="AC86" s="11">
        <f>'OddsRatio_working_3-way'!X86^(1/3)*SIN('OddsRatio_working_3-way'!Y86/3)</f>
        <v>0.16584079659566062</v>
      </c>
      <c r="AD86" s="11">
        <f>'OddsRatio_working_3-way'!X86^(1/3)*SIN(('OddsRatio_working_3-way'!Y86+2*PI())/3)</f>
        <v>0.40428057200939127</v>
      </c>
      <c r="AE86" s="11">
        <f>'OddsRatio_working_3-way'!X86^(1/3)*SIN(('OddsRatio_working_3-way'!Y86+4*PI())/3)</f>
        <v>-0.5701213686050518</v>
      </c>
      <c r="AF86" s="11">
        <f>-'OddsRatio_working_3-way'!U86/(3*'OddsRatio_working_3-way'!X86^(1/3))*COS(('OddsRatio_working_3-way'!Y86)/3)</f>
        <v>0.56257122271264248</v>
      </c>
      <c r="AG86" s="11">
        <f>-'OddsRatio_working_3-way'!U86/(3*'OddsRatio_working_3-way'!X86^(1/3))*COS(('OddsRatio_working_3-way'!Y86+2*PI())/3)</f>
        <v>-0.42490795419201116</v>
      </c>
      <c r="AH86" s="11">
        <f>-'OddsRatio_working_3-way'!U86/(3*'OddsRatio_working_3-way'!X86^(1/3))*COS(('OddsRatio_working_3-way'!Y86+4*PI())/3)</f>
        <v>-0.13766326852063127</v>
      </c>
      <c r="AI86" s="11">
        <f>'OddsRatio_working_3-way'!U86/(3*'OddsRatio_working_3-way'!X86^(1/3))*SIN(('OddsRatio_working_3-way'!Y86)/3)</f>
        <v>-0.16584079659566064</v>
      </c>
      <c r="AJ86" s="11">
        <f>'OddsRatio_working_3-way'!U86/(3*'OddsRatio_working_3-way'!X86^(1/3))*SIN(('OddsRatio_working_3-way'!Y86+2*PI())/3)</f>
        <v>-0.40428057200939133</v>
      </c>
      <c r="AK86" s="11">
        <f>'OddsRatio_working_3-way'!U86/(3*'OddsRatio_working_3-way'!X86^(1/3))*SIN(('OddsRatio_working_3-way'!Y86+4*PI())/3)</f>
        <v>0.57012136860505191</v>
      </c>
      <c r="AL86" s="11">
        <f>'OddsRatio_working_3-way'!Z86+'OddsRatio_working_3-way'!AF86</f>
        <v>1.125142445425285</v>
      </c>
      <c r="AM86" s="11">
        <f>'OddsRatio_working_3-way'!AA86+'OddsRatio_working_3-way'!AG86</f>
        <v>-0.84981590838402221</v>
      </c>
      <c r="AN86" s="11">
        <f>'OddsRatio_working_3-way'!AB86+'OddsRatio_working_3-way'!AH86</f>
        <v>-0.27532653704126253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1.125142445425285</v>
      </c>
      <c r="AS86" s="11">
        <f>IF(('OddsRatio_working_3-way'!X86=0),IF(Q86&gt;0,-Q86^(1/3),(-Q86)^(1/3)),'OddsRatio_working_3-way'!AM86-'OddsRatio_working_3-way'!R86/3)</f>
        <v>-0.84981590838402221</v>
      </c>
      <c r="AT86" s="11">
        <f>IF(('OddsRatio_working_3-way'!X86=0),IF(Q86&gt;0,-Q86^(1/3),(-Q86)^(1/3)),'OddsRatio_working_3-way'!AN86-'OddsRatio_working_3-way'!R86/3)</f>
        <v>-0.27532653704126253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1.55</v>
      </c>
      <c r="B87" s="4">
        <f>IF('True_Odds_Calculator_3-way'!B86="","",'True_Odds_Calculator_3-way'!B86)</f>
        <v>4.51</v>
      </c>
      <c r="C87" s="4">
        <f>IF('True_Odds_Calculator_3-way'!C86="","",'True_Odds_Calculator_3-way'!C86)</f>
        <v>5.05</v>
      </c>
      <c r="D87" s="9">
        <f t="shared" si="26"/>
        <v>0.61784322010612591</v>
      </c>
      <c r="E87" s="9">
        <f t="shared" si="27"/>
        <v>0.20212764171886147</v>
      </c>
      <c r="F87" s="9">
        <f t="shared" si="28"/>
        <v>0.18002913817501254</v>
      </c>
      <c r="G87" s="9">
        <f t="shared" si="29"/>
        <v>1.1246065122776665</v>
      </c>
      <c r="H87" s="9">
        <f t="shared" si="30"/>
        <v>1.6185335817527167</v>
      </c>
      <c r="I87" s="9">
        <f t="shared" si="31"/>
        <v>4.9473688580946096</v>
      </c>
      <c r="J87" s="9">
        <f t="shared" si="32"/>
        <v>5.5546563747245488</v>
      </c>
      <c r="K87" s="11">
        <f t="shared" si="33"/>
        <v>0.64516129032258063</v>
      </c>
      <c r="L87" s="11">
        <f t="shared" si="34"/>
        <v>0.22172949002217296</v>
      </c>
      <c r="M87" s="11">
        <f t="shared" si="35"/>
        <v>0.19801980198019803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-0.22147525531467382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0.22973186382367589</v>
      </c>
      <c r="Q87" s="11">
        <f>2*'OddsRatio_working_3-way'!K87*'OddsRatio_working_3-way'!L87*'OddsRatio_working_3-way'!M87</f>
        <v>5.6653973815949658E-2</v>
      </c>
      <c r="R87" s="11">
        <f t="shared" si="36"/>
        <v>0</v>
      </c>
      <c r="S87" s="11">
        <f t="shared" si="37"/>
        <v>-1.0372800496257291</v>
      </c>
      <c r="T87" s="11">
        <f t="shared" si="38"/>
        <v>-0.25580272493852751</v>
      </c>
      <c r="U87" s="11">
        <f>'OddsRatio_working_3-way'!S87-'OddsRatio_working_3-way'!R87^2/3</f>
        <v>-1.0372800496257291</v>
      </c>
      <c r="V87" s="11">
        <f>'OddsRatio_working_3-way'!S87*'OddsRatio_working_3-way'!R87/3-2*'OddsRatio_working_3-way'!R87^3/27-'OddsRatio_working_3-way'!T87</f>
        <v>0.25580272493852751</v>
      </c>
      <c r="W87" s="11">
        <f>'OddsRatio_working_3-way'!V87^2+4*'OddsRatio_working_3-way'!U87^3/27</f>
        <v>-9.9907390664948345E-2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0.20331159875356614</v>
      </c>
      <c r="Y87" s="11">
        <f>IF('OddsRatio_working_3-way'!W87&gt;=0,IF('OddsRatio_working_3-way'!V87+SQRT('OddsRatio_working_3-way'!W87)&gt;0,0,PI()),ACOS('OddsRatio_working_3-way'!V87/(2*'OddsRatio_working_3-way'!X87)))</f>
        <v>0.89041390544208088</v>
      </c>
      <c r="Z87" s="11">
        <f>'OddsRatio_working_3-way'!X87^(1/3)*COS('OddsRatio_working_3-way'!Y87/3)</f>
        <v>0.56230325613883325</v>
      </c>
      <c r="AA87" s="11">
        <f>'OddsRatio_working_3-way'!X87^(1/3)*COS(('OddsRatio_working_3-way'!Y87+2*PI())/3)</f>
        <v>-0.43008550100697746</v>
      </c>
      <c r="AB87" s="11">
        <f>'OddsRatio_working_3-way'!X87^(1/3)*COS(('OddsRatio_working_3-way'!Y87+4*PI())/3)</f>
        <v>-0.13221775513185599</v>
      </c>
      <c r="AC87" s="11">
        <f>'OddsRatio_working_3-way'!X87^(1/3)*SIN('OddsRatio_working_3-way'!Y87/3)</f>
        <v>0.17197402326390857</v>
      </c>
      <c r="AD87" s="11">
        <f>'OddsRatio_working_3-way'!X87^(1/3)*SIN(('OddsRatio_working_3-way'!Y87+2*PI())/3)</f>
        <v>0.40098189281498353</v>
      </c>
      <c r="AE87" s="11">
        <f>'OddsRatio_working_3-way'!X87^(1/3)*SIN(('OddsRatio_working_3-way'!Y87+4*PI())/3)</f>
        <v>-0.57295591607889196</v>
      </c>
      <c r="AF87" s="11">
        <f>-'OddsRatio_working_3-way'!U87/(3*'OddsRatio_working_3-way'!X87^(1/3))*COS(('OddsRatio_working_3-way'!Y87)/3)</f>
        <v>0.56230325613883314</v>
      </c>
      <c r="AG87" s="11">
        <f>-'OddsRatio_working_3-way'!U87/(3*'OddsRatio_working_3-way'!X87^(1/3))*COS(('OddsRatio_working_3-way'!Y87+2*PI())/3)</f>
        <v>-0.43008550100697734</v>
      </c>
      <c r="AH87" s="11">
        <f>-'OddsRatio_working_3-way'!U87/(3*'OddsRatio_working_3-way'!X87^(1/3))*COS(('OddsRatio_working_3-way'!Y87+4*PI())/3)</f>
        <v>-0.13221775513185599</v>
      </c>
      <c r="AI87" s="11">
        <f>'OddsRatio_working_3-way'!U87/(3*'OddsRatio_working_3-way'!X87^(1/3))*SIN(('OddsRatio_working_3-way'!Y87)/3)</f>
        <v>-0.17197402326390854</v>
      </c>
      <c r="AJ87" s="11">
        <f>'OddsRatio_working_3-way'!U87/(3*'OddsRatio_working_3-way'!X87^(1/3))*SIN(('OddsRatio_working_3-way'!Y87+2*PI())/3)</f>
        <v>-0.40098189281498342</v>
      </c>
      <c r="AK87" s="11">
        <f>'OddsRatio_working_3-way'!U87/(3*'OddsRatio_working_3-way'!X87^(1/3))*SIN(('OddsRatio_working_3-way'!Y87+4*PI())/3)</f>
        <v>0.57295591607889185</v>
      </c>
      <c r="AL87" s="11">
        <f>'OddsRatio_working_3-way'!Z87+'OddsRatio_working_3-way'!AF87</f>
        <v>1.1246065122776665</v>
      </c>
      <c r="AM87" s="11">
        <f>'OddsRatio_working_3-way'!AA87+'OddsRatio_working_3-way'!AG87</f>
        <v>-0.8601710020139548</v>
      </c>
      <c r="AN87" s="11">
        <f>'OddsRatio_working_3-way'!AB87+'OddsRatio_working_3-way'!AH87</f>
        <v>-0.26443551026371198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1.1246065122776665</v>
      </c>
      <c r="AS87" s="11">
        <f>IF(('OddsRatio_working_3-way'!X87=0),IF(Q87&gt;0,-Q87^(1/3),(-Q87)^(1/3)),'OddsRatio_working_3-way'!AM87-'OddsRatio_working_3-way'!R87/3)</f>
        <v>-0.8601710020139548</v>
      </c>
      <c r="AT87" s="11">
        <f>IF(('OddsRatio_working_3-way'!X87=0),IF(Q87&gt;0,-Q87^(1/3),(-Q87)^(1/3)),'OddsRatio_working_3-way'!AN87-'OddsRatio_working_3-way'!R87/3)</f>
        <v>-0.26443551026371198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2.14</v>
      </c>
      <c r="B88" s="4">
        <f>IF('True_Odds_Calculator_3-way'!B87="","",'True_Odds_Calculator_3-way'!B87)</f>
        <v>3.43</v>
      </c>
      <c r="C88" s="4">
        <f>IF('True_Odds_Calculator_3-way'!C87="","",'True_Odds_Calculator_3-way'!C87)</f>
        <v>3.72</v>
      </c>
      <c r="D88" s="9">
        <f t="shared" si="26"/>
        <v>0.45668099240324683</v>
      </c>
      <c r="E88" s="9">
        <f t="shared" si="27"/>
        <v>0.28280816866275904</v>
      </c>
      <c r="F88" s="9">
        <f t="shared" si="28"/>
        <v>0.26051083893399407</v>
      </c>
      <c r="G88" s="9">
        <f t="shared" si="29"/>
        <v>1.0436073071289005</v>
      </c>
      <c r="H88" s="9">
        <f t="shared" si="30"/>
        <v>2.1897123301269468</v>
      </c>
      <c r="I88" s="9">
        <f t="shared" si="31"/>
        <v>3.5359657563232285</v>
      </c>
      <c r="J88" s="9">
        <f t="shared" si="32"/>
        <v>3.8386118753906096</v>
      </c>
      <c r="K88" s="11">
        <f t="shared" si="33"/>
        <v>0.46728971962616822</v>
      </c>
      <c r="L88" s="11">
        <f t="shared" si="34"/>
        <v>0.29154518950437314</v>
      </c>
      <c r="M88" s="11">
        <f t="shared" si="35"/>
        <v>0.26881720430107525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-0.27594923580354236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0.23035615038469842</v>
      </c>
      <c r="Q88" s="11">
        <f>2*'OddsRatio_working_3-way'!K88*'OddsRatio_working_3-way'!L88*'OddsRatio_working_3-way'!M88</f>
        <v>7.3245198850460533E-2</v>
      </c>
      <c r="R88" s="11">
        <f t="shared" si="36"/>
        <v>0</v>
      </c>
      <c r="S88" s="11">
        <f t="shared" si="37"/>
        <v>-0.8347772723991046</v>
      </c>
      <c r="T88" s="11">
        <f t="shared" si="38"/>
        <v>-0.2654299753256294</v>
      </c>
      <c r="U88" s="11">
        <f>'OddsRatio_working_3-way'!S88-'OddsRatio_working_3-way'!R88^2/3</f>
        <v>-0.8347772723991046</v>
      </c>
      <c r="V88" s="11">
        <f>'OddsRatio_working_3-way'!S88*'OddsRatio_working_3-way'!R88/3-2*'OddsRatio_working_3-way'!R88^3/27-'OddsRatio_working_3-way'!T88</f>
        <v>0.2654299753256294</v>
      </c>
      <c r="W88" s="11">
        <f>'OddsRatio_working_3-way'!V88^2+4*'OddsRatio_working_3-way'!U88^3/27</f>
        <v>-1.5727243087724135E-2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0.14678241966350089</v>
      </c>
      <c r="Y88" s="11">
        <f>IF('OddsRatio_working_3-way'!W88&gt;=0,IF('OddsRatio_working_3-way'!V88+SQRT('OddsRatio_working_3-way'!W88)&gt;0,0,PI()),ACOS('OddsRatio_working_3-way'!V88/(2*'OddsRatio_working_3-way'!X88)))</f>
        <v>0.44138392393410553</v>
      </c>
      <c r="Z88" s="11">
        <f>'OddsRatio_working_3-way'!X88^(1/3)*COS('OddsRatio_working_3-way'!Y88/3)</f>
        <v>0.52180365356445024</v>
      </c>
      <c r="AA88" s="11">
        <f>'OddsRatio_working_3-way'!X88^(1/3)*COS(('OddsRatio_working_3-way'!Y88+2*PI())/3)</f>
        <v>-0.32787218175268634</v>
      </c>
      <c r="AB88" s="11">
        <f>'OddsRatio_working_3-way'!X88^(1/3)*COS(('OddsRatio_working_3-way'!Y88+4*PI())/3)</f>
        <v>-0.19393147181176398</v>
      </c>
      <c r="AC88" s="11">
        <f>'OddsRatio_working_3-way'!X88^(1/3)*SIN('OddsRatio_working_3-way'!Y88/3)</f>
        <v>7.7330704939841191E-2</v>
      </c>
      <c r="AD88" s="11">
        <f>'OddsRatio_working_3-way'!X88^(1/3)*SIN(('OddsRatio_working_3-way'!Y88+2*PI())/3)</f>
        <v>0.41322986730442773</v>
      </c>
      <c r="AE88" s="11">
        <f>'OddsRatio_working_3-way'!X88^(1/3)*SIN(('OddsRatio_working_3-way'!Y88+4*PI())/3)</f>
        <v>-0.49056057224426891</v>
      </c>
      <c r="AF88" s="11">
        <f>-'OddsRatio_working_3-way'!U88/(3*'OddsRatio_working_3-way'!X88^(1/3))*COS(('OddsRatio_working_3-way'!Y88)/3)</f>
        <v>0.52180365356445024</v>
      </c>
      <c r="AG88" s="11">
        <f>-'OddsRatio_working_3-way'!U88/(3*'OddsRatio_working_3-way'!X88^(1/3))*COS(('OddsRatio_working_3-way'!Y88+2*PI())/3)</f>
        <v>-0.32787218175268634</v>
      </c>
      <c r="AH88" s="11">
        <f>-'OddsRatio_working_3-way'!U88/(3*'OddsRatio_working_3-way'!X88^(1/3))*COS(('OddsRatio_working_3-way'!Y88+4*PI())/3)</f>
        <v>-0.19393147181176398</v>
      </c>
      <c r="AI88" s="11">
        <f>'OddsRatio_working_3-way'!U88/(3*'OddsRatio_working_3-way'!X88^(1/3))*SIN(('OddsRatio_working_3-way'!Y88)/3)</f>
        <v>-7.7330704939841191E-2</v>
      </c>
      <c r="AJ88" s="11">
        <f>'OddsRatio_working_3-way'!U88/(3*'OddsRatio_working_3-way'!X88^(1/3))*SIN(('OddsRatio_working_3-way'!Y88+2*PI())/3)</f>
        <v>-0.41322986730442773</v>
      </c>
      <c r="AK88" s="11">
        <f>'OddsRatio_working_3-way'!U88/(3*'OddsRatio_working_3-way'!X88^(1/3))*SIN(('OddsRatio_working_3-way'!Y88+4*PI())/3)</f>
        <v>0.49056057224426891</v>
      </c>
      <c r="AL88" s="11">
        <f>'OddsRatio_working_3-way'!Z88+'OddsRatio_working_3-way'!AF88</f>
        <v>1.0436073071289005</v>
      </c>
      <c r="AM88" s="11">
        <f>'OddsRatio_working_3-way'!AA88+'OddsRatio_working_3-way'!AG88</f>
        <v>-0.65574436350537268</v>
      </c>
      <c r="AN88" s="11">
        <f>'OddsRatio_working_3-way'!AB88+'OddsRatio_working_3-way'!AH88</f>
        <v>-0.38786294362352797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1.0436073071289005</v>
      </c>
      <c r="AS88" s="11">
        <f>IF(('OddsRatio_working_3-way'!X88=0),IF(Q88&gt;0,-Q88^(1/3),(-Q88)^(1/3)),'OddsRatio_working_3-way'!AM88-'OddsRatio_working_3-way'!R88/3)</f>
        <v>-0.65574436350537268</v>
      </c>
      <c r="AT88" s="11">
        <f>IF(('OddsRatio_working_3-way'!X88=0),IF(Q88&gt;0,-Q88^(1/3),(-Q88)^(1/3)),'OddsRatio_working_3-way'!AN88-'OddsRatio_working_3-way'!R88/3)</f>
        <v>-0.38786294362352797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1.7</v>
      </c>
      <c r="B89" s="4">
        <f>IF('True_Odds_Calculator_3-way'!B88="","",'True_Odds_Calculator_3-way'!B88)</f>
        <v>3.93</v>
      </c>
      <c r="C89" s="4">
        <f>IF('True_Odds_Calculator_3-way'!C88="","",'True_Odds_Calculator_3-way'!C88)</f>
        <v>5.31</v>
      </c>
      <c r="D89" s="9">
        <f t="shared" si="26"/>
        <v>0.57524470326313593</v>
      </c>
      <c r="E89" s="9">
        <f t="shared" si="27"/>
        <v>0.24445740544653166</v>
      </c>
      <c r="F89" s="9">
        <f t="shared" si="28"/>
        <v>0.18029789129033258</v>
      </c>
      <c r="G89" s="9">
        <f t="shared" si="29"/>
        <v>1.0548437519034324</v>
      </c>
      <c r="H89" s="9">
        <f t="shared" si="30"/>
        <v>1.7383906263324027</v>
      </c>
      <c r="I89" s="9">
        <f t="shared" si="31"/>
        <v>4.0906921930770572</v>
      </c>
      <c r="J89" s="9">
        <f t="shared" si="32"/>
        <v>5.5463765707037922</v>
      </c>
      <c r="K89" s="11">
        <f t="shared" si="33"/>
        <v>0.58823529411764708</v>
      </c>
      <c r="L89" s="11">
        <f t="shared" si="34"/>
        <v>0.2544529262086514</v>
      </c>
      <c r="M89" s="11">
        <f t="shared" si="35"/>
        <v>0.18832391713747648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-0.24917641759482667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0.22381258824600558</v>
      </c>
      <c r="Q89" s="11">
        <f>2*'OddsRatio_working_3-way'!K89*'OddsRatio_working_3-way'!L89*'OddsRatio_working_3-way'!M89</f>
        <v>5.6375966812595865E-2</v>
      </c>
      <c r="R89" s="11">
        <f t="shared" si="36"/>
        <v>0</v>
      </c>
      <c r="S89" s="11">
        <f t="shared" si="37"/>
        <v>-0.89820935065346375</v>
      </c>
      <c r="T89" s="11">
        <f t="shared" si="38"/>
        <v>-0.22624920671371884</v>
      </c>
      <c r="U89" s="11">
        <f>'OddsRatio_working_3-way'!S89-'OddsRatio_working_3-way'!R89^2/3</f>
        <v>-0.89820935065346375</v>
      </c>
      <c r="V89" s="11">
        <f>'OddsRatio_working_3-way'!S89*'OddsRatio_working_3-way'!R89/3-2*'OddsRatio_working_3-way'!R89^3/27-'OddsRatio_working_3-way'!T89</f>
        <v>0.22624920671371884</v>
      </c>
      <c r="W89" s="11">
        <f>'OddsRatio_working_3-way'!V89^2+4*'OddsRatio_working_3-way'!U89^3/27</f>
        <v>-5.6167944416087884E-2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0.16382662173367532</v>
      </c>
      <c r="Y89" s="11">
        <f>IF('OddsRatio_working_3-way'!W89&gt;=0,IF('OddsRatio_working_3-way'!V89+SQRT('OddsRatio_working_3-way'!W89)&gt;0,0,PI()),ACOS('OddsRatio_working_3-way'!V89/(2*'OddsRatio_working_3-way'!X89)))</f>
        <v>0.8085966698501561</v>
      </c>
      <c r="Z89" s="11">
        <f>'OddsRatio_working_3-way'!X89^(1/3)*COS('OddsRatio_working_3-way'!Y89/3)</f>
        <v>0.5274218759517163</v>
      </c>
      <c r="AA89" s="11">
        <f>'OddsRatio_working_3-way'!X89^(1/3)*COS(('OddsRatio_working_3-way'!Y89+2*PI())/3)</f>
        <v>-0.38989319203341283</v>
      </c>
      <c r="AB89" s="11">
        <f>'OddsRatio_working_3-way'!X89^(1/3)*COS(('OddsRatio_working_3-way'!Y89+4*PI())/3)</f>
        <v>-0.13752868391830358</v>
      </c>
      <c r="AC89" s="11">
        <f>'OddsRatio_working_3-way'!X89^(1/3)*SIN('OddsRatio_working_3-way'!Y89/3)</f>
        <v>0.14570271669416596</v>
      </c>
      <c r="AD89" s="11">
        <f>'OddsRatio_working_3-way'!X89^(1/3)*SIN(('OddsRatio_working_3-way'!Y89+2*PI())/3)</f>
        <v>0.3839093847387483</v>
      </c>
      <c r="AE89" s="11">
        <f>'OddsRatio_working_3-way'!X89^(1/3)*SIN(('OddsRatio_working_3-way'!Y89+4*PI())/3)</f>
        <v>-0.52961210143291415</v>
      </c>
      <c r="AF89" s="11">
        <f>-'OddsRatio_working_3-way'!U89/(3*'OddsRatio_working_3-way'!X89^(1/3))*COS(('OddsRatio_working_3-way'!Y89)/3)</f>
        <v>0.52742187595171619</v>
      </c>
      <c r="AG89" s="11">
        <f>-'OddsRatio_working_3-way'!U89/(3*'OddsRatio_working_3-way'!X89^(1/3))*COS(('OddsRatio_working_3-way'!Y89+2*PI())/3)</f>
        <v>-0.38989319203341272</v>
      </c>
      <c r="AH89" s="11">
        <f>-'OddsRatio_working_3-way'!U89/(3*'OddsRatio_working_3-way'!X89^(1/3))*COS(('OddsRatio_working_3-way'!Y89+4*PI())/3)</f>
        <v>-0.13752868391830356</v>
      </c>
      <c r="AI89" s="11">
        <f>'OddsRatio_working_3-way'!U89/(3*'OddsRatio_working_3-way'!X89^(1/3))*SIN(('OddsRatio_working_3-way'!Y89)/3)</f>
        <v>-0.14570271669416593</v>
      </c>
      <c r="AJ89" s="11">
        <f>'OddsRatio_working_3-way'!U89/(3*'OddsRatio_working_3-way'!X89^(1/3))*SIN(('OddsRatio_working_3-way'!Y89+2*PI())/3)</f>
        <v>-0.38390938473874819</v>
      </c>
      <c r="AK89" s="11">
        <f>'OddsRatio_working_3-way'!U89/(3*'OddsRatio_working_3-way'!X89^(1/3))*SIN(('OddsRatio_working_3-way'!Y89+4*PI())/3)</f>
        <v>0.52961210143291404</v>
      </c>
      <c r="AL89" s="11">
        <f>'OddsRatio_working_3-way'!Z89+'OddsRatio_working_3-way'!AF89</f>
        <v>1.0548437519034324</v>
      </c>
      <c r="AM89" s="11">
        <f>'OddsRatio_working_3-way'!AA89+'OddsRatio_working_3-way'!AG89</f>
        <v>-0.77978638406682554</v>
      </c>
      <c r="AN89" s="11">
        <f>'OddsRatio_working_3-way'!AB89+'OddsRatio_working_3-way'!AH89</f>
        <v>-0.27505736783660717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1.0548437519034324</v>
      </c>
      <c r="AS89" s="11">
        <f>IF(('OddsRatio_working_3-way'!X89=0),IF(Q89&gt;0,-Q89^(1/3),(-Q89)^(1/3)),'OddsRatio_working_3-way'!AM89-'OddsRatio_working_3-way'!R89/3)</f>
        <v>-0.77978638406682554</v>
      </c>
      <c r="AT89" s="11">
        <f>IF(('OddsRatio_working_3-way'!X89=0),IF(Q89&gt;0,-Q89^(1/3),(-Q89)^(1/3)),'OddsRatio_working_3-way'!AN89-'OddsRatio_working_3-way'!R89/3)</f>
        <v>-0.27505736783660717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1.75</v>
      </c>
      <c r="B90" s="4">
        <f>IF('True_Odds_Calculator_3-way'!B89="","",'True_Odds_Calculator_3-way'!B89)</f>
        <v>3.85</v>
      </c>
      <c r="C90" s="4">
        <f>IF('True_Odds_Calculator_3-way'!C89="","",'True_Odds_Calculator_3-way'!C89)</f>
        <v>5.0199999999999996</v>
      </c>
      <c r="D90" s="9">
        <f t="shared" si="26"/>
        <v>0.55883592196112342</v>
      </c>
      <c r="E90" s="9">
        <f t="shared" si="27"/>
        <v>0.25000942500621431</v>
      </c>
      <c r="F90" s="9">
        <f t="shared" si="28"/>
        <v>0.19115465303266219</v>
      </c>
      <c r="G90" s="9">
        <f t="shared" si="29"/>
        <v>1.0525786686264997</v>
      </c>
      <c r="H90" s="9">
        <f t="shared" si="30"/>
        <v>1.7894340014698753</v>
      </c>
      <c r="I90" s="9">
        <f t="shared" si="31"/>
        <v>3.9998492055855239</v>
      </c>
      <c r="J90" s="9">
        <f t="shared" si="32"/>
        <v>5.2313662478785288</v>
      </c>
      <c r="K90" s="11">
        <f t="shared" si="33"/>
        <v>0.5714285714285714</v>
      </c>
      <c r="L90" s="11">
        <f t="shared" si="34"/>
        <v>0.25974025974025972</v>
      </c>
      <c r="M90" s="11">
        <f t="shared" si="35"/>
        <v>0.19920318725099603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-0.25405613168845953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0.22529547856810234</v>
      </c>
      <c r="Q90" s="11">
        <f>2*'OddsRatio_working_3-way'!K90*'OddsRatio_working_3-way'!L90*'OddsRatio_working_3-way'!M90</f>
        <v>5.9132671540184339E-2</v>
      </c>
      <c r="R90" s="11">
        <f t="shared" si="36"/>
        <v>0</v>
      </c>
      <c r="S90" s="11">
        <f t="shared" si="37"/>
        <v>-0.88679409967705325</v>
      </c>
      <c r="T90" s="11">
        <f t="shared" si="38"/>
        <v>-0.23275435687061763</v>
      </c>
      <c r="U90" s="11">
        <f>'OddsRatio_working_3-way'!S90-'OddsRatio_working_3-way'!R90^2/3</f>
        <v>-0.88679409967705325</v>
      </c>
      <c r="V90" s="11">
        <f>'OddsRatio_working_3-way'!S90*'OddsRatio_working_3-way'!R90/3-2*'OddsRatio_working_3-way'!R90^3/27-'OddsRatio_working_3-way'!T90</f>
        <v>0.23275435687061763</v>
      </c>
      <c r="W90" s="11">
        <f>'OddsRatio_working_3-way'!V90^2+4*'OddsRatio_working_3-way'!U90^3/27</f>
        <v>-4.9140702369694894E-2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0.16071348186442677</v>
      </c>
      <c r="Y90" s="11">
        <f>IF('OddsRatio_working_3-way'!W90&gt;=0,IF('OddsRatio_working_3-way'!V90+SQRT('OddsRatio_working_3-way'!W90)&gt;0,0,PI()),ACOS('OddsRatio_working_3-way'!V90/(2*'OddsRatio_working_3-way'!X90)))</f>
        <v>0.76102673693438005</v>
      </c>
      <c r="Z90" s="11">
        <f>'OddsRatio_working_3-way'!X90^(1/3)*COS('OddsRatio_working_3-way'!Y90/3)</f>
        <v>0.52628933431324987</v>
      </c>
      <c r="AA90" s="11">
        <f>'OddsRatio_working_3-way'!X90^(1/3)*COS(('OddsRatio_working_3-way'!Y90+2*PI())/3)</f>
        <v>-0.38131055631398941</v>
      </c>
      <c r="AB90" s="11">
        <f>'OddsRatio_working_3-way'!X90^(1/3)*COS(('OddsRatio_working_3-way'!Y90+4*PI())/3)</f>
        <v>-0.14497877799926051</v>
      </c>
      <c r="AC90" s="11">
        <f>'OddsRatio_working_3-way'!X90^(1/3)*SIN('OddsRatio_working_3-way'!Y90/3)</f>
        <v>0.1364462158280717</v>
      </c>
      <c r="AD90" s="11">
        <f>'OddsRatio_working_3-way'!X90^(1/3)*SIN(('OddsRatio_working_3-way'!Y90+2*PI())/3)</f>
        <v>0.38755682534203972</v>
      </c>
      <c r="AE90" s="11">
        <f>'OddsRatio_working_3-way'!X90^(1/3)*SIN(('OddsRatio_working_3-way'!Y90+4*PI())/3)</f>
        <v>-0.52400304117011154</v>
      </c>
      <c r="AF90" s="11">
        <f>-'OddsRatio_working_3-way'!U90/(3*'OddsRatio_working_3-way'!X90^(1/3))*COS(('OddsRatio_working_3-way'!Y90)/3)</f>
        <v>0.52628933431324987</v>
      </c>
      <c r="AG90" s="11">
        <f>-'OddsRatio_working_3-way'!U90/(3*'OddsRatio_working_3-way'!X90^(1/3))*COS(('OddsRatio_working_3-way'!Y90+2*PI())/3)</f>
        <v>-0.38131055631398941</v>
      </c>
      <c r="AH90" s="11">
        <f>-'OddsRatio_working_3-way'!U90/(3*'OddsRatio_working_3-way'!X90^(1/3))*COS(('OddsRatio_working_3-way'!Y90+4*PI())/3)</f>
        <v>-0.14497877799926051</v>
      </c>
      <c r="AI90" s="11">
        <f>'OddsRatio_working_3-way'!U90/(3*'OddsRatio_working_3-way'!X90^(1/3))*SIN(('OddsRatio_working_3-way'!Y90)/3)</f>
        <v>-0.1364462158280717</v>
      </c>
      <c r="AJ90" s="11">
        <f>'OddsRatio_working_3-way'!U90/(3*'OddsRatio_working_3-way'!X90^(1/3))*SIN(('OddsRatio_working_3-way'!Y90+2*PI())/3)</f>
        <v>-0.38755682534203972</v>
      </c>
      <c r="AK90" s="11">
        <f>'OddsRatio_working_3-way'!U90/(3*'OddsRatio_working_3-way'!X90^(1/3))*SIN(('OddsRatio_working_3-way'!Y90+4*PI())/3)</f>
        <v>0.52400304117011154</v>
      </c>
      <c r="AL90" s="11">
        <f>'OddsRatio_working_3-way'!Z90+'OddsRatio_working_3-way'!AF90</f>
        <v>1.0525786686264997</v>
      </c>
      <c r="AM90" s="11">
        <f>'OddsRatio_working_3-way'!AA90+'OddsRatio_working_3-way'!AG90</f>
        <v>-0.76262111262797883</v>
      </c>
      <c r="AN90" s="11">
        <f>'OddsRatio_working_3-way'!AB90+'OddsRatio_working_3-way'!AH90</f>
        <v>-0.28995755599852102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1.0525786686264997</v>
      </c>
      <c r="AS90" s="11">
        <f>IF(('OddsRatio_working_3-way'!X90=0),IF(Q90&gt;0,-Q90^(1/3),(-Q90)^(1/3)),'OddsRatio_working_3-way'!AM90-'OddsRatio_working_3-way'!R90/3)</f>
        <v>-0.76262111262797883</v>
      </c>
      <c r="AT90" s="11">
        <f>IF(('OddsRatio_working_3-way'!X90=0),IF(Q90&gt;0,-Q90^(1/3),(-Q90)^(1/3)),'OddsRatio_working_3-way'!AN90-'OddsRatio_working_3-way'!R90/3)</f>
        <v>-0.28995755599852102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1.46</v>
      </c>
      <c r="B91" s="4">
        <f>IF('True_Odds_Calculator_3-way'!B90="","",'True_Odds_Calculator_3-way'!B90)</f>
        <v>4.78</v>
      </c>
      <c r="C91" s="4">
        <f>IF('True_Odds_Calculator_3-way'!C90="","",'True_Odds_Calculator_3-way'!C90)</f>
        <v>7.32</v>
      </c>
      <c r="D91" s="9">
        <f t="shared" si="26"/>
        <v>0.67140274176179304</v>
      </c>
      <c r="E91" s="9">
        <f t="shared" si="27"/>
        <v>0.1991338699432203</v>
      </c>
      <c r="F91" s="9">
        <f t="shared" si="28"/>
        <v>0.12946338829498646</v>
      </c>
      <c r="G91" s="9">
        <f t="shared" si="29"/>
        <v>1.0639543470745516</v>
      </c>
      <c r="H91" s="9">
        <f t="shared" si="30"/>
        <v>1.4894189996542939</v>
      </c>
      <c r="I91" s="9">
        <f t="shared" si="31"/>
        <v>5.0217474319418054</v>
      </c>
      <c r="J91" s="9">
        <f t="shared" si="32"/>
        <v>7.7241914735111683</v>
      </c>
      <c r="K91" s="11">
        <f t="shared" si="33"/>
        <v>0.68493150684931503</v>
      </c>
      <c r="L91" s="11">
        <f t="shared" si="34"/>
        <v>0.20920502092050208</v>
      </c>
      <c r="M91" s="11">
        <f t="shared" si="35"/>
        <v>0.13661202185792348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-0.21511707118608392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0.20671504425111367</v>
      </c>
      <c r="Q91" s="11">
        <f>2*'OddsRatio_working_3-way'!K91*'OddsRatio_working_3-way'!L91*'OddsRatio_working_3-way'!M91</f>
        <v>3.9150576562710912E-2</v>
      </c>
      <c r="R91" s="11">
        <f t="shared" si="36"/>
        <v>0</v>
      </c>
      <c r="S91" s="11">
        <f t="shared" si="37"/>
        <v>-0.96094207266469245</v>
      </c>
      <c r="T91" s="11">
        <f t="shared" si="38"/>
        <v>-0.18199660467134321</v>
      </c>
      <c r="U91" s="11">
        <f>'OddsRatio_working_3-way'!S91-'OddsRatio_working_3-way'!R91^2/3</f>
        <v>-0.96094207266469245</v>
      </c>
      <c r="V91" s="11">
        <f>'OddsRatio_working_3-way'!S91*'OddsRatio_working_3-way'!R91/3-2*'OddsRatio_working_3-way'!R91^3/27-'OddsRatio_working_3-way'!T91</f>
        <v>0.18199660467134321</v>
      </c>
      <c r="W91" s="11">
        <f>'OddsRatio_working_3-way'!V91^2+4*'OddsRatio_working_3-way'!U91^3/27</f>
        <v>-9.8335487642479097E-2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0.18128585973151373</v>
      </c>
      <c r="Y91" s="11">
        <f>IF('OddsRatio_working_3-way'!W91&gt;=0,IF('OddsRatio_working_3-way'!V91+SQRT('OddsRatio_working_3-way'!W91)&gt;0,0,PI()),ACOS('OddsRatio_working_3-way'!V91/(2*'OddsRatio_working_3-way'!X91)))</f>
        <v>1.0449325228083413</v>
      </c>
      <c r="Z91" s="11">
        <f>'OddsRatio_working_3-way'!X91^(1/3)*COS('OddsRatio_working_3-way'!Y91/3)</f>
        <v>0.5319771735372758</v>
      </c>
      <c r="AA91" s="11">
        <f>'OddsRatio_working_3-way'!X91^(1/3)*COS(('OddsRatio_working_3-way'!Y91+2*PI())/3)</f>
        <v>-0.43327795670182145</v>
      </c>
      <c r="AB91" s="11">
        <f>'OddsRatio_working_3-way'!X91^(1/3)*COS(('OddsRatio_working_3-way'!Y91+4*PI())/3)</f>
        <v>-9.8699216835454379E-2</v>
      </c>
      <c r="AC91" s="11">
        <f>'OddsRatio_working_3-way'!X91^(1/3)*SIN('OddsRatio_working_3-way'!Y91/3)</f>
        <v>0.19316912552697277</v>
      </c>
      <c r="AD91" s="11">
        <f>'OddsRatio_working_3-way'!X91^(1/3)*SIN(('OddsRatio_working_3-way'!Y91+2*PI())/3)</f>
        <v>0.3641211837532371</v>
      </c>
      <c r="AE91" s="11">
        <f>'OddsRatio_working_3-way'!X91^(1/3)*SIN(('OddsRatio_working_3-way'!Y91+4*PI())/3)</f>
        <v>-0.55729030928020995</v>
      </c>
      <c r="AF91" s="11">
        <f>-'OddsRatio_working_3-way'!U91/(3*'OddsRatio_working_3-way'!X91^(1/3))*COS(('OddsRatio_working_3-way'!Y91)/3)</f>
        <v>0.5319771735372758</v>
      </c>
      <c r="AG91" s="11">
        <f>-'OddsRatio_working_3-way'!U91/(3*'OddsRatio_working_3-way'!X91^(1/3))*COS(('OddsRatio_working_3-way'!Y91+2*PI())/3)</f>
        <v>-0.43327795670182145</v>
      </c>
      <c r="AH91" s="11">
        <f>-'OddsRatio_working_3-way'!U91/(3*'OddsRatio_working_3-way'!X91^(1/3))*COS(('OddsRatio_working_3-way'!Y91+4*PI())/3)</f>
        <v>-9.8699216835454379E-2</v>
      </c>
      <c r="AI91" s="11">
        <f>'OddsRatio_working_3-way'!U91/(3*'OddsRatio_working_3-way'!X91^(1/3))*SIN(('OddsRatio_working_3-way'!Y91)/3)</f>
        <v>-0.19316912552697277</v>
      </c>
      <c r="AJ91" s="11">
        <f>'OddsRatio_working_3-way'!U91/(3*'OddsRatio_working_3-way'!X91^(1/3))*SIN(('OddsRatio_working_3-way'!Y91+2*PI())/3)</f>
        <v>-0.3641211837532371</v>
      </c>
      <c r="AK91" s="11">
        <f>'OddsRatio_working_3-way'!U91/(3*'OddsRatio_working_3-way'!X91^(1/3))*SIN(('OddsRatio_working_3-way'!Y91+4*PI())/3)</f>
        <v>0.55729030928020995</v>
      </c>
      <c r="AL91" s="11">
        <f>'OddsRatio_working_3-way'!Z91+'OddsRatio_working_3-way'!AF91</f>
        <v>1.0639543470745516</v>
      </c>
      <c r="AM91" s="11">
        <f>'OddsRatio_working_3-way'!AA91+'OddsRatio_working_3-way'!AG91</f>
        <v>-0.86655591340364291</v>
      </c>
      <c r="AN91" s="11">
        <f>'OddsRatio_working_3-way'!AB91+'OddsRatio_working_3-way'!AH91</f>
        <v>-0.19739843367090876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1.0639543470745516</v>
      </c>
      <c r="AS91" s="11">
        <f>IF(('OddsRatio_working_3-way'!X91=0),IF(Q91&gt;0,-Q91^(1/3),(-Q91)^(1/3)),'OddsRatio_working_3-way'!AM91-'OddsRatio_working_3-way'!R91/3)</f>
        <v>-0.86655591340364291</v>
      </c>
      <c r="AT91" s="11">
        <f>IF(('OddsRatio_working_3-way'!X91=0),IF(Q91&gt;0,-Q91^(1/3),(-Q91)^(1/3)),'OddsRatio_working_3-way'!AN91-'OddsRatio_working_3-way'!R91/3)</f>
        <v>-0.19739843367090876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3.92</v>
      </c>
      <c r="B92" s="4">
        <f>IF('True_Odds_Calculator_3-way'!B91="","",'True_Odds_Calculator_3-way'!B91)</f>
        <v>3.7</v>
      </c>
      <c r="C92" s="4">
        <f>IF('True_Odds_Calculator_3-way'!C91="","",'True_Odds_Calculator_3-way'!C91)</f>
        <v>1.99</v>
      </c>
      <c r="D92" s="9">
        <f t="shared" si="26"/>
        <v>0.246823886581927</v>
      </c>
      <c r="E92" s="9">
        <f t="shared" si="27"/>
        <v>0.2616728099362029</v>
      </c>
      <c r="F92" s="9">
        <f t="shared" si="28"/>
        <v>0.49150330348186999</v>
      </c>
      <c r="G92" s="9">
        <f t="shared" si="29"/>
        <v>1.045024566767609</v>
      </c>
      <c r="H92" s="9">
        <f t="shared" si="30"/>
        <v>4.0514717349614182</v>
      </c>
      <c r="I92" s="9">
        <f t="shared" si="31"/>
        <v>3.8215663302725447</v>
      </c>
      <c r="J92" s="9">
        <f t="shared" si="32"/>
        <v>2.034574321099933</v>
      </c>
      <c r="K92" s="11">
        <f t="shared" si="33"/>
        <v>0.25510204081632654</v>
      </c>
      <c r="L92" s="11">
        <f t="shared" si="34"/>
        <v>0.27027027027027023</v>
      </c>
      <c r="M92" s="11">
        <f t="shared" si="35"/>
        <v>0.50251256281407031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-0.27042132892814874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0.22901324049924193</v>
      </c>
      <c r="Q92" s="11">
        <f>2*'OddsRatio_working_3-way'!K92*'OddsRatio_working_3-way'!L92*'OddsRatio_working_3-way'!M92</f>
        <v>6.9292962329573951E-2</v>
      </c>
      <c r="R92" s="11">
        <f t="shared" si="36"/>
        <v>0</v>
      </c>
      <c r="S92" s="11">
        <f t="shared" si="37"/>
        <v>-0.84687565661690467</v>
      </c>
      <c r="T92" s="11">
        <f t="shared" si="38"/>
        <v>-0.25624074330314817</v>
      </c>
      <c r="U92" s="11">
        <f>'OddsRatio_working_3-way'!S92-'OddsRatio_working_3-way'!R92^2/3</f>
        <v>-0.84687565661690467</v>
      </c>
      <c r="V92" s="11">
        <f>'OddsRatio_working_3-way'!S92*'OddsRatio_working_3-way'!R92/3-2*'OddsRatio_working_3-way'!R92^3/27-'OddsRatio_working_3-way'!T92</f>
        <v>0.25624074330314817</v>
      </c>
      <c r="W92" s="11">
        <f>'OddsRatio_working_3-way'!V92^2+4*'OddsRatio_working_3-way'!U92^3/27</f>
        <v>-2.4322584745348347E-2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0.14998491863675681</v>
      </c>
      <c r="Y92" s="11">
        <f>IF('OddsRatio_working_3-way'!W92&gt;=0,IF('OddsRatio_working_3-way'!V92+SQRT('OddsRatio_working_3-way'!W92)&gt;0,0,PI()),ACOS('OddsRatio_working_3-way'!V92/(2*'OddsRatio_working_3-way'!X92)))</f>
        <v>0.54674433296351332</v>
      </c>
      <c r="Z92" s="11">
        <f>'OddsRatio_working_3-way'!X92^(1/3)*COS('OddsRatio_working_3-way'!Y92/3)</f>
        <v>0.5225122833838044</v>
      </c>
      <c r="AA92" s="11">
        <f>'OddsRatio_working_3-way'!X92^(1/3)*COS(('OddsRatio_working_3-way'!Y92+2*PI())/3)</f>
        <v>-0.34465038273412474</v>
      </c>
      <c r="AB92" s="11">
        <f>'OddsRatio_working_3-way'!X92^(1/3)*COS(('OddsRatio_working_3-way'!Y92+4*PI())/3)</f>
        <v>-0.17786190064967985</v>
      </c>
      <c r="AC92" s="11">
        <f>'OddsRatio_working_3-way'!X92^(1/3)*SIN('OddsRatio_working_3-way'!Y92/3)</f>
        <v>9.6295375029183394E-2</v>
      </c>
      <c r="AD92" s="11">
        <f>'OddsRatio_working_3-way'!X92^(1/3)*SIN(('OddsRatio_working_3-way'!Y92+2*PI())/3)</f>
        <v>0.40436122368519656</v>
      </c>
      <c r="AE92" s="11">
        <f>'OddsRatio_working_3-way'!X92^(1/3)*SIN(('OddsRatio_working_3-way'!Y92+4*PI())/3)</f>
        <v>-0.50065659871437984</v>
      </c>
      <c r="AF92" s="11">
        <f>-'OddsRatio_working_3-way'!U92/(3*'OddsRatio_working_3-way'!X92^(1/3))*COS(('OddsRatio_working_3-way'!Y92)/3)</f>
        <v>0.52251228338380451</v>
      </c>
      <c r="AG92" s="11">
        <f>-'OddsRatio_working_3-way'!U92/(3*'OddsRatio_working_3-way'!X92^(1/3))*COS(('OddsRatio_working_3-way'!Y92+2*PI())/3)</f>
        <v>-0.34465038273412479</v>
      </c>
      <c r="AH92" s="11">
        <f>-'OddsRatio_working_3-way'!U92/(3*'OddsRatio_working_3-way'!X92^(1/3))*COS(('OddsRatio_working_3-way'!Y92+4*PI())/3)</f>
        <v>-0.17786190064967988</v>
      </c>
      <c r="AI92" s="11">
        <f>'OddsRatio_working_3-way'!U92/(3*'OddsRatio_working_3-way'!X92^(1/3))*SIN(('OddsRatio_working_3-way'!Y92)/3)</f>
        <v>-9.6295375029183408E-2</v>
      </c>
      <c r="AJ92" s="11">
        <f>'OddsRatio_working_3-way'!U92/(3*'OddsRatio_working_3-way'!X92^(1/3))*SIN(('OddsRatio_working_3-way'!Y92+2*PI())/3)</f>
        <v>-0.40436122368519667</v>
      </c>
      <c r="AK92" s="11">
        <f>'OddsRatio_working_3-way'!U92/(3*'OddsRatio_working_3-way'!X92^(1/3))*SIN(('OddsRatio_working_3-way'!Y92+4*PI())/3)</f>
        <v>0.50065659871437995</v>
      </c>
      <c r="AL92" s="11">
        <f>'OddsRatio_working_3-way'!Z92+'OddsRatio_working_3-way'!AF92</f>
        <v>1.045024566767609</v>
      </c>
      <c r="AM92" s="11">
        <f>'OddsRatio_working_3-way'!AA92+'OddsRatio_working_3-way'!AG92</f>
        <v>-0.68930076546824948</v>
      </c>
      <c r="AN92" s="11">
        <f>'OddsRatio_working_3-way'!AB92+'OddsRatio_working_3-way'!AH92</f>
        <v>-0.35572380129935977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1.045024566767609</v>
      </c>
      <c r="AS92" s="11">
        <f>IF(('OddsRatio_working_3-way'!X92=0),IF(Q92&gt;0,-Q92^(1/3),(-Q92)^(1/3)),'OddsRatio_working_3-way'!AM92-'OddsRatio_working_3-way'!R92/3)</f>
        <v>-0.68930076546824948</v>
      </c>
      <c r="AT92" s="11">
        <f>IF(('OddsRatio_working_3-way'!X92=0),IF(Q92&gt;0,-Q92^(1/3),(-Q92)^(1/3)),'OddsRatio_working_3-way'!AN92-'OddsRatio_working_3-way'!R92/3)</f>
        <v>-0.35572380129935977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8.27</v>
      </c>
      <c r="B93" s="4">
        <f>IF('True_Odds_Calculator_3-way'!B92="","",'True_Odds_Calculator_3-way'!B92)</f>
        <v>3.94</v>
      </c>
      <c r="C93" s="4">
        <f>IF('True_Odds_Calculator_3-way'!C92="","",'True_Odds_Calculator_3-way'!C92)</f>
        <v>1.51</v>
      </c>
      <c r="D93" s="9">
        <f t="shared" si="26"/>
        <v>0.11350147717769569</v>
      </c>
      <c r="E93" s="9">
        <f t="shared" si="27"/>
        <v>0.24046773191170767</v>
      </c>
      <c r="F93" s="9">
        <f t="shared" si="28"/>
        <v>0.64603079091059634</v>
      </c>
      <c r="G93" s="9">
        <f t="shared" si="29"/>
        <v>1.0743408557137504</v>
      </c>
      <c r="H93" s="9">
        <f t="shared" si="30"/>
        <v>8.8104580210389649</v>
      </c>
      <c r="I93" s="9">
        <f t="shared" si="31"/>
        <v>4.1585621157984267</v>
      </c>
      <c r="J93" s="9">
        <f t="shared" si="32"/>
        <v>1.5479138364140126</v>
      </c>
      <c r="K93" s="11">
        <f t="shared" si="33"/>
        <v>0.12091898428053205</v>
      </c>
      <c r="L93" s="11">
        <f t="shared" si="34"/>
        <v>0.25380710659898476</v>
      </c>
      <c r="M93" s="11">
        <f t="shared" si="35"/>
        <v>0.66225165562913912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-0.22155075721413398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0.21787936791731996</v>
      </c>
      <c r="Q93" s="11">
        <f>2*'OddsRatio_working_3-way'!K93*'OddsRatio_working_3-way'!L93*'OddsRatio_working_3-way'!M93</f>
        <v>4.0649135805470152E-2</v>
      </c>
      <c r="R93" s="11">
        <f t="shared" si="36"/>
        <v>0</v>
      </c>
      <c r="S93" s="11">
        <f t="shared" si="37"/>
        <v>-0.98342867637655818</v>
      </c>
      <c r="T93" s="11">
        <f t="shared" si="38"/>
        <v>-0.18347549932398477</v>
      </c>
      <c r="U93" s="11">
        <f>'OddsRatio_working_3-way'!S93-'OddsRatio_working_3-way'!R93^2/3</f>
        <v>-0.98342867637655818</v>
      </c>
      <c r="V93" s="11">
        <f>'OddsRatio_working_3-way'!S93*'OddsRatio_working_3-way'!R93/3-2*'OddsRatio_working_3-way'!R93^3/27-'OddsRatio_working_3-way'!T93</f>
        <v>0.18347549932398477</v>
      </c>
      <c r="W93" s="11">
        <f>'OddsRatio_working_3-way'!V93^2+4*'OddsRatio_working_3-way'!U93^3/27</f>
        <v>-0.10724123074764133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0.18768623391169828</v>
      </c>
      <c r="Y93" s="11">
        <f>IF('OddsRatio_working_3-way'!W93&gt;=0,IF('OddsRatio_working_3-way'!V93+SQRT('OddsRatio_working_3-way'!W93)&gt;0,0,PI()),ACOS('OddsRatio_working_3-way'!V93/(2*'OddsRatio_working_3-way'!X93)))</f>
        <v>1.0601026681382759</v>
      </c>
      <c r="Z93" s="11">
        <f>'OddsRatio_working_3-way'!X93^(1/3)*COS('OddsRatio_working_3-way'!Y93/3)</f>
        <v>0.53717042785687519</v>
      </c>
      <c r="AA93" s="11">
        <f>'OddsRatio_working_3-way'!X93^(1/3)*COS(('OddsRatio_working_3-way'!Y93+2*PI())/3)</f>
        <v>-0.44017518353967627</v>
      </c>
      <c r="AB93" s="11">
        <f>'OddsRatio_working_3-way'!X93^(1/3)*COS(('OddsRatio_working_3-way'!Y93+4*PI())/3)</f>
        <v>-9.6995244317199081E-2</v>
      </c>
      <c r="AC93" s="11">
        <f>'OddsRatio_working_3-way'!X93^(1/3)*SIN('OddsRatio_working_3-way'!Y93/3)</f>
        <v>0.19813503029057666</v>
      </c>
      <c r="AD93" s="11">
        <f>'OddsRatio_working_3-way'!X93^(1/3)*SIN(('OddsRatio_working_3-way'!Y93+2*PI())/3)</f>
        <v>0.36613572154052165</v>
      </c>
      <c r="AE93" s="11">
        <f>'OddsRatio_working_3-way'!X93^(1/3)*SIN(('OddsRatio_working_3-way'!Y93+4*PI())/3)</f>
        <v>-0.56427075183109832</v>
      </c>
      <c r="AF93" s="11">
        <f>-'OddsRatio_working_3-way'!U93/(3*'OddsRatio_working_3-way'!X93^(1/3))*COS(('OddsRatio_working_3-way'!Y93)/3)</f>
        <v>0.53717042785687508</v>
      </c>
      <c r="AG93" s="11">
        <f>-'OddsRatio_working_3-way'!U93/(3*'OddsRatio_working_3-way'!X93^(1/3))*COS(('OddsRatio_working_3-way'!Y93+2*PI())/3)</f>
        <v>-0.44017518353967616</v>
      </c>
      <c r="AH93" s="11">
        <f>-'OddsRatio_working_3-way'!U93/(3*'OddsRatio_working_3-way'!X93^(1/3))*COS(('OddsRatio_working_3-way'!Y93+4*PI())/3)</f>
        <v>-9.6995244317199053E-2</v>
      </c>
      <c r="AI93" s="11">
        <f>'OddsRatio_working_3-way'!U93/(3*'OddsRatio_working_3-way'!X93^(1/3))*SIN(('OddsRatio_working_3-way'!Y93)/3)</f>
        <v>-0.19813503029057664</v>
      </c>
      <c r="AJ93" s="11">
        <f>'OddsRatio_working_3-way'!U93/(3*'OddsRatio_working_3-way'!X93^(1/3))*SIN(('OddsRatio_working_3-way'!Y93+2*PI())/3)</f>
        <v>-0.3661357215405216</v>
      </c>
      <c r="AK93" s="11">
        <f>'OddsRatio_working_3-way'!U93/(3*'OddsRatio_working_3-way'!X93^(1/3))*SIN(('OddsRatio_working_3-way'!Y93+4*PI())/3)</f>
        <v>0.56427075183109821</v>
      </c>
      <c r="AL93" s="11">
        <f>'OddsRatio_working_3-way'!Z93+'OddsRatio_working_3-way'!AF93</f>
        <v>1.0743408557137504</v>
      </c>
      <c r="AM93" s="11">
        <f>'OddsRatio_working_3-way'!AA93+'OddsRatio_working_3-way'!AG93</f>
        <v>-0.88035036707935244</v>
      </c>
      <c r="AN93" s="11">
        <f>'OddsRatio_working_3-way'!AB93+'OddsRatio_working_3-way'!AH93</f>
        <v>-0.19399048863439813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1.0743408557137504</v>
      </c>
      <c r="AS93" s="11">
        <f>IF(('OddsRatio_working_3-way'!X93=0),IF(Q93&gt;0,-Q93^(1/3),(-Q93)^(1/3)),'OddsRatio_working_3-way'!AM93-'OddsRatio_working_3-way'!R93/3)</f>
        <v>-0.88035036707935244</v>
      </c>
      <c r="AT93" s="11">
        <f>IF(('OddsRatio_working_3-way'!X93=0),IF(Q93&gt;0,-Q93^(1/3),(-Q93)^(1/3)),'OddsRatio_working_3-way'!AN93-'OddsRatio_working_3-way'!R93/3)</f>
        <v>-0.19399048863439813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10.35</v>
      </c>
      <c r="B94" s="4">
        <f>IF('True_Odds_Calculator_3-way'!B93="","",'True_Odds_Calculator_3-way'!B93)</f>
        <v>5.26</v>
      </c>
      <c r="C94" s="4">
        <f>IF('True_Odds_Calculator_3-way'!C93="","",'True_Odds_Calculator_3-way'!C93)</f>
        <v>1.32</v>
      </c>
      <c r="D94" s="9">
        <f t="shared" si="26"/>
        <v>8.7818611866667839E-2</v>
      </c>
      <c r="E94" s="9">
        <f t="shared" si="27"/>
        <v>0.17444329522310081</v>
      </c>
      <c r="F94" s="9">
        <f t="shared" si="28"/>
        <v>0.73773809291023129</v>
      </c>
      <c r="G94" s="9">
        <f t="shared" si="29"/>
        <v>1.1109206201112527</v>
      </c>
      <c r="H94" s="9">
        <f t="shared" si="30"/>
        <v>11.387107798040212</v>
      </c>
      <c r="I94" s="9">
        <f t="shared" si="31"/>
        <v>5.7325218416739361</v>
      </c>
      <c r="J94" s="9">
        <f t="shared" si="32"/>
        <v>1.3554945984356008</v>
      </c>
      <c r="K94" s="11">
        <f t="shared" si="33"/>
        <v>9.6618357487922704E-2</v>
      </c>
      <c r="L94" s="11">
        <f t="shared" si="34"/>
        <v>0.19011406844106465</v>
      </c>
      <c r="M94" s="11">
        <f t="shared" si="35"/>
        <v>0.75757575757575757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-0.17736632317554779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0.19384343239525914</v>
      </c>
      <c r="Q94" s="11">
        <f>2*'OddsRatio_working_3-way'!K94*'OddsRatio_working_3-way'!L94*'OddsRatio_working_3-way'!M94</f>
        <v>2.7831074285033622E-2</v>
      </c>
      <c r="R94" s="11">
        <f t="shared" si="36"/>
        <v>0</v>
      </c>
      <c r="S94" s="11">
        <f t="shared" si="37"/>
        <v>-1.0928987472069496</v>
      </c>
      <c r="T94" s="11">
        <f t="shared" si="38"/>
        <v>-0.15691295724435747</v>
      </c>
      <c r="U94" s="11">
        <f>'OddsRatio_working_3-way'!S94-'OddsRatio_working_3-way'!R94^2/3</f>
        <v>-1.0928987472069496</v>
      </c>
      <c r="V94" s="11">
        <f>'OddsRatio_working_3-way'!S94*'OddsRatio_working_3-way'!R94/3-2*'OddsRatio_working_3-way'!R94^3/27-'OddsRatio_working_3-way'!T94</f>
        <v>0.15691295724435747</v>
      </c>
      <c r="W94" s="11">
        <f>'OddsRatio_working_3-way'!V94^2+4*'OddsRatio_working_3-way'!U94^3/27</f>
        <v>-0.16876921362242975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0.21988115527120514</v>
      </c>
      <c r="Y94" s="11">
        <f>IF('OddsRatio_working_3-way'!W94&gt;=0,IF('OddsRatio_working_3-way'!V94+SQRT('OddsRatio_working_3-way'!W94)&gt;0,0,PI()),ACOS('OddsRatio_working_3-way'!V94/(2*'OddsRatio_working_3-way'!X94)))</f>
        <v>1.2059421122816005</v>
      </c>
      <c r="Z94" s="11">
        <f>'OddsRatio_working_3-way'!X94^(1/3)*COS('OddsRatio_working_3-way'!Y94/3)</f>
        <v>0.55546031005562635</v>
      </c>
      <c r="AA94" s="11">
        <f>'OddsRatio_working_3-way'!X94^(1/3)*COS(('OddsRatio_working_3-way'!Y94+2*PI())/3)</f>
        <v>-0.48223582674969462</v>
      </c>
      <c r="AB94" s="11">
        <f>'OddsRatio_working_3-way'!X94^(1/3)*COS(('OddsRatio_working_3-way'!Y94+4*PI())/3)</f>
        <v>-7.3224483305931412E-2</v>
      </c>
      <c r="AC94" s="11">
        <f>'OddsRatio_working_3-way'!X94^(1/3)*SIN('OddsRatio_working_3-way'!Y94/3)</f>
        <v>0.23614280923886705</v>
      </c>
      <c r="AD94" s="11">
        <f>'OddsRatio_working_3-way'!X94^(1/3)*SIN(('OddsRatio_working_3-way'!Y94+2*PI())/3)</f>
        <v>0.36297133468271991</v>
      </c>
      <c r="AE94" s="11">
        <f>'OddsRatio_working_3-way'!X94^(1/3)*SIN(('OddsRatio_working_3-way'!Y94+4*PI())/3)</f>
        <v>-0.59911414392158679</v>
      </c>
      <c r="AF94" s="11">
        <f>-'OddsRatio_working_3-way'!U94/(3*'OddsRatio_working_3-way'!X94^(1/3))*COS(('OddsRatio_working_3-way'!Y94)/3)</f>
        <v>0.55546031005562646</v>
      </c>
      <c r="AG94" s="11">
        <f>-'OddsRatio_working_3-way'!U94/(3*'OddsRatio_working_3-way'!X94^(1/3))*COS(('OddsRatio_working_3-way'!Y94+2*PI())/3)</f>
        <v>-0.48223582674969467</v>
      </c>
      <c r="AH94" s="11">
        <f>-'OddsRatio_working_3-way'!U94/(3*'OddsRatio_working_3-way'!X94^(1/3))*COS(('OddsRatio_working_3-way'!Y94+4*PI())/3)</f>
        <v>-7.3224483305931426E-2</v>
      </c>
      <c r="AI94" s="11">
        <f>'OddsRatio_working_3-way'!U94/(3*'OddsRatio_working_3-way'!X94^(1/3))*SIN(('OddsRatio_working_3-way'!Y94)/3)</f>
        <v>-0.2361428092388671</v>
      </c>
      <c r="AJ94" s="11">
        <f>'OddsRatio_working_3-way'!U94/(3*'OddsRatio_working_3-way'!X94^(1/3))*SIN(('OddsRatio_working_3-way'!Y94+2*PI())/3)</f>
        <v>-0.36297133468271997</v>
      </c>
      <c r="AK94" s="11">
        <f>'OddsRatio_working_3-way'!U94/(3*'OddsRatio_working_3-way'!X94^(1/3))*SIN(('OddsRatio_working_3-way'!Y94+4*PI())/3)</f>
        <v>0.59911414392158691</v>
      </c>
      <c r="AL94" s="11">
        <f>'OddsRatio_working_3-way'!Z94+'OddsRatio_working_3-way'!AF94</f>
        <v>1.1109206201112527</v>
      </c>
      <c r="AM94" s="11">
        <f>'OddsRatio_working_3-way'!AA94+'OddsRatio_working_3-way'!AG94</f>
        <v>-0.96447165349938935</v>
      </c>
      <c r="AN94" s="11">
        <f>'OddsRatio_working_3-way'!AB94+'OddsRatio_working_3-way'!AH94</f>
        <v>-0.14644896661186285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1.1109206201112527</v>
      </c>
      <c r="AS94" s="11">
        <f>IF(('OddsRatio_working_3-way'!X94=0),IF(Q94&gt;0,-Q94^(1/3),(-Q94)^(1/3)),'OddsRatio_working_3-way'!AM94-'OddsRatio_working_3-way'!R94/3)</f>
        <v>-0.96447165349938935</v>
      </c>
      <c r="AT94" s="11">
        <f>IF(('OddsRatio_working_3-way'!X94=0),IF(Q94&gt;0,-Q94^(1/3),(-Q94)^(1/3)),'OddsRatio_working_3-way'!AN94-'OddsRatio_working_3-way'!R94/3)</f>
        <v>-0.14644896661186285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1.58</v>
      </c>
      <c r="B95" s="4">
        <f>IF('True_Odds_Calculator_3-way'!B94="","",'True_Odds_Calculator_3-way'!B94)</f>
        <v>3.94</v>
      </c>
      <c r="C95" s="4">
        <f>IF('True_Odds_Calculator_3-way'!C94="","",'True_Odds_Calculator_3-way'!C94)</f>
        <v>6.4</v>
      </c>
      <c r="D95" s="9">
        <f t="shared" si="26"/>
        <v>0.61453504181783503</v>
      </c>
      <c r="E95" s="9">
        <f t="shared" si="27"/>
        <v>0.23926358995275795</v>
      </c>
      <c r="F95" s="9">
        <f t="shared" si="28"/>
        <v>0.14620136822940705</v>
      </c>
      <c r="G95" s="9">
        <f t="shared" si="29"/>
        <v>1.081459494190236</v>
      </c>
      <c r="H95" s="9">
        <f t="shared" si="30"/>
        <v>1.6272465066303368</v>
      </c>
      <c r="I95" s="9">
        <f t="shared" si="31"/>
        <v>4.1794909129192943</v>
      </c>
      <c r="J95" s="9">
        <f t="shared" si="32"/>
        <v>6.8398812686272743</v>
      </c>
      <c r="K95" s="11">
        <f t="shared" si="33"/>
        <v>0.63291139240506322</v>
      </c>
      <c r="L95" s="11">
        <f t="shared" si="34"/>
        <v>0.25380710659898476</v>
      </c>
      <c r="M95" s="11">
        <f t="shared" si="35"/>
        <v>0.15625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-0.23111908051146945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0.22388838912806008</v>
      </c>
      <c r="Q95" s="11">
        <f>2*'OddsRatio_working_3-way'!K95*'OddsRatio_working_3-way'!L95*'OddsRatio_working_3-way'!M95</f>
        <v>5.0199190387457418E-2</v>
      </c>
      <c r="R95" s="11">
        <f t="shared" si="36"/>
        <v>0</v>
      </c>
      <c r="S95" s="11">
        <f t="shared" si="37"/>
        <v>-0.96871443341065666</v>
      </c>
      <c r="T95" s="11">
        <f t="shared" si="38"/>
        <v>-0.21720054560777055</v>
      </c>
      <c r="U95" s="11">
        <f>'OddsRatio_working_3-way'!S95-'OddsRatio_working_3-way'!R95^2/3</f>
        <v>-0.96871443341065666</v>
      </c>
      <c r="V95" s="11">
        <f>'OddsRatio_working_3-way'!S95*'OddsRatio_working_3-way'!R95/3-2*'OddsRatio_working_3-way'!R95^3/27-'OddsRatio_working_3-way'!T95</f>
        <v>0.21720054560777055</v>
      </c>
      <c r="W95" s="11">
        <f>'OddsRatio_working_3-way'!V95^2+4*'OddsRatio_working_3-way'!U95^3/27</f>
        <v>-8.7497854597562985E-2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0.18348973514196659</v>
      </c>
      <c r="Y95" s="11">
        <f>IF('OddsRatio_working_3-way'!W95&gt;=0,IF('OddsRatio_working_3-way'!V95+SQRT('OddsRatio_working_3-way'!W95)&gt;0,0,PI()),ACOS('OddsRatio_working_3-way'!V95/(2*'OddsRatio_working_3-way'!X95)))</f>
        <v>0.93743160207527765</v>
      </c>
      <c r="Z95" s="11">
        <f>'OddsRatio_working_3-way'!X95^(1/3)*COS('OddsRatio_working_3-way'!Y95/3)</f>
        <v>0.54072974709511801</v>
      </c>
      <c r="AA95" s="11">
        <f>'OddsRatio_working_3-way'!X95^(1/3)*COS(('OddsRatio_working_3-way'!Y95+2*PI())/3)</f>
        <v>-0.42164974988191528</v>
      </c>
      <c r="AB95" s="11">
        <f>'OddsRatio_working_3-way'!X95^(1/3)*COS(('OddsRatio_working_3-way'!Y95+4*PI())/3)</f>
        <v>-0.11907999721320289</v>
      </c>
      <c r="AC95" s="11">
        <f>'OddsRatio_working_3-way'!X95^(1/3)*SIN('OddsRatio_working_3-way'!Y95/3)</f>
        <v>0.17468872815191958</v>
      </c>
      <c r="AD95" s="11">
        <f>'OddsRatio_working_3-way'!X95^(1/3)*SIN(('OddsRatio_working_3-way'!Y95+2*PI())/3)</f>
        <v>0.38094133349034714</v>
      </c>
      <c r="AE95" s="11">
        <f>'OddsRatio_working_3-way'!X95^(1/3)*SIN(('OddsRatio_working_3-way'!Y95+4*PI())/3)</f>
        <v>-0.5556300616422668</v>
      </c>
      <c r="AF95" s="11">
        <f>-'OddsRatio_working_3-way'!U95/(3*'OddsRatio_working_3-way'!X95^(1/3))*COS(('OddsRatio_working_3-way'!Y95)/3)</f>
        <v>0.5407297470951179</v>
      </c>
      <c r="AG95" s="11">
        <f>-'OddsRatio_working_3-way'!U95/(3*'OddsRatio_working_3-way'!X95^(1/3))*COS(('OddsRatio_working_3-way'!Y95+2*PI())/3)</f>
        <v>-0.42164974988191517</v>
      </c>
      <c r="AH95" s="11">
        <f>-'OddsRatio_working_3-way'!U95/(3*'OddsRatio_working_3-way'!X95^(1/3))*COS(('OddsRatio_working_3-way'!Y95+4*PI())/3)</f>
        <v>-0.11907999721320287</v>
      </c>
      <c r="AI95" s="11">
        <f>'OddsRatio_working_3-way'!U95/(3*'OddsRatio_working_3-way'!X95^(1/3))*SIN(('OddsRatio_working_3-way'!Y95)/3)</f>
        <v>-0.17468872815191955</v>
      </c>
      <c r="AJ95" s="11">
        <f>'OddsRatio_working_3-way'!U95/(3*'OddsRatio_working_3-way'!X95^(1/3))*SIN(('OddsRatio_working_3-way'!Y95+2*PI())/3)</f>
        <v>-0.38094133349034709</v>
      </c>
      <c r="AK95" s="11">
        <f>'OddsRatio_working_3-way'!U95/(3*'OddsRatio_working_3-way'!X95^(1/3))*SIN(('OddsRatio_working_3-way'!Y95+4*PI())/3)</f>
        <v>0.55563006164226669</v>
      </c>
      <c r="AL95" s="11">
        <f>'OddsRatio_working_3-way'!Z95+'OddsRatio_working_3-way'!AF95</f>
        <v>1.081459494190236</v>
      </c>
      <c r="AM95" s="11">
        <f>'OddsRatio_working_3-way'!AA95+'OddsRatio_working_3-way'!AG95</f>
        <v>-0.84329949976383045</v>
      </c>
      <c r="AN95" s="11">
        <f>'OddsRatio_working_3-way'!AB95+'OddsRatio_working_3-way'!AH95</f>
        <v>-0.23815999442640576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1.081459494190236</v>
      </c>
      <c r="AS95" s="11">
        <f>IF(('OddsRatio_working_3-way'!X95=0),IF(Q95&gt;0,-Q95^(1/3),(-Q95)^(1/3)),'OddsRatio_working_3-way'!AM95-'OddsRatio_working_3-way'!R95/3)</f>
        <v>-0.84329949976383045</v>
      </c>
      <c r="AT95" s="11">
        <f>IF(('OddsRatio_working_3-way'!X95=0),IF(Q95&gt;0,-Q95^(1/3),(-Q95)^(1/3)),'OddsRatio_working_3-way'!AN95-'OddsRatio_working_3-way'!R95/3)</f>
        <v>-0.23815999442640576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3.63</v>
      </c>
      <c r="B96" s="4">
        <f>IF('True_Odds_Calculator_3-way'!B95="","",'True_Odds_Calculator_3-way'!B95)</f>
        <v>3.36</v>
      </c>
      <c r="C96" s="4">
        <f>IF('True_Odds_Calculator_3-way'!C95="","",'True_Odds_Calculator_3-way'!C95)</f>
        <v>2.15</v>
      </c>
      <c r="D96" s="9">
        <f t="shared" si="26"/>
        <v>0.26393248995126256</v>
      </c>
      <c r="E96" s="9">
        <f t="shared" si="27"/>
        <v>0.28550707969175665</v>
      </c>
      <c r="F96" s="9">
        <f t="shared" si="28"/>
        <v>0.45056043035698062</v>
      </c>
      <c r="G96" s="9">
        <f t="shared" si="29"/>
        <v>1.0603983542040636</v>
      </c>
      <c r="H96" s="9">
        <f t="shared" si="30"/>
        <v>3.7888476715566877</v>
      </c>
      <c r="I96" s="9">
        <f t="shared" si="31"/>
        <v>3.5025401159215903</v>
      </c>
      <c r="J96" s="9">
        <f t="shared" si="32"/>
        <v>2.2194581073346731</v>
      </c>
      <c r="K96" s="11">
        <f t="shared" si="33"/>
        <v>0.27548209366391185</v>
      </c>
      <c r="L96" s="11">
        <f t="shared" si="34"/>
        <v>0.29761904761904762</v>
      </c>
      <c r="M96" s="11">
        <f t="shared" si="35"/>
        <v>0.46511627906976744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-0.27219568075804867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0.23414452589928278</v>
      </c>
      <c r="Q96" s="11">
        <f>2*'OddsRatio_working_3-way'!K96*'OddsRatio_working_3-way'!L96*'OddsRatio_working_3-way'!M96</f>
        <v>7.6268575211492759E-2</v>
      </c>
      <c r="R96" s="11">
        <f t="shared" si="36"/>
        <v>0</v>
      </c>
      <c r="S96" s="11">
        <f t="shared" si="37"/>
        <v>-0.86020661770680673</v>
      </c>
      <c r="T96" s="11">
        <f t="shared" si="38"/>
        <v>-0.28019759534423672</v>
      </c>
      <c r="U96" s="11">
        <f>'OddsRatio_working_3-way'!S96-'OddsRatio_working_3-way'!R96^2/3</f>
        <v>-0.86020661770680673</v>
      </c>
      <c r="V96" s="11">
        <f>'OddsRatio_working_3-way'!S96*'OddsRatio_working_3-way'!R96/3-2*'OddsRatio_working_3-way'!R96^3/27-'OddsRatio_working_3-way'!T96</f>
        <v>0.28019759534423672</v>
      </c>
      <c r="W96" s="11">
        <f>'OddsRatio_working_3-way'!V96^2+4*'OddsRatio_working_3-way'!U96^3/27</f>
        <v>-1.5787759936514115E-2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0.15354026538110999</v>
      </c>
      <c r="Y96" s="11">
        <f>IF('OddsRatio_working_3-way'!W96&gt;=0,IF('OddsRatio_working_3-way'!V96+SQRT('OddsRatio_working_3-way'!W96)&gt;0,0,PI()),ACOS('OddsRatio_working_3-way'!V96/(2*'OddsRatio_working_3-way'!X96)))</f>
        <v>0.4215485724400212</v>
      </c>
      <c r="Z96" s="11">
        <f>'OddsRatio_working_3-way'!X96^(1/3)*COS('OddsRatio_working_3-way'!Y96/3)</f>
        <v>0.53019917710203168</v>
      </c>
      <c r="AA96" s="11">
        <f>'OddsRatio_working_3-way'!X96^(1/3)*COS(('OddsRatio_working_3-way'!Y96+2*PI())/3)</f>
        <v>-0.33004786702664624</v>
      </c>
      <c r="AB96" s="11">
        <f>'OddsRatio_working_3-way'!X96^(1/3)*COS(('OddsRatio_working_3-way'!Y96+4*PI())/3)</f>
        <v>-0.20015131007538575</v>
      </c>
      <c r="AC96" s="11">
        <f>'OddsRatio_working_3-way'!X96^(1/3)*SIN('OddsRatio_working_3-way'!Y96/3)</f>
        <v>7.4995812122616023E-2</v>
      </c>
      <c r="AD96" s="11">
        <f>'OddsRatio_working_3-way'!X96^(1/3)*SIN(('OddsRatio_working_3-way'!Y96+2*PI())/3)</f>
        <v>0.4216680503746561</v>
      </c>
      <c r="AE96" s="11">
        <f>'OddsRatio_working_3-way'!X96^(1/3)*SIN(('OddsRatio_working_3-way'!Y96+4*PI())/3)</f>
        <v>-0.49666386249727196</v>
      </c>
      <c r="AF96" s="11">
        <f>-'OddsRatio_working_3-way'!U96/(3*'OddsRatio_working_3-way'!X96^(1/3))*COS(('OddsRatio_working_3-way'!Y96)/3)</f>
        <v>0.53019917710203179</v>
      </c>
      <c r="AG96" s="11">
        <f>-'OddsRatio_working_3-way'!U96/(3*'OddsRatio_working_3-way'!X96^(1/3))*COS(('OddsRatio_working_3-way'!Y96+2*PI())/3)</f>
        <v>-0.33004786702664629</v>
      </c>
      <c r="AH96" s="11">
        <f>-'OddsRatio_working_3-way'!U96/(3*'OddsRatio_working_3-way'!X96^(1/3))*COS(('OddsRatio_working_3-way'!Y96+4*PI())/3)</f>
        <v>-0.20015131007538578</v>
      </c>
      <c r="AI96" s="11">
        <f>'OddsRatio_working_3-way'!U96/(3*'OddsRatio_working_3-way'!X96^(1/3))*SIN(('OddsRatio_working_3-way'!Y96)/3)</f>
        <v>-7.4995812122616037E-2</v>
      </c>
      <c r="AJ96" s="11">
        <f>'OddsRatio_working_3-way'!U96/(3*'OddsRatio_working_3-way'!X96^(1/3))*SIN(('OddsRatio_working_3-way'!Y96+2*PI())/3)</f>
        <v>-0.42166805037465616</v>
      </c>
      <c r="AK96" s="11">
        <f>'OddsRatio_working_3-way'!U96/(3*'OddsRatio_working_3-way'!X96^(1/3))*SIN(('OddsRatio_working_3-way'!Y96+4*PI())/3)</f>
        <v>0.49666386249727201</v>
      </c>
      <c r="AL96" s="11">
        <f>'OddsRatio_working_3-way'!Z96+'OddsRatio_working_3-way'!AF96</f>
        <v>1.0603983542040636</v>
      </c>
      <c r="AM96" s="11">
        <f>'OddsRatio_working_3-way'!AA96+'OddsRatio_working_3-way'!AG96</f>
        <v>-0.66009573405329247</v>
      </c>
      <c r="AN96" s="11">
        <f>'OddsRatio_working_3-way'!AB96+'OddsRatio_working_3-way'!AH96</f>
        <v>-0.40030262015077156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1.0603983542040636</v>
      </c>
      <c r="AS96" s="11">
        <f>IF(('OddsRatio_working_3-way'!X96=0),IF(Q96&gt;0,-Q96^(1/3),(-Q96)^(1/3)),'OddsRatio_working_3-way'!AM96-'OddsRatio_working_3-way'!R96/3)</f>
        <v>-0.66009573405329247</v>
      </c>
      <c r="AT96" s="11">
        <f>IF(('OddsRatio_working_3-way'!X96=0),IF(Q96&gt;0,-Q96^(1/3),(-Q96)^(1/3)),'OddsRatio_working_3-way'!AN96-'OddsRatio_working_3-way'!R96/3)</f>
        <v>-0.40030262015077156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2.2200000000000002</v>
      </c>
      <c r="B97" s="4">
        <f>IF('True_Odds_Calculator_3-way'!B96="","",'True_Odds_Calculator_3-way'!B96)</f>
        <v>3.43</v>
      </c>
      <c r="C97" s="4">
        <f>IF('True_Odds_Calculator_3-way'!C96="","",'True_Odds_Calculator_3-way'!C96)</f>
        <v>3.38</v>
      </c>
      <c r="D97" s="9">
        <f t="shared" si="26"/>
        <v>0.43622505005554751</v>
      </c>
      <c r="E97" s="9">
        <f t="shared" si="27"/>
        <v>0.27978319893892445</v>
      </c>
      <c r="F97" s="9">
        <f t="shared" si="28"/>
        <v>0.28399175100552809</v>
      </c>
      <c r="G97" s="9">
        <f t="shared" si="29"/>
        <v>1.0593399316470338</v>
      </c>
      <c r="H97" s="9">
        <f t="shared" si="30"/>
        <v>2.2923947166093814</v>
      </c>
      <c r="I97" s="9">
        <f t="shared" si="31"/>
        <v>3.5741960339022931</v>
      </c>
      <c r="J97" s="9">
        <f t="shared" si="32"/>
        <v>3.5212290373199409</v>
      </c>
      <c r="K97" s="11">
        <f t="shared" si="33"/>
        <v>0.4504504504504504</v>
      </c>
      <c r="L97" s="11">
        <f t="shared" si="34"/>
        <v>0.29154518950437314</v>
      </c>
      <c r="M97" s="11">
        <f t="shared" si="35"/>
        <v>0.29585798816568049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-0.27414432908938413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0.23428987322236927</v>
      </c>
      <c r="Q97" s="11">
        <f>2*'OddsRatio_working_3-way'!K97*'OddsRatio_working_3-way'!L97*'OddsRatio_working_3-way'!M97</f>
        <v>7.7708083987518814E-2</v>
      </c>
      <c r="R97" s="11">
        <f t="shared" si="36"/>
        <v>0</v>
      </c>
      <c r="S97" s="11">
        <f t="shared" si="37"/>
        <v>-0.85462235896179928</v>
      </c>
      <c r="T97" s="11">
        <f t="shared" si="38"/>
        <v>-0.28345683547655026</v>
      </c>
      <c r="U97" s="11">
        <f>'OddsRatio_working_3-way'!S97-'OddsRatio_working_3-way'!R97^2/3</f>
        <v>-0.85462235896179928</v>
      </c>
      <c r="V97" s="11">
        <f>'OddsRatio_working_3-way'!S97*'OddsRatio_working_3-way'!R97/3-2*'OddsRatio_working_3-way'!R97^3/27-'OddsRatio_working_3-way'!T97</f>
        <v>0.28345683547655026</v>
      </c>
      <c r="W97" s="11">
        <f>'OddsRatio_working_3-way'!V97^2+4*'OddsRatio_working_3-way'!U97^3/27</f>
        <v>-1.2126081033176181E-2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0.15204757365012131</v>
      </c>
      <c r="Y97" s="11">
        <f>IF('OddsRatio_working_3-way'!W97&gt;=0,IF('OddsRatio_working_3-way'!V97+SQRT('OddsRatio_working_3-way'!W97)&gt;0,0,PI()),ACOS('OddsRatio_working_3-way'!V97/(2*'OddsRatio_working_3-way'!X97)))</f>
        <v>0.37053966685749717</v>
      </c>
      <c r="Z97" s="11">
        <f>'OddsRatio_working_3-way'!X97^(1/3)*COS('OddsRatio_working_3-way'!Y97/3)</f>
        <v>0.52966996582351689</v>
      </c>
      <c r="AA97" s="11">
        <f>'OddsRatio_working_3-way'!X97^(1/3)*COS(('OddsRatio_working_3-way'!Y97+2*PI())/3)</f>
        <v>-0.32178131921915959</v>
      </c>
      <c r="AB97" s="11">
        <f>'OddsRatio_working_3-way'!X97^(1/3)*COS(('OddsRatio_working_3-way'!Y97+4*PI())/3)</f>
        <v>-0.20788864660435749</v>
      </c>
      <c r="AC97" s="11">
        <f>'OddsRatio_working_3-way'!X97^(1/3)*SIN('OddsRatio_working_3-way'!Y97/3)</f>
        <v>6.5755965192882071E-2</v>
      </c>
      <c r="AD97" s="11">
        <f>'OddsRatio_working_3-way'!X97^(1/3)*SIN(('OddsRatio_working_3-way'!Y97+2*PI())/3)</f>
        <v>0.42582966342836009</v>
      </c>
      <c r="AE97" s="11">
        <f>'OddsRatio_working_3-way'!X97^(1/3)*SIN(('OddsRatio_working_3-way'!Y97+4*PI())/3)</f>
        <v>-0.491585628621242</v>
      </c>
      <c r="AF97" s="11">
        <f>-'OddsRatio_working_3-way'!U97/(3*'OddsRatio_working_3-way'!X97^(1/3))*COS(('OddsRatio_working_3-way'!Y97)/3)</f>
        <v>0.52966996582351689</v>
      </c>
      <c r="AG97" s="11">
        <f>-'OddsRatio_working_3-way'!U97/(3*'OddsRatio_working_3-way'!X97^(1/3))*COS(('OddsRatio_working_3-way'!Y97+2*PI())/3)</f>
        <v>-0.32178131921915959</v>
      </c>
      <c r="AH97" s="11">
        <f>-'OddsRatio_working_3-way'!U97/(3*'OddsRatio_working_3-way'!X97^(1/3))*COS(('OddsRatio_working_3-way'!Y97+4*PI())/3)</f>
        <v>-0.20788864660435749</v>
      </c>
      <c r="AI97" s="11">
        <f>'OddsRatio_working_3-way'!U97/(3*'OddsRatio_working_3-way'!X97^(1/3))*SIN(('OddsRatio_working_3-way'!Y97)/3)</f>
        <v>-6.5755965192882071E-2</v>
      </c>
      <c r="AJ97" s="11">
        <f>'OddsRatio_working_3-way'!U97/(3*'OddsRatio_working_3-way'!X97^(1/3))*SIN(('OddsRatio_working_3-way'!Y97+2*PI())/3)</f>
        <v>-0.42582966342836009</v>
      </c>
      <c r="AK97" s="11">
        <f>'OddsRatio_working_3-way'!U97/(3*'OddsRatio_working_3-way'!X97^(1/3))*SIN(('OddsRatio_working_3-way'!Y97+4*PI())/3)</f>
        <v>0.491585628621242</v>
      </c>
      <c r="AL97" s="11">
        <f>'OddsRatio_working_3-way'!Z97+'OddsRatio_working_3-way'!AF97</f>
        <v>1.0593399316470338</v>
      </c>
      <c r="AM97" s="11">
        <f>'OddsRatio_working_3-way'!AA97+'OddsRatio_working_3-way'!AG97</f>
        <v>-0.64356263843831918</v>
      </c>
      <c r="AN97" s="11">
        <f>'OddsRatio_working_3-way'!AB97+'OddsRatio_working_3-way'!AH97</f>
        <v>-0.41577729320871498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1.0593399316470338</v>
      </c>
      <c r="AS97" s="11">
        <f>IF(('OddsRatio_working_3-way'!X97=0),IF(Q97&gt;0,-Q97^(1/3),(-Q97)^(1/3)),'OddsRatio_working_3-way'!AM97-'OddsRatio_working_3-way'!R97/3)</f>
        <v>-0.64356263843831918</v>
      </c>
      <c r="AT97" s="11">
        <f>IF(('OddsRatio_working_3-way'!X97=0),IF(Q97&gt;0,-Q97^(1/3),(-Q97)^(1/3)),'OddsRatio_working_3-way'!AN97-'OddsRatio_working_3-way'!R97/3)</f>
        <v>-0.41577729320871498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4.0199999999999996</v>
      </c>
      <c r="B98" s="4">
        <f>IF('True_Odds_Calculator_3-way'!B97="","",'True_Odds_Calculator_3-way'!B97)</f>
        <v>3.53</v>
      </c>
      <c r="C98" s="4">
        <f>IF('True_Odds_Calculator_3-way'!C97="","",'True_Odds_Calculator_3-way'!C97)</f>
        <v>1.97</v>
      </c>
      <c r="D98" s="9">
        <f t="shared" si="26"/>
        <v>0.23725458145740136</v>
      </c>
      <c r="E98" s="9">
        <f t="shared" si="27"/>
        <v>0.27076336372317145</v>
      </c>
      <c r="F98" s="9">
        <f t="shared" si="28"/>
        <v>0.49198205481942703</v>
      </c>
      <c r="G98" s="9">
        <f t="shared" si="29"/>
        <v>1.0645303731343789</v>
      </c>
      <c r="H98" s="9">
        <f t="shared" si="30"/>
        <v>4.2148817268658236</v>
      </c>
      <c r="I98" s="9">
        <f t="shared" si="31"/>
        <v>3.6932618440299785</v>
      </c>
      <c r="J98" s="9">
        <f t="shared" si="32"/>
        <v>2.0325944619403478</v>
      </c>
      <c r="K98" s="11">
        <f t="shared" si="33"/>
        <v>0.24875621890547267</v>
      </c>
      <c r="L98" s="11">
        <f t="shared" si="34"/>
        <v>0.28328611898016998</v>
      </c>
      <c r="M98" s="11">
        <f t="shared" si="35"/>
        <v>0.50761421319796951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-0.2651137261736356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0.23322795865226004</v>
      </c>
      <c r="Q98" s="11">
        <f>2*'OddsRatio_working_3-way'!K98*'OddsRatio_working_3-way'!L98*'OddsRatio_working_3-way'!M98</f>
        <v>7.1542318604987748E-2</v>
      </c>
      <c r="R98" s="11">
        <f t="shared" si="36"/>
        <v>0</v>
      </c>
      <c r="S98" s="11">
        <f t="shared" si="37"/>
        <v>-0.87972796436616019</v>
      </c>
      <c r="T98" s="11">
        <f t="shared" si="38"/>
        <v>-0.26985520379330069</v>
      </c>
      <c r="U98" s="11">
        <f>'OddsRatio_working_3-way'!S98-'OddsRatio_working_3-way'!R98^2/3</f>
        <v>-0.87972796436616019</v>
      </c>
      <c r="V98" s="11">
        <f>'OddsRatio_working_3-way'!S98*'OddsRatio_working_3-way'!R98/3-2*'OddsRatio_working_3-way'!R98^3/27-'OddsRatio_working_3-way'!T98</f>
        <v>0.26985520379330069</v>
      </c>
      <c r="W98" s="11">
        <f>'OddsRatio_working_3-way'!V98^2+4*'OddsRatio_working_3-way'!U98^3/27</f>
        <v>-2.8043384121123713E-2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0.15879642245296929</v>
      </c>
      <c r="Y98" s="11">
        <f>IF('OddsRatio_working_3-way'!W98&gt;=0,IF('OddsRatio_working_3-way'!V98+SQRT('OddsRatio_working_3-way'!W98)&gt;0,0,PI()),ACOS('OddsRatio_working_3-way'!V98/(2*'OddsRatio_working_3-way'!X98)))</f>
        <v>0.5554007879906302</v>
      </c>
      <c r="Z98" s="11">
        <f>'OddsRatio_working_3-way'!X98^(1/3)*COS('OddsRatio_working_3-way'!Y98/3)</f>
        <v>0.53226518656718935</v>
      </c>
      <c r="AA98" s="11">
        <f>'OddsRatio_working_3-way'!X98^(1/3)*COS(('OddsRatio_working_3-way'!Y98+2*PI())/3)</f>
        <v>-0.35245941106339207</v>
      </c>
      <c r="AB98" s="11">
        <f>'OddsRatio_working_3-way'!X98^(1/3)*COS(('OddsRatio_working_3-way'!Y98+4*PI())/3)</f>
        <v>-0.17980577550379717</v>
      </c>
      <c r="AC98" s="11">
        <f>'OddsRatio_working_3-way'!X98^(1/3)*SIN('OddsRatio_working_3-way'!Y98/3)</f>
        <v>9.9681622966899711E-2</v>
      </c>
      <c r="AD98" s="11">
        <f>'OddsRatio_working_3-way'!X98^(1/3)*SIN(('OddsRatio_working_3-way'!Y98+2*PI())/3)</f>
        <v>0.41111436163379989</v>
      </c>
      <c r="AE98" s="11">
        <f>'OddsRatio_working_3-way'!X98^(1/3)*SIN(('OddsRatio_working_3-way'!Y98+4*PI())/3)</f>
        <v>-0.51079598460069953</v>
      </c>
      <c r="AF98" s="11">
        <f>-'OddsRatio_working_3-way'!U98/(3*'OddsRatio_working_3-way'!X98^(1/3))*COS(('OddsRatio_working_3-way'!Y98)/3)</f>
        <v>0.53226518656718946</v>
      </c>
      <c r="AG98" s="11">
        <f>-'OddsRatio_working_3-way'!U98/(3*'OddsRatio_working_3-way'!X98^(1/3))*COS(('OddsRatio_working_3-way'!Y98+2*PI())/3)</f>
        <v>-0.35245941106339213</v>
      </c>
      <c r="AH98" s="11">
        <f>-'OddsRatio_working_3-way'!U98/(3*'OddsRatio_working_3-way'!X98^(1/3))*COS(('OddsRatio_working_3-way'!Y98+4*PI())/3)</f>
        <v>-0.17980577550379723</v>
      </c>
      <c r="AI98" s="11">
        <f>'OddsRatio_working_3-way'!U98/(3*'OddsRatio_working_3-way'!X98^(1/3))*SIN(('OddsRatio_working_3-way'!Y98)/3)</f>
        <v>-9.9681622966899738E-2</v>
      </c>
      <c r="AJ98" s="11">
        <f>'OddsRatio_working_3-way'!U98/(3*'OddsRatio_working_3-way'!X98^(1/3))*SIN(('OddsRatio_working_3-way'!Y98+2*PI())/3)</f>
        <v>-0.4111143616338</v>
      </c>
      <c r="AK98" s="11">
        <f>'OddsRatio_working_3-way'!U98/(3*'OddsRatio_working_3-way'!X98^(1/3))*SIN(('OddsRatio_working_3-way'!Y98+4*PI())/3)</f>
        <v>0.51079598460069964</v>
      </c>
      <c r="AL98" s="11">
        <f>'OddsRatio_working_3-way'!Z98+'OddsRatio_working_3-way'!AF98</f>
        <v>1.0645303731343789</v>
      </c>
      <c r="AM98" s="11">
        <f>'OddsRatio_working_3-way'!AA98+'OddsRatio_working_3-way'!AG98</f>
        <v>-0.70491882212678414</v>
      </c>
      <c r="AN98" s="11">
        <f>'OddsRatio_working_3-way'!AB98+'OddsRatio_working_3-way'!AH98</f>
        <v>-0.3596115510075944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1.0645303731343789</v>
      </c>
      <c r="AS98" s="11">
        <f>IF(('OddsRatio_working_3-way'!X98=0),IF(Q98&gt;0,-Q98^(1/3),(-Q98)^(1/3)),'OddsRatio_working_3-way'!AM98-'OddsRatio_working_3-way'!R98/3)</f>
        <v>-0.70491882212678414</v>
      </c>
      <c r="AT98" s="11">
        <f>IF(('OddsRatio_working_3-way'!X98=0),IF(Q98&gt;0,-Q98^(1/3),(-Q98)^(1/3)),'OddsRatio_working_3-way'!AN98-'OddsRatio_working_3-way'!R98/3)</f>
        <v>-0.3596115510075944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2.15</v>
      </c>
      <c r="B99" s="4">
        <f>IF('True_Odds_Calculator_3-way'!B98="","",'True_Odds_Calculator_3-way'!B98)</f>
        <v>3.48</v>
      </c>
      <c r="C99" s="4">
        <f>IF('True_Odds_Calculator_3-way'!C98="","",'True_Odds_Calculator_3-way'!C98)</f>
        <v>3.63</v>
      </c>
      <c r="D99" s="9">
        <f t="shared" si="26"/>
        <v>0.45441662909765101</v>
      </c>
      <c r="E99" s="9">
        <f t="shared" si="27"/>
        <v>0.27861586263825255</v>
      </c>
      <c r="F99" s="9">
        <f t="shared" si="28"/>
        <v>0.26696750826409671</v>
      </c>
      <c r="G99" s="9">
        <f t="shared" si="29"/>
        <v>1.0440206016796805</v>
      </c>
      <c r="H99" s="9">
        <f t="shared" si="30"/>
        <v>2.2006236919316322</v>
      </c>
      <c r="I99" s="9">
        <f t="shared" si="31"/>
        <v>3.5891710921656084</v>
      </c>
      <c r="J99" s="9">
        <f t="shared" si="32"/>
        <v>3.7457741824175597</v>
      </c>
      <c r="K99" s="11">
        <f t="shared" si="33"/>
        <v>0.46511627906976744</v>
      </c>
      <c r="L99" s="11">
        <f t="shared" si="34"/>
        <v>0.28735632183908044</v>
      </c>
      <c r="M99" s="11">
        <f t="shared" si="35"/>
        <v>0.27548209366391185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-0.27617282396024123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0.23048889419086982</v>
      </c>
      <c r="Q99" s="11">
        <f>2*'OddsRatio_working_3-way'!K99*'OddsRatio_working_3-way'!L99*'OddsRatio_working_3-way'!M99</f>
        <v>7.3638624342130934E-2</v>
      </c>
      <c r="R99" s="11">
        <f t="shared" si="36"/>
        <v>0</v>
      </c>
      <c r="S99" s="11">
        <f t="shared" si="37"/>
        <v>-0.8345820956809703</v>
      </c>
      <c r="T99" s="11">
        <f t="shared" si="38"/>
        <v>-0.26663964718241862</v>
      </c>
      <c r="U99" s="11">
        <f>'OddsRatio_working_3-way'!S99-'OddsRatio_working_3-way'!R99^2/3</f>
        <v>-0.8345820956809703</v>
      </c>
      <c r="V99" s="11">
        <f>'OddsRatio_working_3-way'!S99*'OddsRatio_working_3-way'!R99/3-2*'OddsRatio_working_3-way'!R99^3/27-'OddsRatio_working_3-way'!T99</f>
        <v>0.26663964718241862</v>
      </c>
      <c r="W99" s="11">
        <f>'OddsRatio_working_3-way'!V99^2+4*'OddsRatio_working_3-way'!U99^3/27</f>
        <v>-1.5023178905069226E-2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0.14673094455042016</v>
      </c>
      <c r="Y99" s="11">
        <f>IF('OddsRatio_working_3-way'!W99&gt;=0,IF('OddsRatio_working_3-way'!V99+SQRT('OddsRatio_working_3-way'!W99)&gt;0,0,PI()),ACOS('OddsRatio_working_3-way'!V99/(2*'OddsRatio_working_3-way'!X99)))</f>
        <v>0.43087510617072078</v>
      </c>
      <c r="Z99" s="11">
        <f>'OddsRatio_working_3-way'!X99^(1/3)*COS('OddsRatio_working_3-way'!Y99/3)</f>
        <v>0.52201030083984035</v>
      </c>
      <c r="AA99" s="11">
        <f>'OddsRatio_working_3-way'!X99^(1/3)*COS(('OddsRatio_working_3-way'!Y99+2*PI())/3)</f>
        <v>-0.32638449182886325</v>
      </c>
      <c r="AB99" s="11">
        <f>'OddsRatio_working_3-way'!X99^(1/3)*COS(('OddsRatio_working_3-way'!Y99+4*PI())/3)</f>
        <v>-0.19562580901097726</v>
      </c>
      <c r="AC99" s="11">
        <f>'OddsRatio_working_3-way'!X99^(1/3)*SIN('OddsRatio_working_3-way'!Y99/3)</f>
        <v>7.5493560723787628E-2</v>
      </c>
      <c r="AD99" s="11">
        <f>'OddsRatio_working_3-way'!X99^(1/3)*SIN(('OddsRatio_working_3-way'!Y99+2*PI())/3)</f>
        <v>0.41432740120256539</v>
      </c>
      <c r="AE99" s="11">
        <f>'OddsRatio_working_3-way'!X99^(1/3)*SIN(('OddsRatio_working_3-way'!Y99+4*PI())/3)</f>
        <v>-0.48982096192635277</v>
      </c>
      <c r="AF99" s="11">
        <f>-'OddsRatio_working_3-way'!U99/(3*'OddsRatio_working_3-way'!X99^(1/3))*COS(('OddsRatio_working_3-way'!Y99)/3)</f>
        <v>0.52201030083984012</v>
      </c>
      <c r="AG99" s="11">
        <f>-'OddsRatio_working_3-way'!U99/(3*'OddsRatio_working_3-way'!X99^(1/3))*COS(('OddsRatio_working_3-way'!Y99+2*PI())/3)</f>
        <v>-0.32638449182886314</v>
      </c>
      <c r="AH99" s="11">
        <f>-'OddsRatio_working_3-way'!U99/(3*'OddsRatio_working_3-way'!X99^(1/3))*COS(('OddsRatio_working_3-way'!Y99+4*PI())/3)</f>
        <v>-0.19562580901097718</v>
      </c>
      <c r="AI99" s="11">
        <f>'OddsRatio_working_3-way'!U99/(3*'OddsRatio_working_3-way'!X99^(1/3))*SIN(('OddsRatio_working_3-way'!Y99)/3)</f>
        <v>-7.5493560723787601E-2</v>
      </c>
      <c r="AJ99" s="11">
        <f>'OddsRatio_working_3-way'!U99/(3*'OddsRatio_working_3-way'!X99^(1/3))*SIN(('OddsRatio_working_3-way'!Y99+2*PI())/3)</f>
        <v>-0.41432740120256523</v>
      </c>
      <c r="AK99" s="11">
        <f>'OddsRatio_working_3-way'!U99/(3*'OddsRatio_working_3-way'!X99^(1/3))*SIN(('OddsRatio_working_3-way'!Y99+4*PI())/3)</f>
        <v>0.48982096192635255</v>
      </c>
      <c r="AL99" s="11">
        <f>'OddsRatio_working_3-way'!Z99+'OddsRatio_working_3-way'!AF99</f>
        <v>1.0440206016796805</v>
      </c>
      <c r="AM99" s="11">
        <f>'OddsRatio_working_3-way'!AA99+'OddsRatio_working_3-way'!AG99</f>
        <v>-0.6527689836577264</v>
      </c>
      <c r="AN99" s="11">
        <f>'OddsRatio_working_3-way'!AB99+'OddsRatio_working_3-way'!AH99</f>
        <v>-0.39125161802195441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1.0440206016796805</v>
      </c>
      <c r="AS99" s="11">
        <f>IF(('OddsRatio_working_3-way'!X99=0),IF(Q99&gt;0,-Q99^(1/3),(-Q99)^(1/3)),'OddsRatio_working_3-way'!AM99-'OddsRatio_working_3-way'!R99/3)</f>
        <v>-0.6527689836577264</v>
      </c>
      <c r="AT99" s="11">
        <f>IF(('OddsRatio_working_3-way'!X99=0),IF(Q99&gt;0,-Q99^(1/3),(-Q99)^(1/3)),'OddsRatio_working_3-way'!AN99-'OddsRatio_working_3-way'!R99/3)</f>
        <v>-0.39125161802195441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2.67</v>
      </c>
      <c r="B100" s="4">
        <f>IF('True_Odds_Calculator_3-way'!B99="","",'True_Odds_Calculator_3-way'!B99)</f>
        <v>2.9</v>
      </c>
      <c r="C100" s="4">
        <f>IF('True_Odds_Calculator_3-way'!C99="","",'True_Odds_Calculator_3-way'!C99)</f>
        <v>2.99</v>
      </c>
      <c r="D100" s="9">
        <f t="shared" si="26"/>
        <v>0.35603721622261963</v>
      </c>
      <c r="E100" s="9">
        <f t="shared" si="27"/>
        <v>0.32703284183936998</v>
      </c>
      <c r="F100" s="9">
        <f t="shared" si="28"/>
        <v>0.31692994193801038</v>
      </c>
      <c r="G100" s="9">
        <f t="shared" si="29"/>
        <v>1.0830509839471849</v>
      </c>
      <c r="H100" s="9">
        <f t="shared" si="30"/>
        <v>2.8086951431917986</v>
      </c>
      <c r="I100" s="9">
        <f t="shared" si="31"/>
        <v>3.0577968694996511</v>
      </c>
      <c r="J100" s="9">
        <f t="shared" si="32"/>
        <v>3.1552714580548975</v>
      </c>
      <c r="K100" s="11">
        <f t="shared" si="33"/>
        <v>0.37453183520599254</v>
      </c>
      <c r="L100" s="11">
        <f t="shared" si="34"/>
        <v>0.34482758620689657</v>
      </c>
      <c r="M100" s="11">
        <f t="shared" si="35"/>
        <v>0.33444816053511706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-0.27273614705179816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0.24015649910567619</v>
      </c>
      <c r="Q100" s="11">
        <f>2*'OddsRatio_working_3-way'!K100*'OddsRatio_working_3-way'!L100*'OddsRatio_working_3-way'!M100</f>
        <v>8.6387229894128142E-2</v>
      </c>
      <c r="R100" s="11">
        <f t="shared" si="36"/>
        <v>0</v>
      </c>
      <c r="S100" s="11">
        <f t="shared" si="37"/>
        <v>-0.88054517782736574</v>
      </c>
      <c r="T100" s="11">
        <f t="shared" si="38"/>
        <v>-0.31674286972207405</v>
      </c>
      <c r="U100" s="11">
        <f>'OddsRatio_working_3-way'!S100-'OddsRatio_working_3-way'!R100^2/3</f>
        <v>-0.88054517782736574</v>
      </c>
      <c r="V100" s="11">
        <f>'OddsRatio_working_3-way'!S100*'OddsRatio_working_3-way'!R100/3-2*'OddsRatio_working_3-way'!R100^3/27-'OddsRatio_working_3-way'!T100</f>
        <v>0.31674286972207405</v>
      </c>
      <c r="W100" s="11">
        <f>'OddsRatio_working_3-way'!V100^2+4*'OddsRatio_working_3-way'!U100^3/27</f>
        <v>-8.2052365776194569E-4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0.1590177420742232</v>
      </c>
      <c r="Y100" s="11">
        <f>IF('OddsRatio_working_3-way'!W100&gt;=0,IF('OddsRatio_working_3-way'!V100+SQRT('OddsRatio_working_3-way'!W100)&gt;0,0,PI()),ACOS('OddsRatio_working_3-way'!V100/(2*'OddsRatio_working_3-way'!X100)))</f>
        <v>9.0190109101497162E-2</v>
      </c>
      <c r="Z100" s="11">
        <f>'OddsRatio_working_3-way'!X100^(1/3)*COS('OddsRatio_working_3-way'!Y100/3)</f>
        <v>0.54152549197359245</v>
      </c>
      <c r="AA100" s="11">
        <f>'OddsRatio_working_3-way'!X100^(1/3)*COS(('OddsRatio_working_3-way'!Y100+2*PI())/3)</f>
        <v>-0.28486595887998045</v>
      </c>
      <c r="AB100" s="11">
        <f>'OddsRatio_working_3-way'!X100^(1/3)*COS(('OddsRatio_working_3-way'!Y100+4*PI())/3)</f>
        <v>-0.25665953309361184</v>
      </c>
      <c r="AC100" s="11">
        <f>'OddsRatio_working_3-way'!X100^(1/3)*SIN('OddsRatio_working_3-way'!Y100/3)</f>
        <v>1.6284987520637034E-2</v>
      </c>
      <c r="AD100" s="11">
        <f>'OddsRatio_working_3-way'!X100^(1/3)*SIN(('OddsRatio_working_3-way'!Y100+2*PI())/3)</f>
        <v>0.46083233908567867</v>
      </c>
      <c r="AE100" s="11">
        <f>'OddsRatio_working_3-way'!X100^(1/3)*SIN(('OddsRatio_working_3-way'!Y100+4*PI())/3)</f>
        <v>-0.47711732660631567</v>
      </c>
      <c r="AF100" s="11">
        <f>-'OddsRatio_working_3-way'!U100/(3*'OddsRatio_working_3-way'!X100^(1/3))*COS(('OddsRatio_working_3-way'!Y100)/3)</f>
        <v>0.54152549197359245</v>
      </c>
      <c r="AG100" s="11">
        <f>-'OddsRatio_working_3-way'!U100/(3*'OddsRatio_working_3-way'!X100^(1/3))*COS(('OddsRatio_working_3-way'!Y100+2*PI())/3)</f>
        <v>-0.28486595887998045</v>
      </c>
      <c r="AH100" s="11">
        <f>-'OddsRatio_working_3-way'!U100/(3*'OddsRatio_working_3-way'!X100^(1/3))*COS(('OddsRatio_working_3-way'!Y100+4*PI())/3)</f>
        <v>-0.25665953309361184</v>
      </c>
      <c r="AI100" s="11">
        <f>'OddsRatio_working_3-way'!U100/(3*'OddsRatio_working_3-way'!X100^(1/3))*SIN(('OddsRatio_working_3-way'!Y100)/3)</f>
        <v>-1.6284987520637034E-2</v>
      </c>
      <c r="AJ100" s="11">
        <f>'OddsRatio_working_3-way'!U100/(3*'OddsRatio_working_3-way'!X100^(1/3))*SIN(('OddsRatio_working_3-way'!Y100+2*PI())/3)</f>
        <v>-0.46083233908567867</v>
      </c>
      <c r="AK100" s="11">
        <f>'OddsRatio_working_3-way'!U100/(3*'OddsRatio_working_3-way'!X100^(1/3))*SIN(('OddsRatio_working_3-way'!Y100+4*PI())/3)</f>
        <v>0.47711732660631567</v>
      </c>
      <c r="AL100" s="11">
        <f>'OddsRatio_working_3-way'!Z100+'OddsRatio_working_3-way'!AF100</f>
        <v>1.0830509839471849</v>
      </c>
      <c r="AM100" s="11">
        <f>'OddsRatio_working_3-way'!AA100+'OddsRatio_working_3-way'!AG100</f>
        <v>-0.5697319177599609</v>
      </c>
      <c r="AN100" s="11">
        <f>'OddsRatio_working_3-way'!AB100+'OddsRatio_working_3-way'!AH100</f>
        <v>-0.51331906618722367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1.0830509839471849</v>
      </c>
      <c r="AS100" s="11">
        <f>IF(('OddsRatio_working_3-way'!X100=0),IF(Q100&gt;0,-Q100^(1/3),(-Q100)^(1/3)),'OddsRatio_working_3-way'!AM100-'OddsRatio_working_3-way'!R100/3)</f>
        <v>-0.5697319177599609</v>
      </c>
      <c r="AT100" s="11">
        <f>IF(('OddsRatio_working_3-way'!X100=0),IF(Q100&gt;0,-Q100^(1/3),(-Q100)^(1/3)),'OddsRatio_working_3-way'!AN100-'OddsRatio_working_3-way'!R100/3)</f>
        <v>-0.51331906618722367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3.18</v>
      </c>
      <c r="B101" s="4">
        <f>IF('True_Odds_Calculator_3-way'!B100="","",'True_Odds_Calculator_3-way'!B100)</f>
        <v>3.47</v>
      </c>
      <c r="C101" s="4">
        <f>IF('True_Odds_Calculator_3-way'!C100="","",'True_Odds_Calculator_3-way'!C100)</f>
        <v>2.3199999999999998</v>
      </c>
      <c r="D101" s="9">
        <f t="shared" si="26"/>
        <v>0.3035807090529829</v>
      </c>
      <c r="E101" s="9">
        <f t="shared" si="27"/>
        <v>0.27784072895988676</v>
      </c>
      <c r="F101" s="9">
        <f t="shared" si="28"/>
        <v>0.41857856198713034</v>
      </c>
      <c r="G101" s="9">
        <f t="shared" si="29"/>
        <v>1.0523013512262218</v>
      </c>
      <c r="H101" s="9">
        <f t="shared" si="30"/>
        <v>3.2940169456731634</v>
      </c>
      <c r="I101" s="9">
        <f t="shared" si="31"/>
        <v>3.5991843375287678</v>
      </c>
      <c r="J101" s="9">
        <f t="shared" si="32"/>
        <v>2.3890377836186127</v>
      </c>
      <c r="K101" s="11">
        <f t="shared" si="33"/>
        <v>0.31446540880503143</v>
      </c>
      <c r="L101" s="11">
        <f t="shared" si="34"/>
        <v>0.28818443804034583</v>
      </c>
      <c r="M101" s="11">
        <f t="shared" si="35"/>
        <v>0.43103448275862072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-0.27764048756981963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0.23320064724312306</v>
      </c>
      <c r="Q101" s="11">
        <f>2*'OddsRatio_working_3-way'!K101*'OddsRatio_working_3-way'!L101*'OddsRatio_working_3-way'!M101</f>
        <v>7.8124169930694501E-2</v>
      </c>
      <c r="R101" s="11">
        <f t="shared" si="36"/>
        <v>0</v>
      </c>
      <c r="S101" s="11">
        <f t="shared" si="37"/>
        <v>-0.83993746475639275</v>
      </c>
      <c r="T101" s="11">
        <f t="shared" si="38"/>
        <v>-0.28138608534552523</v>
      </c>
      <c r="U101" s="11">
        <f>'OddsRatio_working_3-way'!S101-'OddsRatio_working_3-way'!R101^2/3</f>
        <v>-0.83993746475639275</v>
      </c>
      <c r="V101" s="11">
        <f>'OddsRatio_working_3-way'!S101*'OddsRatio_working_3-way'!R101/3-2*'OddsRatio_working_3-way'!R101^3/27-'OddsRatio_working_3-way'!T101</f>
        <v>0.28138608534552523</v>
      </c>
      <c r="W101" s="11">
        <f>'OddsRatio_working_3-way'!V101^2+4*'OddsRatio_working_3-way'!U101^3/27</f>
        <v>-8.6102613814678236E-3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0.14814552845727999</v>
      </c>
      <c r="Y101" s="11">
        <f>IF('OddsRatio_working_3-way'!W101&gt;=0,IF('OddsRatio_working_3-way'!V101+SQRT('OddsRatio_working_3-way'!W101)&gt;0,0,PI()),ACOS('OddsRatio_working_3-way'!V101/(2*'OddsRatio_working_3-way'!X101)))</f>
        <v>0.31853630239814801</v>
      </c>
      <c r="Z101" s="11">
        <f>'OddsRatio_working_3-way'!X101^(1/3)*COS('OddsRatio_working_3-way'!Y101/3)</f>
        <v>0.52615067561311091</v>
      </c>
      <c r="AA101" s="11">
        <f>'OddsRatio_working_3-way'!X101^(1/3)*COS(('OddsRatio_working_3-way'!Y101+2*PI())/3)</f>
        <v>-0.31163937906136052</v>
      </c>
      <c r="AB101" s="11">
        <f>'OddsRatio_working_3-way'!X101^(1/3)*COS(('OddsRatio_working_3-way'!Y101+4*PI())/3)</f>
        <v>-0.2145112965517505</v>
      </c>
      <c r="AC101" s="11">
        <f>'OddsRatio_working_3-way'!X101^(1/3)*SIN('OddsRatio_working_3-way'!Y101/3)</f>
        <v>5.60769245827955E-2</v>
      </c>
      <c r="AD101" s="11">
        <f>'OddsRatio_working_3-way'!X101^(1/3)*SIN(('OddsRatio_working_3-way'!Y101+2*PI())/3)</f>
        <v>0.42762138900790175</v>
      </c>
      <c r="AE101" s="11">
        <f>'OddsRatio_working_3-way'!X101^(1/3)*SIN(('OddsRatio_working_3-way'!Y101+4*PI())/3)</f>
        <v>-0.48369831359069732</v>
      </c>
      <c r="AF101" s="11">
        <f>-'OddsRatio_working_3-way'!U101/(3*'OddsRatio_working_3-way'!X101^(1/3))*COS(('OddsRatio_working_3-way'!Y101)/3)</f>
        <v>0.52615067561311091</v>
      </c>
      <c r="AG101" s="11">
        <f>-'OddsRatio_working_3-way'!U101/(3*'OddsRatio_working_3-way'!X101^(1/3))*COS(('OddsRatio_working_3-way'!Y101+2*PI())/3)</f>
        <v>-0.31163937906136052</v>
      </c>
      <c r="AH101" s="11">
        <f>-'OddsRatio_working_3-way'!U101/(3*'OddsRatio_working_3-way'!X101^(1/3))*COS(('OddsRatio_working_3-way'!Y101+4*PI())/3)</f>
        <v>-0.2145112965517505</v>
      </c>
      <c r="AI101" s="11">
        <f>'OddsRatio_working_3-way'!U101/(3*'OddsRatio_working_3-way'!X101^(1/3))*SIN(('OddsRatio_working_3-way'!Y101)/3)</f>
        <v>-5.60769245827955E-2</v>
      </c>
      <c r="AJ101" s="11">
        <f>'OddsRatio_working_3-way'!U101/(3*'OddsRatio_working_3-way'!X101^(1/3))*SIN(('OddsRatio_working_3-way'!Y101+2*PI())/3)</f>
        <v>-0.42762138900790175</v>
      </c>
      <c r="AK101" s="11">
        <f>'OddsRatio_working_3-way'!U101/(3*'OddsRatio_working_3-way'!X101^(1/3))*SIN(('OddsRatio_working_3-way'!Y101+4*PI())/3)</f>
        <v>0.48369831359069732</v>
      </c>
      <c r="AL101" s="11">
        <f>'OddsRatio_working_3-way'!Z101+'OddsRatio_working_3-way'!AF101</f>
        <v>1.0523013512262218</v>
      </c>
      <c r="AM101" s="11">
        <f>'OddsRatio_working_3-way'!AA101+'OddsRatio_working_3-way'!AG101</f>
        <v>-0.62327875812272104</v>
      </c>
      <c r="AN101" s="11">
        <f>'OddsRatio_working_3-way'!AB101+'OddsRatio_working_3-way'!AH101</f>
        <v>-0.42902259310350099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1.0523013512262218</v>
      </c>
      <c r="AS101" s="11">
        <f>IF(('OddsRatio_working_3-way'!X101=0),IF(Q101&gt;0,-Q101^(1/3),(-Q101)^(1/3)),'OddsRatio_working_3-way'!AM101-'OddsRatio_working_3-way'!R101/3)</f>
        <v>-0.62327875812272104</v>
      </c>
      <c r="AT101" s="11">
        <f>IF(('OddsRatio_working_3-way'!X101=0),IF(Q101&gt;0,-Q101^(1/3),(-Q101)^(1/3)),'OddsRatio_working_3-way'!AN101-'OddsRatio_working_3-way'!R101/3)</f>
        <v>-0.42902259310350099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IF('True_Odds_Calculator_3-way'!A101="","",'True_Odds_Calculator_3-way'!A101)</f>
        <v>1.77</v>
      </c>
      <c r="B102" s="4">
        <f>IF('True_Odds_Calculator_3-way'!B101="","",'True_Odds_Calculator_3-way'!B101)</f>
        <v>4.1500000000000004</v>
      </c>
      <c r="C102" s="4">
        <f>IF('True_Odds_Calculator_3-way'!C101="","",'True_Odds_Calculator_3-way'!C101)</f>
        <v>4.46</v>
      </c>
      <c r="D102" s="9">
        <f t="shared" si="26"/>
        <v>0.55255337542156213</v>
      </c>
      <c r="E102" s="9">
        <f t="shared" si="27"/>
        <v>0.23187136835881564</v>
      </c>
      <c r="F102" s="9">
        <f t="shared" si="28"/>
        <v>0.21557525621962215</v>
      </c>
      <c r="G102" s="9">
        <f t="shared" si="29"/>
        <v>1.0516622253844501</v>
      </c>
      <c r="H102" s="9">
        <f t="shared" si="30"/>
        <v>1.8097799135460269</v>
      </c>
      <c r="I102" s="9">
        <f t="shared" si="31"/>
        <v>4.3127360099610179</v>
      </c>
      <c r="J102" s="9">
        <f t="shared" si="32"/>
        <v>4.6387512998301972</v>
      </c>
      <c r="K102" s="11">
        <f t="shared" si="33"/>
        <v>0.56497175141242939</v>
      </c>
      <c r="L102" s="11">
        <f t="shared" si="34"/>
        <v>0.24096385542168672</v>
      </c>
      <c r="M102" s="11">
        <f t="shared" si="35"/>
        <v>0.22421524663677131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-0.25616580481689621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0.22526833029465282</v>
      </c>
      <c r="Q102" s="11">
        <f>2*'OddsRatio_working_3-way'!K102*'OddsRatio_working_3-way'!L102*'OddsRatio_working_3-way'!M102</f>
        <v>6.1048327993130834E-2</v>
      </c>
      <c r="R102" s="11">
        <f t="shared" si="36"/>
        <v>0</v>
      </c>
      <c r="S102" s="11">
        <f t="shared" si="37"/>
        <v>-0.87938485956652768</v>
      </c>
      <c r="T102" s="11">
        <f t="shared" si="38"/>
        <v>-0.23831568009932996</v>
      </c>
      <c r="U102" s="11">
        <f>'OddsRatio_working_3-way'!S102-'OddsRatio_working_3-way'!R102^2/3</f>
        <v>-0.87938485956652768</v>
      </c>
      <c r="V102" s="11">
        <f>'OddsRatio_working_3-way'!S102*'OddsRatio_working_3-way'!R102/3-2*'OddsRatio_working_3-way'!R102^3/27-'OddsRatio_working_3-way'!T102</f>
        <v>0.23831568009932996</v>
      </c>
      <c r="W102" s="11">
        <f>'OddsRatio_working_3-way'!V102^2+4*'OddsRatio_working_3-way'!U102^3/27</f>
        <v>-4.3952881727276336E-2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0.15870353265482351</v>
      </c>
      <c r="Y102" s="11">
        <f>IF('OddsRatio_working_3-way'!W102&gt;=0,IF('OddsRatio_working_3-way'!V102+SQRT('OddsRatio_working_3-way'!W102)&gt;0,0,PI()),ACOS('OddsRatio_working_3-way'!V102/(2*'OddsRatio_working_3-way'!X102)))</f>
        <v>0.72149313952892991</v>
      </c>
      <c r="Z102" s="11">
        <f>'OddsRatio_working_3-way'!X102^(1/3)*COS('OddsRatio_working_3-way'!Y102/3)</f>
        <v>0.52583111269222516</v>
      </c>
      <c r="AA102" s="11">
        <f>'OddsRatio_working_3-way'!X102^(1/3)*COS(('OddsRatio_working_3-way'!Y102+2*PI())/3)</f>
        <v>-0.37459566014833107</v>
      </c>
      <c r="AB102" s="11">
        <f>'OddsRatio_working_3-way'!X102^(1/3)*COS(('OddsRatio_working_3-way'!Y102+4*PI())/3)</f>
        <v>-0.15123545254389395</v>
      </c>
      <c r="AC102" s="11">
        <f>'OddsRatio_working_3-way'!X102^(1/3)*SIN('OddsRatio_working_3-way'!Y102/3)</f>
        <v>0.12895707598667253</v>
      </c>
      <c r="AD102" s="11">
        <f>'OddsRatio_working_3-way'!X102^(1/3)*SIN(('OddsRatio_working_3-way'!Y102+2*PI())/3)</f>
        <v>0.39090456369836879</v>
      </c>
      <c r="AE102" s="11">
        <f>'OddsRatio_working_3-way'!X102^(1/3)*SIN(('OddsRatio_working_3-way'!Y102+4*PI())/3)</f>
        <v>-0.51986163968504118</v>
      </c>
      <c r="AF102" s="11">
        <f>-'OddsRatio_working_3-way'!U102/(3*'OddsRatio_working_3-way'!X102^(1/3))*COS(('OddsRatio_working_3-way'!Y102)/3)</f>
        <v>0.52583111269222493</v>
      </c>
      <c r="AG102" s="11">
        <f>-'OddsRatio_working_3-way'!U102/(3*'OddsRatio_working_3-way'!X102^(1/3))*COS(('OddsRatio_working_3-way'!Y102+2*PI())/3)</f>
        <v>-0.3745956601483309</v>
      </c>
      <c r="AH102" s="11">
        <f>-'OddsRatio_working_3-way'!U102/(3*'OddsRatio_working_3-way'!X102^(1/3))*COS(('OddsRatio_working_3-way'!Y102+4*PI())/3)</f>
        <v>-0.15123545254389389</v>
      </c>
      <c r="AI102" s="11">
        <f>'OddsRatio_working_3-way'!U102/(3*'OddsRatio_working_3-way'!X102^(1/3))*SIN(('OddsRatio_working_3-way'!Y102)/3)</f>
        <v>-0.12895707598667247</v>
      </c>
      <c r="AJ102" s="11">
        <f>'OddsRatio_working_3-way'!U102/(3*'OddsRatio_working_3-way'!X102^(1/3))*SIN(('OddsRatio_working_3-way'!Y102+2*PI())/3)</f>
        <v>-0.39090456369836862</v>
      </c>
      <c r="AK102" s="11">
        <f>'OddsRatio_working_3-way'!U102/(3*'OddsRatio_working_3-way'!X102^(1/3))*SIN(('OddsRatio_working_3-way'!Y102+4*PI())/3)</f>
        <v>0.51986163968504095</v>
      </c>
      <c r="AL102" s="11">
        <f>'OddsRatio_working_3-way'!Z102+'OddsRatio_working_3-way'!AF102</f>
        <v>1.0516622253844501</v>
      </c>
      <c r="AM102" s="11">
        <f>'OddsRatio_working_3-way'!AA102+'OddsRatio_working_3-way'!AG102</f>
        <v>-0.74919132029666202</v>
      </c>
      <c r="AN102" s="11">
        <f>'OddsRatio_working_3-way'!AB102+'OddsRatio_working_3-way'!AH102</f>
        <v>-0.30247090508778784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1.0516622253844501</v>
      </c>
      <c r="AS102" s="11">
        <f>IF(('OddsRatio_working_3-way'!X102=0),IF(Q102&gt;0,-Q102^(1/3),(-Q102)^(1/3)),'OddsRatio_working_3-way'!AM102-'OddsRatio_working_3-way'!R102/3)</f>
        <v>-0.74919132029666202</v>
      </c>
      <c r="AT102" s="11">
        <f>IF(('OddsRatio_working_3-way'!X102=0),IF(Q102&gt;0,-Q102^(1/3),(-Q102)^(1/3)),'OddsRatio_working_3-way'!AN102-'OddsRatio_working_3-way'!R102/3)</f>
        <v>-0.30247090508778784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IF('True_Odds_Calculator_3-way'!A102="","",'True_Odds_Calculator_3-way'!A102)</f>
        <v>1.85</v>
      </c>
      <c r="B103" s="4">
        <f>IF('True_Odds_Calculator_3-way'!B102="","",'True_Odds_Calculator_3-way'!B102)</f>
        <v>3.99</v>
      </c>
      <c r="C103" s="4">
        <f>IF('True_Odds_Calculator_3-way'!C102="","",'True_Odds_Calculator_3-way'!C102)</f>
        <v>4.18</v>
      </c>
      <c r="D103" s="9">
        <f t="shared" si="26"/>
        <v>0.52821990540775088</v>
      </c>
      <c r="E103" s="9">
        <f t="shared" si="27"/>
        <v>0.24144151939138941</v>
      </c>
      <c r="F103" s="9">
        <f t="shared" si="28"/>
        <v>0.23033857520085974</v>
      </c>
      <c r="G103" s="9">
        <f t="shared" si="29"/>
        <v>1.0507657884914334</v>
      </c>
      <c r="H103" s="9">
        <f t="shared" si="30"/>
        <v>1.8931509202177188</v>
      </c>
      <c r="I103" s="9">
        <f t="shared" si="31"/>
        <v>4.1417897075893864</v>
      </c>
      <c r="J103" s="9">
        <f t="shared" si="32"/>
        <v>4.3414352074027569</v>
      </c>
      <c r="K103" s="11">
        <f t="shared" si="33"/>
        <v>0.54054054054054046</v>
      </c>
      <c r="L103" s="11">
        <f t="shared" si="34"/>
        <v>0.25062656641604009</v>
      </c>
      <c r="M103" s="11">
        <f t="shared" si="35"/>
        <v>0.23923444976076558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-0.26193668575940043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0.22751823305839922</v>
      </c>
      <c r="Q103" s="11">
        <f>2*'OddsRatio_working_3-way'!K103*'OddsRatio_working_3-way'!L103*'OddsRatio_working_3-way'!M103</f>
        <v>6.4820009418347355E-2</v>
      </c>
      <c r="R103" s="11">
        <f t="shared" si="36"/>
        <v>0</v>
      </c>
      <c r="S103" s="11">
        <f t="shared" si="37"/>
        <v>-0.86860010616223504</v>
      </c>
      <c r="T103" s="11">
        <f t="shared" si="38"/>
        <v>-0.24746441771003846</v>
      </c>
      <c r="U103" s="11">
        <f>'OddsRatio_working_3-way'!S103-'OddsRatio_working_3-way'!R103^2/3</f>
        <v>-0.86860010616223504</v>
      </c>
      <c r="V103" s="11">
        <f>'OddsRatio_working_3-way'!S103*'OddsRatio_working_3-way'!R103/3-2*'OddsRatio_working_3-way'!R103^3/27-'OddsRatio_working_3-way'!T103</f>
        <v>0.24746441771003846</v>
      </c>
      <c r="W103" s="11">
        <f>'OddsRatio_working_3-way'!V103^2+4*'OddsRatio_working_3-way'!U103^3/27</f>
        <v>-3.5847195025714144E-2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0.15579299812434008</v>
      </c>
      <c r="Y103" s="11">
        <f>IF('OddsRatio_working_3-way'!W103&gt;=0,IF('OddsRatio_working_3-way'!V103+SQRT('OddsRatio_working_3-way'!W103)&gt;0,0,PI()),ACOS('OddsRatio_working_3-way'!V103/(2*'OddsRatio_working_3-way'!X103)))</f>
        <v>0.65309152417916738</v>
      </c>
      <c r="Z103" s="11">
        <f>'OddsRatio_working_3-way'!X103^(1/3)*COS('OddsRatio_working_3-way'!Y103/3)</f>
        <v>0.52538289424571671</v>
      </c>
      <c r="AA103" s="11">
        <f>'OddsRatio_working_3-way'!X103^(1/3)*COS(('OddsRatio_working_3-way'!Y103+2*PI())/3)</f>
        <v>-0.36333754672962026</v>
      </c>
      <c r="AB103" s="11">
        <f>'OddsRatio_working_3-way'!X103^(1/3)*COS(('OddsRatio_working_3-way'!Y103+4*PI())/3)</f>
        <v>-0.16204534751609667</v>
      </c>
      <c r="AC103" s="11">
        <f>'OddsRatio_working_3-way'!X103^(1/3)*SIN('OddsRatio_working_3-way'!Y103/3)</f>
        <v>0.1162161054016998</v>
      </c>
      <c r="AD103" s="11">
        <f>'OddsRatio_working_3-way'!X103^(1/3)*SIN(('OddsRatio_working_3-way'!Y103+2*PI())/3)</f>
        <v>0.39688688042973408</v>
      </c>
      <c r="AE103" s="11">
        <f>'OddsRatio_working_3-way'!X103^(1/3)*SIN(('OddsRatio_working_3-way'!Y103+4*PI())/3)</f>
        <v>-0.51310298583143377</v>
      </c>
      <c r="AF103" s="11">
        <f>-'OddsRatio_working_3-way'!U103/(3*'OddsRatio_working_3-way'!X103^(1/3))*COS(('OddsRatio_working_3-way'!Y103)/3)</f>
        <v>0.52538289424571671</v>
      </c>
      <c r="AG103" s="11">
        <f>-'OddsRatio_working_3-way'!U103/(3*'OddsRatio_working_3-way'!X103^(1/3))*COS(('OddsRatio_working_3-way'!Y103+2*PI())/3)</f>
        <v>-0.36333754672962026</v>
      </c>
      <c r="AH103" s="11">
        <f>-'OddsRatio_working_3-way'!U103/(3*'OddsRatio_working_3-way'!X103^(1/3))*COS(('OddsRatio_working_3-way'!Y103+4*PI())/3)</f>
        <v>-0.16204534751609667</v>
      </c>
      <c r="AI103" s="11">
        <f>'OddsRatio_working_3-way'!U103/(3*'OddsRatio_working_3-way'!X103^(1/3))*SIN(('OddsRatio_working_3-way'!Y103)/3)</f>
        <v>-0.1162161054016998</v>
      </c>
      <c r="AJ103" s="11">
        <f>'OddsRatio_working_3-way'!U103/(3*'OddsRatio_working_3-way'!X103^(1/3))*SIN(('OddsRatio_working_3-way'!Y103+2*PI())/3)</f>
        <v>-0.39688688042973408</v>
      </c>
      <c r="AK103" s="11">
        <f>'OddsRatio_working_3-way'!U103/(3*'OddsRatio_working_3-way'!X103^(1/3))*SIN(('OddsRatio_working_3-way'!Y103+4*PI())/3)</f>
        <v>0.51310298583143377</v>
      </c>
      <c r="AL103" s="11">
        <f>'OddsRatio_working_3-way'!Z103+'OddsRatio_working_3-way'!AF103</f>
        <v>1.0507657884914334</v>
      </c>
      <c r="AM103" s="11">
        <f>'OddsRatio_working_3-way'!AA103+'OddsRatio_working_3-way'!AG103</f>
        <v>-0.72667509345924053</v>
      </c>
      <c r="AN103" s="11">
        <f>'OddsRatio_working_3-way'!AB103+'OddsRatio_working_3-way'!AH103</f>
        <v>-0.32409069503219334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1.0507657884914334</v>
      </c>
      <c r="AS103" s="11">
        <f>IF(('OddsRatio_working_3-way'!X103=0),IF(Q103&gt;0,-Q103^(1/3),(-Q103)^(1/3)),'OddsRatio_working_3-way'!AM103-'OddsRatio_working_3-way'!R103/3)</f>
        <v>-0.72667509345924053</v>
      </c>
      <c r="AT103" s="11">
        <f>IF(('OddsRatio_working_3-way'!X103=0),IF(Q103&gt;0,-Q103^(1/3),(-Q103)^(1/3)),'OddsRatio_working_3-way'!AN103-'OddsRatio_working_3-way'!R103/3)</f>
        <v>-0.32409069503219334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IF('True_Odds_Calculator_3-way'!A103="","",'True_Odds_Calculator_3-way'!A103)</f>
        <v>2.11</v>
      </c>
      <c r="B104" s="4">
        <f>IF('True_Odds_Calculator_3-way'!B103="","",'True_Odds_Calculator_3-way'!B103)</f>
        <v>3.57</v>
      </c>
      <c r="C104" s="4">
        <f>IF('True_Odds_Calculator_3-way'!C103="","",'True_Odds_Calculator_3-way'!C103)</f>
        <v>3.64</v>
      </c>
      <c r="D104" s="9">
        <f t="shared" si="26"/>
        <v>0.46284246098745579</v>
      </c>
      <c r="E104" s="9">
        <f t="shared" si="27"/>
        <v>0.27121822874956009</v>
      </c>
      <c r="F104" s="9">
        <f t="shared" si="28"/>
        <v>0.26593931026298401</v>
      </c>
      <c r="G104" s="9">
        <f t="shared" si="29"/>
        <v>1.045551676027467</v>
      </c>
      <c r="H104" s="9">
        <f t="shared" si="30"/>
        <v>2.1605623603904882</v>
      </c>
      <c r="I104" s="9">
        <f t="shared" si="31"/>
        <v>3.6870678073905903</v>
      </c>
      <c r="J104" s="9">
        <f t="shared" si="32"/>
        <v>3.7602564247125132</v>
      </c>
      <c r="K104" s="11">
        <f t="shared" si="33"/>
        <v>0.47393364928909953</v>
      </c>
      <c r="L104" s="11">
        <f t="shared" si="34"/>
        <v>0.28011204481792717</v>
      </c>
      <c r="M104" s="11">
        <f t="shared" si="35"/>
        <v>0.27472527472527469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-0.27466794227716596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0.2304968651696917</v>
      </c>
      <c r="Q104" s="11">
        <f>2*'OddsRatio_working_3-way'!K104*'OddsRatio_working_3-way'!L104*'OddsRatio_working_3-way'!M104</f>
        <v>7.2942045939775838E-2</v>
      </c>
      <c r="R104" s="11">
        <f t="shared" si="36"/>
        <v>0</v>
      </c>
      <c r="S104" s="11">
        <f t="shared" si="37"/>
        <v>-0.83918371856115104</v>
      </c>
      <c r="T104" s="11">
        <f t="shared" si="38"/>
        <v>-0.26556446789909838</v>
      </c>
      <c r="U104" s="11">
        <f>'OddsRatio_working_3-way'!S104-'OddsRatio_working_3-way'!R104^2/3</f>
        <v>-0.83918371856115104</v>
      </c>
      <c r="V104" s="11">
        <f>'OddsRatio_working_3-way'!S104*'OddsRatio_working_3-way'!R104/3-2*'OddsRatio_working_3-way'!R104^3/27-'OddsRatio_working_3-way'!T104</f>
        <v>0.26556446789909838</v>
      </c>
      <c r="W104" s="11">
        <f>'OddsRatio_working_3-way'!V104^2+4*'OddsRatio_working_3-way'!U104^3/27</f>
        <v>-1.7027776207412429E-2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0.14794615812681963</v>
      </c>
      <c r="Y104" s="11">
        <f>IF('OddsRatio_working_3-way'!W104&gt;=0,IF('OddsRatio_working_3-way'!V104+SQRT('OddsRatio_working_3-way'!W104)&gt;0,0,PI()),ACOS('OddsRatio_working_3-way'!V104/(2*'OddsRatio_working_3-way'!X104)))</f>
        <v>0.45672013508469722</v>
      </c>
      <c r="Z104" s="11">
        <f>'OddsRatio_working_3-way'!X104^(1/3)*COS('OddsRatio_working_3-way'!Y104/3)</f>
        <v>0.52277583801373362</v>
      </c>
      <c r="AA104" s="11">
        <f>'OddsRatio_working_3-way'!X104^(1/3)*COS(('OddsRatio_working_3-way'!Y104+2*PI())/3)</f>
        <v>-0.33085011759046129</v>
      </c>
      <c r="AB104" s="11">
        <f>'OddsRatio_working_3-way'!X104^(1/3)*COS(('OddsRatio_working_3-way'!Y104+4*PI())/3)</f>
        <v>-0.19192572042327241</v>
      </c>
      <c r="AC104" s="11">
        <f>'OddsRatio_working_3-way'!X104^(1/3)*SIN('OddsRatio_working_3-way'!Y104/3)</f>
        <v>8.0208038101483053E-2</v>
      </c>
      <c r="AD104" s="11">
        <f>'OddsRatio_working_3-way'!X104^(1/3)*SIN(('OddsRatio_working_3-way'!Y104+2*PI())/3)</f>
        <v>0.41263313715385042</v>
      </c>
      <c r="AE104" s="11">
        <f>'OddsRatio_working_3-way'!X104^(1/3)*SIN(('OddsRatio_working_3-way'!Y104+4*PI())/3)</f>
        <v>-0.49284117525533344</v>
      </c>
      <c r="AF104" s="11">
        <f>-'OddsRatio_working_3-way'!U104/(3*'OddsRatio_working_3-way'!X104^(1/3))*COS(('OddsRatio_working_3-way'!Y104)/3)</f>
        <v>0.52277583801373351</v>
      </c>
      <c r="AG104" s="11">
        <f>-'OddsRatio_working_3-way'!U104/(3*'OddsRatio_working_3-way'!X104^(1/3))*COS(('OddsRatio_working_3-way'!Y104+2*PI())/3)</f>
        <v>-0.33085011759046123</v>
      </c>
      <c r="AH104" s="11">
        <f>-'OddsRatio_working_3-way'!U104/(3*'OddsRatio_working_3-way'!X104^(1/3))*COS(('OddsRatio_working_3-way'!Y104+4*PI())/3)</f>
        <v>-0.19192572042327236</v>
      </c>
      <c r="AI104" s="11">
        <f>'OddsRatio_working_3-way'!U104/(3*'OddsRatio_working_3-way'!X104^(1/3))*SIN(('OddsRatio_working_3-way'!Y104)/3)</f>
        <v>-8.020803810148304E-2</v>
      </c>
      <c r="AJ104" s="11">
        <f>'OddsRatio_working_3-way'!U104/(3*'OddsRatio_working_3-way'!X104^(1/3))*SIN(('OddsRatio_working_3-way'!Y104+2*PI())/3)</f>
        <v>-0.4126331371538503</v>
      </c>
      <c r="AK104" s="11">
        <f>'OddsRatio_working_3-way'!U104/(3*'OddsRatio_working_3-way'!X104^(1/3))*SIN(('OddsRatio_working_3-way'!Y104+4*PI())/3)</f>
        <v>0.49284117525533333</v>
      </c>
      <c r="AL104" s="11">
        <f>'OddsRatio_working_3-way'!Z104+'OddsRatio_working_3-way'!AF104</f>
        <v>1.045551676027467</v>
      </c>
      <c r="AM104" s="11">
        <f>'OddsRatio_working_3-way'!AA104+'OddsRatio_working_3-way'!AG104</f>
        <v>-0.66170023518092247</v>
      </c>
      <c r="AN104" s="11">
        <f>'OddsRatio_working_3-way'!AB104+'OddsRatio_working_3-way'!AH104</f>
        <v>-0.38385144084654477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1.045551676027467</v>
      </c>
      <c r="AS104" s="11">
        <f>IF(('OddsRatio_working_3-way'!X104=0),IF(Q104&gt;0,-Q104^(1/3),(-Q104)^(1/3)),'OddsRatio_working_3-way'!AM104-'OddsRatio_working_3-way'!R104/3)</f>
        <v>-0.66170023518092247</v>
      </c>
      <c r="AT104" s="11">
        <f>IF(('OddsRatio_working_3-way'!X104=0),IF(Q104&gt;0,-Q104^(1/3),(-Q104)^(1/3)),'OddsRatio_working_3-way'!AN104-'OddsRatio_working_3-way'!R104/3)</f>
        <v>-0.38385144084654477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IF('True_Odds_Calculator_3-way'!A104="","",'True_Odds_Calculator_3-way'!A104)</f>
        <v>2.02</v>
      </c>
      <c r="B105" s="4">
        <f>IF('True_Odds_Calculator_3-way'!B104="","",'True_Odds_Calculator_3-way'!B104)</f>
        <v>3.61</v>
      </c>
      <c r="C105" s="4">
        <f>IF('True_Odds_Calculator_3-way'!C104="","",'True_Odds_Calculator_3-way'!C104)</f>
        <v>3.9</v>
      </c>
      <c r="D105" s="9">
        <f t="shared" si="26"/>
        <v>0.48387734995142484</v>
      </c>
      <c r="E105" s="9">
        <f t="shared" si="27"/>
        <v>0.26814381629698553</v>
      </c>
      <c r="F105" s="9">
        <f t="shared" si="28"/>
        <v>0.24797883375158969</v>
      </c>
      <c r="G105" s="9">
        <f t="shared" si="29"/>
        <v>1.0457249097062191</v>
      </c>
      <c r="H105" s="9">
        <f t="shared" si="30"/>
        <v>2.0666394079003436</v>
      </c>
      <c r="I105" s="9">
        <f t="shared" si="31"/>
        <v>3.7293420143332314</v>
      </c>
      <c r="J105" s="9">
        <f t="shared" si="32"/>
        <v>4.0326022381480344</v>
      </c>
      <c r="K105" s="11">
        <f t="shared" si="33"/>
        <v>0.49504950495049505</v>
      </c>
      <c r="L105" s="11">
        <f t="shared" si="34"/>
        <v>0.2770083102493075</v>
      </c>
      <c r="M105" s="11">
        <f t="shared" si="35"/>
        <v>0.25641025641025644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-0.27146603430852367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0.22960957932571446</v>
      </c>
      <c r="Q105" s="11">
        <f>2*'OddsRatio_working_3-way'!K105*'OddsRatio_working_3-way'!L105*'OddsRatio_working_3-way'!M105</f>
        <v>7.0324526592868128E-2</v>
      </c>
      <c r="R105" s="11">
        <f t="shared" si="36"/>
        <v>0</v>
      </c>
      <c r="S105" s="11">
        <f t="shared" si="37"/>
        <v>-0.84581328898318464</v>
      </c>
      <c r="T105" s="11">
        <f t="shared" si="38"/>
        <v>-0.25905460612042408</v>
      </c>
      <c r="U105" s="11">
        <f>'OddsRatio_working_3-way'!S105-'OddsRatio_working_3-way'!R105^2/3</f>
        <v>-0.84581328898318464</v>
      </c>
      <c r="V105" s="11">
        <f>'OddsRatio_working_3-way'!S105*'OddsRatio_working_3-way'!R105/3-2*'OddsRatio_working_3-way'!R105^3/27-'OddsRatio_working_3-way'!T105</f>
        <v>0.25905460612042408</v>
      </c>
      <c r="W105" s="11">
        <f>'OddsRatio_working_3-way'!V105^2+4*'OddsRatio_working_3-way'!U105^3/27</f>
        <v>-2.2534404126960172E-2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0.14970278310636734</v>
      </c>
      <c r="Y105" s="11">
        <f>IF('OddsRatio_working_3-way'!W105&gt;=0,IF('OddsRatio_working_3-way'!V105+SQRT('OddsRatio_working_3-way'!W105)&gt;0,0,PI()),ACOS('OddsRatio_working_3-way'!V105/(2*'OddsRatio_working_3-way'!X105)))</f>
        <v>0.52518787742137896</v>
      </c>
      <c r="Z105" s="11">
        <f>'OddsRatio_working_3-way'!X105^(1/3)*COS('OddsRatio_working_3-way'!Y105/3)</f>
        <v>0.52286245485310956</v>
      </c>
      <c r="AA105" s="11">
        <f>'OddsRatio_working_3-way'!X105^(1/3)*COS(('OddsRatio_working_3-way'!Y105+2*PI())/3)</f>
        <v>-0.34152156532402628</v>
      </c>
      <c r="AB105" s="11">
        <f>'OddsRatio_working_3-way'!X105^(1/3)*COS(('OddsRatio_working_3-way'!Y105+4*PI())/3)</f>
        <v>-0.18134088952908334</v>
      </c>
      <c r="AC105" s="11">
        <f>'OddsRatio_working_3-way'!X105^(1/3)*SIN('OddsRatio_working_3-way'!Y105/3)</f>
        <v>9.248035628918648E-2</v>
      </c>
      <c r="AD105" s="11">
        <f>'OddsRatio_working_3-way'!X105^(1/3)*SIN(('OddsRatio_working_3-way'!Y105+2*PI())/3)</f>
        <v>0.40657199044329373</v>
      </c>
      <c r="AE105" s="11">
        <f>'OddsRatio_working_3-way'!X105^(1/3)*SIN(('OddsRatio_working_3-way'!Y105+4*PI())/3)</f>
        <v>-0.49905234673248022</v>
      </c>
      <c r="AF105" s="11">
        <f>-'OddsRatio_working_3-way'!U105/(3*'OddsRatio_working_3-way'!X105^(1/3))*COS(('OddsRatio_working_3-way'!Y105)/3)</f>
        <v>0.52286245485310956</v>
      </c>
      <c r="AG105" s="11">
        <f>-'OddsRatio_working_3-way'!U105/(3*'OddsRatio_working_3-way'!X105^(1/3))*COS(('OddsRatio_working_3-way'!Y105+2*PI())/3)</f>
        <v>-0.34152156532402628</v>
      </c>
      <c r="AH105" s="11">
        <f>-'OddsRatio_working_3-way'!U105/(3*'OddsRatio_working_3-way'!X105^(1/3))*COS(('OddsRatio_working_3-way'!Y105+4*PI())/3)</f>
        <v>-0.18134088952908334</v>
      </c>
      <c r="AI105" s="11">
        <f>'OddsRatio_working_3-way'!U105/(3*'OddsRatio_working_3-way'!X105^(1/3))*SIN(('OddsRatio_working_3-way'!Y105)/3)</f>
        <v>-9.248035628918648E-2</v>
      </c>
      <c r="AJ105" s="11">
        <f>'OddsRatio_working_3-way'!U105/(3*'OddsRatio_working_3-way'!X105^(1/3))*SIN(('OddsRatio_working_3-way'!Y105+2*PI())/3)</f>
        <v>-0.40657199044329373</v>
      </c>
      <c r="AK105" s="11">
        <f>'OddsRatio_working_3-way'!U105/(3*'OddsRatio_working_3-way'!X105^(1/3))*SIN(('OddsRatio_working_3-way'!Y105+4*PI())/3)</f>
        <v>0.49905234673248022</v>
      </c>
      <c r="AL105" s="11">
        <f>'OddsRatio_working_3-way'!Z105+'OddsRatio_working_3-way'!AF105</f>
        <v>1.0457249097062191</v>
      </c>
      <c r="AM105" s="11">
        <f>'OddsRatio_working_3-way'!AA105+'OddsRatio_working_3-way'!AG105</f>
        <v>-0.68304313064805255</v>
      </c>
      <c r="AN105" s="11">
        <f>'OddsRatio_working_3-way'!AB105+'OddsRatio_working_3-way'!AH105</f>
        <v>-0.36268177905816668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1.0457249097062191</v>
      </c>
      <c r="AS105" s="11">
        <f>IF(('OddsRatio_working_3-way'!X105=0),IF(Q105&gt;0,-Q105^(1/3),(-Q105)^(1/3)),'OddsRatio_working_3-way'!AM105-'OddsRatio_working_3-way'!R105/3)</f>
        <v>-0.68304313064805255</v>
      </c>
      <c r="AT105" s="11">
        <f>IF(('OddsRatio_working_3-way'!X105=0),IF(Q105&gt;0,-Q105^(1/3),(-Q105)^(1/3)),'OddsRatio_working_3-way'!AN105-'OddsRatio_working_3-way'!R105/3)</f>
        <v>-0.36268177905816668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IF('True_Odds_Calculator_3-way'!A105="","",'True_Odds_Calculator_3-way'!A105)</f>
        <v>1.66</v>
      </c>
      <c r="B106" s="4">
        <f>IF('True_Odds_Calculator_3-way'!B105="","",'True_Odds_Calculator_3-way'!B105)</f>
        <v>3.96</v>
      </c>
      <c r="C106" s="4">
        <f>IF('True_Odds_Calculator_3-way'!C105="","",'True_Odds_Calculator_3-way'!C105)</f>
        <v>5.64</v>
      </c>
      <c r="D106" s="9">
        <f t="shared" si="26"/>
        <v>0.58879115866093779</v>
      </c>
      <c r="E106" s="9">
        <f t="shared" si="27"/>
        <v>0.24200206978926325</v>
      </c>
      <c r="F106" s="9">
        <f t="shared" si="28"/>
        <v>0.1692067715497993</v>
      </c>
      <c r="G106" s="9">
        <f t="shared" si="29"/>
        <v>1.0581743455787294</v>
      </c>
      <c r="H106" s="9">
        <f t="shared" si="30"/>
        <v>1.6983950680819608</v>
      </c>
      <c r="I106" s="9">
        <f t="shared" si="31"/>
        <v>4.1321960629130388</v>
      </c>
      <c r="J106" s="9">
        <f t="shared" si="32"/>
        <v>5.9099289634853038</v>
      </c>
      <c r="K106" s="11">
        <f t="shared" si="33"/>
        <v>0.60240963855421692</v>
      </c>
      <c r="L106" s="11">
        <f t="shared" si="34"/>
        <v>0.25252525252525254</v>
      </c>
      <c r="M106" s="11">
        <f t="shared" si="35"/>
        <v>0.1773049645390071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-0.24449571334985343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0.22279101361387954</v>
      </c>
      <c r="Q106" s="11">
        <f>2*'OddsRatio_working_3-way'!K106*'OddsRatio_working_3-way'!L106*'OddsRatio_working_3-way'!M106</f>
        <v>5.3944555354450259E-2</v>
      </c>
      <c r="R106" s="11">
        <f t="shared" si="36"/>
        <v>0</v>
      </c>
      <c r="S106" s="11">
        <f t="shared" si="37"/>
        <v>-0.91122666553700993</v>
      </c>
      <c r="T106" s="11">
        <f t="shared" si="38"/>
        <v>-0.2206359964980654</v>
      </c>
      <c r="U106" s="11">
        <f>'OddsRatio_working_3-way'!S106-'OddsRatio_working_3-way'!R106^2/3</f>
        <v>-0.91122666553700993</v>
      </c>
      <c r="V106" s="11">
        <f>'OddsRatio_working_3-way'!S106*'OddsRatio_working_3-way'!R106/3-2*'OddsRatio_working_3-way'!R106^3/27-'OddsRatio_working_3-way'!T106</f>
        <v>0.2206359964980654</v>
      </c>
      <c r="W106" s="11">
        <f>'OddsRatio_working_3-way'!V106^2+4*'OddsRatio_working_3-way'!U106^3/27</f>
        <v>-6.3411981477918267E-2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0.16740088442763124</v>
      </c>
      <c r="Y106" s="11">
        <f>IF('OddsRatio_working_3-way'!W106&gt;=0,IF('OddsRatio_working_3-way'!V106+SQRT('OddsRatio_working_3-way'!W106)&gt;0,0,PI()),ACOS('OddsRatio_working_3-way'!V106/(2*'OddsRatio_working_3-way'!X106)))</f>
        <v>0.85130139992709652</v>
      </c>
      <c r="Z106" s="11">
        <f>'OddsRatio_working_3-way'!X106^(1/3)*COS('OddsRatio_working_3-way'!Y106/3)</f>
        <v>0.52908717278936468</v>
      </c>
      <c r="AA106" s="11">
        <f>'OddsRatio_working_3-way'!X106^(1/3)*COS(('OddsRatio_working_3-way'!Y106+2*PI())/3)</f>
        <v>-0.39817269653379167</v>
      </c>
      <c r="AB106" s="11">
        <f>'OddsRatio_working_3-way'!X106^(1/3)*COS(('OddsRatio_working_3-way'!Y106+4*PI())/3)</f>
        <v>-0.13091447625557315</v>
      </c>
      <c r="AC106" s="11">
        <f>'OddsRatio_working_3-way'!X106^(1/3)*SIN('OddsRatio_working_3-way'!Y106/3)</f>
        <v>0.15430160542076984</v>
      </c>
      <c r="AD106" s="11">
        <f>'OddsRatio_working_3-way'!X106^(1/3)*SIN(('OddsRatio_working_3-way'!Y106+2*PI())/3)</f>
        <v>0.38105212974169173</v>
      </c>
      <c r="AE106" s="11">
        <f>'OddsRatio_working_3-way'!X106^(1/3)*SIN(('OddsRatio_working_3-way'!Y106+4*PI())/3)</f>
        <v>-0.53535373516246154</v>
      </c>
      <c r="AF106" s="11">
        <f>-'OddsRatio_working_3-way'!U106/(3*'OddsRatio_working_3-way'!X106^(1/3))*COS(('OddsRatio_working_3-way'!Y106)/3)</f>
        <v>0.52908717278936468</v>
      </c>
      <c r="AG106" s="11">
        <f>-'OddsRatio_working_3-way'!U106/(3*'OddsRatio_working_3-way'!X106^(1/3))*COS(('OddsRatio_working_3-way'!Y106+2*PI())/3)</f>
        <v>-0.39817269653379167</v>
      </c>
      <c r="AH106" s="11">
        <f>-'OddsRatio_working_3-way'!U106/(3*'OddsRatio_working_3-way'!X106^(1/3))*COS(('OddsRatio_working_3-way'!Y106+4*PI())/3)</f>
        <v>-0.13091447625557315</v>
      </c>
      <c r="AI106" s="11">
        <f>'OddsRatio_working_3-way'!U106/(3*'OddsRatio_working_3-way'!X106^(1/3))*SIN(('OddsRatio_working_3-way'!Y106)/3)</f>
        <v>-0.15430160542076984</v>
      </c>
      <c r="AJ106" s="11">
        <f>'OddsRatio_working_3-way'!U106/(3*'OddsRatio_working_3-way'!X106^(1/3))*SIN(('OddsRatio_working_3-way'!Y106+2*PI())/3)</f>
        <v>-0.38105212974169173</v>
      </c>
      <c r="AK106" s="11">
        <f>'OddsRatio_working_3-way'!U106/(3*'OddsRatio_working_3-way'!X106^(1/3))*SIN(('OddsRatio_working_3-way'!Y106+4*PI())/3)</f>
        <v>0.53535373516246154</v>
      </c>
      <c r="AL106" s="11">
        <f>'OddsRatio_working_3-way'!Z106+'OddsRatio_working_3-way'!AF106</f>
        <v>1.0581743455787294</v>
      </c>
      <c r="AM106" s="11">
        <f>'OddsRatio_working_3-way'!AA106+'OddsRatio_working_3-way'!AG106</f>
        <v>-0.79634539306758334</v>
      </c>
      <c r="AN106" s="11">
        <f>'OddsRatio_working_3-way'!AB106+'OddsRatio_working_3-way'!AH106</f>
        <v>-0.2618289525111463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1.0581743455787294</v>
      </c>
      <c r="AS106" s="11">
        <f>IF(('OddsRatio_working_3-way'!X106=0),IF(Q106&gt;0,-Q106^(1/3),(-Q106)^(1/3)),'OddsRatio_working_3-way'!AM106-'OddsRatio_working_3-way'!R106/3)</f>
        <v>-0.79634539306758334</v>
      </c>
      <c r="AT106" s="11">
        <f>IF(('OddsRatio_working_3-way'!X106=0),IF(Q106&gt;0,-Q106^(1/3),(-Q106)^(1/3)),'OddsRatio_working_3-way'!AN106-'OddsRatio_working_3-way'!R106/3)</f>
        <v>-0.2618289525111463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IF('True_Odds_Calculator_3-way'!A106="","",'True_Odds_Calculator_3-way'!A106)</f>
        <v>2.48</v>
      </c>
      <c r="B107" s="4">
        <f>IF('True_Odds_Calculator_3-way'!B106="","",'True_Odds_Calculator_3-way'!B106)</f>
        <v>3.5</v>
      </c>
      <c r="C107" s="4">
        <f>IF('True_Odds_Calculator_3-way'!C106="","",'True_Odds_Calculator_3-way'!C106)</f>
        <v>2.96</v>
      </c>
      <c r="D107" s="9">
        <f t="shared" si="26"/>
        <v>0.39356328294292342</v>
      </c>
      <c r="E107" s="9">
        <f t="shared" si="27"/>
        <v>0.27755801391252299</v>
      </c>
      <c r="F107" s="9">
        <f t="shared" si="28"/>
        <v>0.32887870314455409</v>
      </c>
      <c r="G107" s="9">
        <f t="shared" si="29"/>
        <v>1.041140157913317</v>
      </c>
      <c r="H107" s="9">
        <f t="shared" si="30"/>
        <v>2.5408874337117093</v>
      </c>
      <c r="I107" s="9">
        <f t="shared" si="31"/>
        <v>3.6028503947832924</v>
      </c>
      <c r="J107" s="9">
        <f t="shared" si="32"/>
        <v>3.0406347095101012</v>
      </c>
      <c r="K107" s="11">
        <f t="shared" si="33"/>
        <v>0.40322580645161293</v>
      </c>
      <c r="L107" s="11">
        <f t="shared" si="34"/>
        <v>0.2857142857142857</v>
      </c>
      <c r="M107" s="11">
        <f t="shared" si="35"/>
        <v>0.33783783783783783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-0.28225806451612934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0.23119317474156181</v>
      </c>
      <c r="Q107" s="11">
        <f>2*'OddsRatio_working_3-way'!K107*'OddsRatio_working_3-way'!L107*'OddsRatio_working_3-way'!M107</f>
        <v>7.7842819778303651E-2</v>
      </c>
      <c r="R107" s="11">
        <f t="shared" si="36"/>
        <v>0</v>
      </c>
      <c r="S107" s="11">
        <f t="shared" si="37"/>
        <v>-0.819084390512961</v>
      </c>
      <c r="T107" s="11">
        <f t="shared" si="38"/>
        <v>-0.27578599007170407</v>
      </c>
      <c r="U107" s="11">
        <f>'OddsRatio_working_3-way'!S107-'OddsRatio_working_3-way'!R107^2/3</f>
        <v>-0.819084390512961</v>
      </c>
      <c r="V107" s="11">
        <f>'OddsRatio_working_3-way'!S107*'OddsRatio_working_3-way'!R107/3-2*'OddsRatio_working_3-way'!R107^3/27-'OddsRatio_working_3-way'!T107</f>
        <v>0.27578599007170407</v>
      </c>
      <c r="W107" s="11">
        <f>'OddsRatio_working_3-way'!V107^2+4*'OddsRatio_working_3-way'!U107^3/27</f>
        <v>-5.3529164347410202E-3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0.14266291455260113</v>
      </c>
      <c r="Y107" s="11">
        <f>IF('OddsRatio_working_3-way'!W107&gt;=0,IF('OddsRatio_working_3-way'!V107+SQRT('OddsRatio_working_3-way'!W107)&gt;0,0,PI()),ACOS('OddsRatio_working_3-way'!V107/(2*'OddsRatio_working_3-way'!X107)))</f>
        <v>0.25931791010602701</v>
      </c>
      <c r="Z107" s="11">
        <f>'OddsRatio_working_3-way'!X107^(1/3)*COS('OddsRatio_working_3-way'!Y107/3)</f>
        <v>0.52057007895665863</v>
      </c>
      <c r="AA107" s="11">
        <f>'OddsRatio_working_3-way'!X107^(1/3)*COS(('OddsRatio_working_3-way'!Y107+2*PI())/3)</f>
        <v>-0.29935155070641206</v>
      </c>
      <c r="AB107" s="11">
        <f>'OddsRatio_working_3-way'!X107^(1/3)*COS(('OddsRatio_working_3-way'!Y107+4*PI())/3)</f>
        <v>-0.22121852825024649</v>
      </c>
      <c r="AC107" s="11">
        <f>'OddsRatio_working_3-way'!X107^(1/3)*SIN('OddsRatio_working_3-way'!Y107/3)</f>
        <v>4.5110121547666221E-2</v>
      </c>
      <c r="AD107" s="11">
        <f>'OddsRatio_working_3-way'!X107^(1/3)*SIN(('OddsRatio_working_3-way'!Y107+2*PI())/3)</f>
        <v>0.42827185205270435</v>
      </c>
      <c r="AE107" s="11">
        <f>'OddsRatio_working_3-way'!X107^(1/3)*SIN(('OddsRatio_working_3-way'!Y107+4*PI())/3)</f>
        <v>-0.4733819736003706</v>
      </c>
      <c r="AF107" s="11">
        <f>-'OddsRatio_working_3-way'!U107/(3*'OddsRatio_working_3-way'!X107^(1/3))*COS(('OddsRatio_working_3-way'!Y107)/3)</f>
        <v>0.52057007895665852</v>
      </c>
      <c r="AG107" s="11">
        <f>-'OddsRatio_working_3-way'!U107/(3*'OddsRatio_working_3-way'!X107^(1/3))*COS(('OddsRatio_working_3-way'!Y107+2*PI())/3)</f>
        <v>-0.29935155070641201</v>
      </c>
      <c r="AH107" s="11">
        <f>-'OddsRatio_working_3-way'!U107/(3*'OddsRatio_working_3-way'!X107^(1/3))*COS(('OddsRatio_working_3-way'!Y107+4*PI())/3)</f>
        <v>-0.22121852825024643</v>
      </c>
      <c r="AI107" s="11">
        <f>'OddsRatio_working_3-way'!U107/(3*'OddsRatio_working_3-way'!X107^(1/3))*SIN(('OddsRatio_working_3-way'!Y107)/3)</f>
        <v>-4.5110121547666207E-2</v>
      </c>
      <c r="AJ107" s="11">
        <f>'OddsRatio_working_3-way'!U107/(3*'OddsRatio_working_3-way'!X107^(1/3))*SIN(('OddsRatio_working_3-way'!Y107+2*PI())/3)</f>
        <v>-0.42827185205270424</v>
      </c>
      <c r="AK107" s="11">
        <f>'OddsRatio_working_3-way'!U107/(3*'OddsRatio_working_3-way'!X107^(1/3))*SIN(('OddsRatio_working_3-way'!Y107+4*PI())/3)</f>
        <v>0.47338197360037049</v>
      </c>
      <c r="AL107" s="11">
        <f>'OddsRatio_working_3-way'!Z107+'OddsRatio_working_3-way'!AF107</f>
        <v>1.041140157913317</v>
      </c>
      <c r="AM107" s="11">
        <f>'OddsRatio_working_3-way'!AA107+'OddsRatio_working_3-way'!AG107</f>
        <v>-0.59870310141282412</v>
      </c>
      <c r="AN107" s="11">
        <f>'OddsRatio_working_3-way'!AB107+'OddsRatio_working_3-way'!AH107</f>
        <v>-0.44243705650049292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1.041140157913317</v>
      </c>
      <c r="AS107" s="11">
        <f>IF(('OddsRatio_working_3-way'!X107=0),IF(Q107&gt;0,-Q107^(1/3),(-Q107)^(1/3)),'OddsRatio_working_3-way'!AM107-'OddsRatio_working_3-way'!R107/3)</f>
        <v>-0.59870310141282412</v>
      </c>
      <c r="AT107" s="11">
        <f>IF(('OddsRatio_working_3-way'!X107=0),IF(Q107&gt;0,-Q107^(1/3),(-Q107)^(1/3)),'OddsRatio_working_3-way'!AN107-'OddsRatio_working_3-way'!R107/3)</f>
        <v>-0.44243705650049292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1.81</v>
      </c>
      <c r="B2" s="4">
        <f>IF('True_Odds_Calculator_3-way'!B3="","",'True_Odds_Calculator_3-way'!B3)</f>
        <v>4.3</v>
      </c>
      <c r="C2" s="4">
        <f>IF('True_Odds_Calculator_3-way'!C3="","",'True_Odds_Calculator_3-way'!C3)</f>
        <v>4.1100000000000003</v>
      </c>
      <c r="D2" s="4">
        <f>IF(A2="","",((1/A2)+(1/B2)+(1/C2))-1)</f>
        <v>2.835332981327765E-2</v>
      </c>
      <c r="E2" s="4">
        <f>IF(A2="","",(3*A2)/(3-($D2*A2)))</f>
        <v>1.8415016647787468</v>
      </c>
      <c r="F2" s="4">
        <f>IF(B2="","",(3*B2)/(3-($D2*B2)))</f>
        <v>4.4821537080465355</v>
      </c>
      <c r="G2" s="4">
        <f>IF(C2="","",(3*C2)/(3-($D2*C2)))</f>
        <v>4.2761011370183537</v>
      </c>
      <c r="I2" s="4">
        <f>IF(A2="","",D2+1)</f>
        <v>1.0283533298132777</v>
      </c>
    </row>
    <row r="3" spans="1:9" x14ac:dyDescent="0.2">
      <c r="A3" s="4">
        <f>IF('True_Odds_Calculator_3-way'!A4="","",'True_Odds_Calculator_3-way'!A4)</f>
        <v>3.31</v>
      </c>
      <c r="B3" s="4">
        <f>IF('True_Odds_Calculator_3-way'!B4="","",'True_Odds_Calculator_3-way'!B4)</f>
        <v>2.1</v>
      </c>
      <c r="C3" s="4">
        <f>IF('True_Odds_Calculator_3-way'!C4="","",'True_Odds_Calculator_3-way'!C4)</f>
        <v>3.9</v>
      </c>
      <c r="D3" s="4">
        <f t="shared" ref="D3:D66" si="0">IF(A3="","",((1/A3)+(1/B3)+(1/C3))-1)</f>
        <v>3.4715536226110233E-2</v>
      </c>
      <c r="E3" s="4">
        <f t="shared" ref="E3:E66" si="1">IF(A3="","",(3*A3)/(3-($D3*A3)))</f>
        <v>3.4418318245876867</v>
      </c>
      <c r="F3" s="4">
        <f t="shared" ref="F3:F66" si="2">IF(B3="","",(3*B3)/(3-($D3*B3)))</f>
        <v>2.1523028431240228</v>
      </c>
      <c r="G3" s="4">
        <f t="shared" ref="G3:G66" si="3">IF(C3="","",(3*C3)/(3-($D3*C3)))</f>
        <v>4.0843264580477001</v>
      </c>
      <c r="I3" s="4">
        <f t="shared" ref="I3:I66" si="4">IF(A3="","",D3+1)</f>
        <v>1.0347155362261102</v>
      </c>
    </row>
    <row r="4" spans="1:9" x14ac:dyDescent="0.2">
      <c r="A4" s="4">
        <f>IF('True_Odds_Calculator_3-way'!A5="","",'True_Odds_Calculator_3-way'!A5)</f>
        <v>1.61</v>
      </c>
      <c r="B4" s="4">
        <f>IF('True_Odds_Calculator_3-way'!B5="","",'True_Odds_Calculator_3-way'!B5)</f>
        <v>4.18</v>
      </c>
      <c r="C4" s="4">
        <f>IF('True_Odds_Calculator_3-way'!C5="","",'True_Odds_Calculator_3-way'!C5)</f>
        <v>5.91</v>
      </c>
      <c r="D4" s="4">
        <f t="shared" si="0"/>
        <v>2.9557199915782206E-2</v>
      </c>
      <c r="E4" s="4">
        <f t="shared" si="1"/>
        <v>1.6359500348648999</v>
      </c>
      <c r="F4" s="4">
        <f t="shared" si="2"/>
        <v>4.359539035075187</v>
      </c>
      <c r="G4" s="4">
        <f t="shared" si="3"/>
        <v>6.2754021312289821</v>
      </c>
      <c r="I4" s="4">
        <f t="shared" si="4"/>
        <v>1.0295571999157822</v>
      </c>
    </row>
    <row r="5" spans="1:9" x14ac:dyDescent="0.2">
      <c r="A5" s="4">
        <f>IF('True_Odds_Calculator_3-way'!A6="","",'True_Odds_Calculator_3-way'!A6)</f>
        <v>1.82</v>
      </c>
      <c r="B5" s="4">
        <f>IF('True_Odds_Calculator_3-way'!B6="","",'True_Odds_Calculator_3-way'!B6)</f>
        <v>3.78</v>
      </c>
      <c r="C5" s="4">
        <f>IF('True_Odds_Calculator_3-way'!C6="","",'True_Odds_Calculator_3-way'!C6)</f>
        <v>4.6500000000000004</v>
      </c>
      <c r="D5" s="4">
        <f t="shared" si="0"/>
        <v>2.9054577441674168E-2</v>
      </c>
      <c r="E5" s="4">
        <f t="shared" si="1"/>
        <v>1.8526557318566204</v>
      </c>
      <c r="F5" s="4">
        <f t="shared" si="2"/>
        <v>3.9236396105568625</v>
      </c>
      <c r="G5" s="4">
        <f t="shared" si="3"/>
        <v>4.8692863383553178</v>
      </c>
      <c r="I5" s="4">
        <f t="shared" si="4"/>
        <v>1.0290545774416742</v>
      </c>
    </row>
    <row r="6" spans="1:9" x14ac:dyDescent="0.2">
      <c r="A6" s="4">
        <f>IF('True_Odds_Calculator_3-way'!A7="","",'True_Odds_Calculator_3-way'!A7)</f>
        <v>2.09</v>
      </c>
      <c r="B6" s="4">
        <f>IF('True_Odds_Calculator_3-way'!B7="","",'True_Odds_Calculator_3-way'!B7)</f>
        <v>3.52</v>
      </c>
      <c r="C6" s="4">
        <f>IF('True_Odds_Calculator_3-way'!C7="","",'True_Odds_Calculator_3-way'!C7)</f>
        <v>3.75</v>
      </c>
      <c r="D6" s="4">
        <f t="shared" si="0"/>
        <v>2.9226475279106934E-2</v>
      </c>
      <c r="E6" s="4">
        <f t="shared" si="1"/>
        <v>2.133439192446196</v>
      </c>
      <c r="F6" s="4">
        <f t="shared" si="2"/>
        <v>3.6449956399573691</v>
      </c>
      <c r="G6" s="4">
        <f t="shared" si="3"/>
        <v>3.8921938854689366</v>
      </c>
      <c r="I6" s="4">
        <f t="shared" si="4"/>
        <v>1.0292264752791069</v>
      </c>
    </row>
    <row r="7" spans="1:9" x14ac:dyDescent="0.2">
      <c r="A7" s="4">
        <f>IF('True_Odds_Calculator_3-way'!A8="","",'True_Odds_Calculator_3-way'!A8)</f>
        <v>1.56</v>
      </c>
      <c r="B7" s="4">
        <f>IF('True_Odds_Calculator_3-way'!B8="","",'True_Odds_Calculator_3-way'!B8)</f>
        <v>4.45</v>
      </c>
      <c r="C7" s="4">
        <f>IF('True_Odds_Calculator_3-way'!C8="","",'True_Odds_Calculator_3-way'!C8)</f>
        <v>5.95</v>
      </c>
      <c r="D7" s="4">
        <f t="shared" si="0"/>
        <v>3.3811969039992729E-2</v>
      </c>
      <c r="E7" s="4">
        <f t="shared" si="1"/>
        <v>1.5879191500322287</v>
      </c>
      <c r="F7" s="4">
        <f t="shared" si="2"/>
        <v>4.6849720598576905</v>
      </c>
      <c r="G7" s="4">
        <f t="shared" si="3"/>
        <v>6.3776905102576498</v>
      </c>
      <c r="I7" s="4">
        <f t="shared" si="4"/>
        <v>1.0338119690399927</v>
      </c>
    </row>
    <row r="8" spans="1:9" x14ac:dyDescent="0.2">
      <c r="A8" s="4">
        <f>IF('True_Odds_Calculator_3-way'!A9="","",'True_Odds_Calculator_3-way'!A9)</f>
        <v>2.68</v>
      </c>
      <c r="B8" s="4">
        <f>IF('True_Odds_Calculator_3-way'!B9="","",'True_Odds_Calculator_3-way'!B9)</f>
        <v>3.22</v>
      </c>
      <c r="C8" s="4">
        <f>IF('True_Odds_Calculator_3-way'!C9="","",'True_Odds_Calculator_3-way'!C9)</f>
        <v>2.92</v>
      </c>
      <c r="D8" s="4">
        <f t="shared" si="0"/>
        <v>2.6159087994046537E-2</v>
      </c>
      <c r="E8" s="4">
        <f t="shared" si="1"/>
        <v>2.7441269125867143</v>
      </c>
      <c r="F8" s="4">
        <f t="shared" si="2"/>
        <v>3.3130210882531541</v>
      </c>
      <c r="G8" s="4">
        <f t="shared" si="3"/>
        <v>2.9962900766844314</v>
      </c>
      <c r="I8" s="4">
        <f t="shared" si="4"/>
        <v>1.0261590879940465</v>
      </c>
    </row>
    <row r="9" spans="1:9" x14ac:dyDescent="0.2">
      <c r="A9" s="4">
        <f>IF('True_Odds_Calculator_3-way'!A10="","",'True_Odds_Calculator_3-way'!A10)</f>
        <v>1.9</v>
      </c>
      <c r="B9" s="4">
        <f>IF('True_Odds_Calculator_3-way'!B10="","",'True_Odds_Calculator_3-way'!B10)</f>
        <v>3.28</v>
      </c>
      <c r="C9" s="4">
        <f>IF('True_Odds_Calculator_3-way'!C10="","",'True_Odds_Calculator_3-way'!C10)</f>
        <v>5.0199999999999996</v>
      </c>
      <c r="D9" s="4">
        <f t="shared" si="0"/>
        <v>3.0397025505167985E-2</v>
      </c>
      <c r="E9" s="4">
        <f t="shared" si="1"/>
        <v>1.9372957512967055</v>
      </c>
      <c r="F9" s="4">
        <f t="shared" si="2"/>
        <v>3.3927550984996584</v>
      </c>
      <c r="G9" s="4">
        <f t="shared" si="3"/>
        <v>5.289022735367177</v>
      </c>
      <c r="I9" s="4">
        <f t="shared" si="4"/>
        <v>1.030397025505168</v>
      </c>
    </row>
    <row r="10" spans="1:9" x14ac:dyDescent="0.2">
      <c r="A10" s="4">
        <f>IF('True_Odds_Calculator_3-way'!A11="","",'True_Odds_Calculator_3-way'!A11)</f>
        <v>1.81</v>
      </c>
      <c r="B10" s="4">
        <f>IF('True_Odds_Calculator_3-way'!B11="","",'True_Odds_Calculator_3-way'!B11)</f>
        <v>3.79</v>
      </c>
      <c r="C10" s="4">
        <f>IF('True_Odds_Calculator_3-way'!C11="","",'True_Odds_Calculator_3-way'!C11)</f>
        <v>4.29</v>
      </c>
      <c r="D10" s="4">
        <f t="shared" si="0"/>
        <v>4.9438663689600482E-2</v>
      </c>
      <c r="E10" s="4">
        <f t="shared" si="1"/>
        <v>1.8656485534082814</v>
      </c>
      <c r="F10" s="4">
        <f t="shared" si="2"/>
        <v>4.0424834582743578</v>
      </c>
      <c r="G10" s="4">
        <f t="shared" si="3"/>
        <v>4.6163644521547491</v>
      </c>
      <c r="I10" s="4">
        <f t="shared" si="4"/>
        <v>1.0494386636896005</v>
      </c>
    </row>
    <row r="11" spans="1:9" x14ac:dyDescent="0.2">
      <c r="A11" s="4">
        <f>IF('True_Odds_Calculator_3-way'!A12="","",'True_Odds_Calculator_3-way'!A12)</f>
        <v>2.5299999999999998</v>
      </c>
      <c r="B11" s="4">
        <f>IF('True_Odds_Calculator_3-way'!B12="","",'True_Odds_Calculator_3-way'!B12)</f>
        <v>3.62</v>
      </c>
      <c r="C11" s="4">
        <f>IF('True_Odds_Calculator_3-way'!C12="","",'True_Odds_Calculator_3-way'!C12)</f>
        <v>2.81</v>
      </c>
      <c r="D11" s="4">
        <f t="shared" si="0"/>
        <v>2.7371897039695892E-2</v>
      </c>
      <c r="E11" s="4">
        <f t="shared" si="1"/>
        <v>2.5897815676995761</v>
      </c>
      <c r="F11" s="4">
        <f t="shared" si="2"/>
        <v>3.7436480366588234</v>
      </c>
      <c r="G11" s="4">
        <f t="shared" si="3"/>
        <v>2.8839394299117944</v>
      </c>
      <c r="I11" s="4">
        <f t="shared" si="4"/>
        <v>1.0273718970396959</v>
      </c>
    </row>
    <row r="12" spans="1:9" x14ac:dyDescent="0.2">
      <c r="A12" s="4">
        <f>IF('True_Odds_Calculator_3-way'!A13="","",'True_Odds_Calculator_3-way'!A13)</f>
        <v>1.1299999999999999</v>
      </c>
      <c r="B12" s="4">
        <f>IF('True_Odds_Calculator_3-way'!B13="","",'True_Odds_Calculator_3-way'!B13)</f>
        <v>10.58</v>
      </c>
      <c r="C12" s="4">
        <f>IF('True_Odds_Calculator_3-way'!C13="","",'True_Odds_Calculator_3-way'!C13)</f>
        <v>18.96</v>
      </c>
      <c r="D12" s="4">
        <f t="shared" si="0"/>
        <v>3.2216326658242922E-2</v>
      </c>
      <c r="E12" s="4">
        <f t="shared" si="1"/>
        <v>1.1438807832592905</v>
      </c>
      <c r="F12" s="4">
        <f t="shared" si="2"/>
        <v>11.936139335218991</v>
      </c>
      <c r="G12" s="4">
        <f t="shared" si="3"/>
        <v>23.807346865155296</v>
      </c>
      <c r="I12" s="4">
        <f t="shared" si="4"/>
        <v>1.0322163266582429</v>
      </c>
    </row>
    <row r="13" spans="1:9" x14ac:dyDescent="0.2">
      <c r="A13" s="4">
        <f>IF('True_Odds_Calculator_3-way'!A14="","",'True_Odds_Calculator_3-way'!A14)</f>
        <v>2.25</v>
      </c>
      <c r="B13" s="4">
        <f>IF('True_Odds_Calculator_3-way'!B14="","",'True_Odds_Calculator_3-way'!B14)</f>
        <v>3.99</v>
      </c>
      <c r="C13" s="4">
        <f>IF('True_Odds_Calculator_3-way'!C14="","",'True_Odds_Calculator_3-way'!C14)</f>
        <v>3.01</v>
      </c>
      <c r="D13" s="4">
        <f t="shared" si="0"/>
        <v>2.729692448174692E-2</v>
      </c>
      <c r="E13" s="4">
        <f t="shared" si="1"/>
        <v>2.2970263153980035</v>
      </c>
      <c r="F13" s="4">
        <f t="shared" si="2"/>
        <v>4.1403137149751972</v>
      </c>
      <c r="G13" s="4">
        <f t="shared" si="3"/>
        <v>3.0947589938871625</v>
      </c>
      <c r="I13" s="4">
        <f t="shared" si="4"/>
        <v>1.0272969244817469</v>
      </c>
    </row>
    <row r="14" spans="1:9" x14ac:dyDescent="0.2">
      <c r="A14" s="4">
        <f>IF('True_Odds_Calculator_3-way'!A15="","",'True_Odds_Calculator_3-way'!A15)</f>
        <v>2.27</v>
      </c>
      <c r="B14" s="4">
        <f>IF('True_Odds_Calculator_3-way'!B15="","",'True_Odds_Calculator_3-way'!B15)</f>
        <v>3.21</v>
      </c>
      <c r="C14" s="4">
        <f>IF('True_Odds_Calculator_3-way'!C15="","",'True_Odds_Calculator_3-way'!C15)</f>
        <v>3.55</v>
      </c>
      <c r="D14" s="4">
        <f t="shared" si="0"/>
        <v>3.3745254957082693E-2</v>
      </c>
      <c r="E14" s="4">
        <f t="shared" si="1"/>
        <v>2.3294807508708533</v>
      </c>
      <c r="F14" s="4">
        <f t="shared" si="2"/>
        <v>3.330246622853215</v>
      </c>
      <c r="G14" s="4">
        <f t="shared" si="3"/>
        <v>3.6976543066638041</v>
      </c>
      <c r="I14" s="4">
        <f t="shared" si="4"/>
        <v>1.0337452549570827</v>
      </c>
    </row>
    <row r="15" spans="1:9" x14ac:dyDescent="0.2">
      <c r="A15" s="4">
        <f>IF('True_Odds_Calculator_3-way'!A16="","",'True_Odds_Calculator_3-way'!A16)</f>
        <v>1.17</v>
      </c>
      <c r="B15" s="4">
        <f>IF('True_Odds_Calculator_3-way'!B16="","",'True_Odds_Calculator_3-way'!B16)</f>
        <v>7.43</v>
      </c>
      <c r="C15" s="4">
        <f>IF('True_Odds_Calculator_3-way'!C16="","",'True_Odds_Calculator_3-way'!C16)</f>
        <v>19.04</v>
      </c>
      <c r="D15" s="4">
        <f t="shared" si="0"/>
        <v>4.1811365123058719E-2</v>
      </c>
      <c r="E15" s="4">
        <f t="shared" si="1"/>
        <v>1.1893947856670042</v>
      </c>
      <c r="F15" s="4">
        <f t="shared" si="2"/>
        <v>8.288274109645009</v>
      </c>
      <c r="G15" s="4">
        <f t="shared" si="3"/>
        <v>25.917554856185362</v>
      </c>
      <c r="I15" s="4">
        <f t="shared" si="4"/>
        <v>1.0418113651230587</v>
      </c>
    </row>
    <row r="16" spans="1:9" x14ac:dyDescent="0.2">
      <c r="A16" s="4">
        <f>IF('True_Odds_Calculator_3-way'!A17="","",'True_Odds_Calculator_3-way'!A17)</f>
        <v>2.11</v>
      </c>
      <c r="B16" s="4">
        <f>IF('True_Odds_Calculator_3-way'!B17="","",'True_Odds_Calculator_3-way'!B17)</f>
        <v>3.38</v>
      </c>
      <c r="C16" s="4">
        <f>IF('True_Odds_Calculator_3-way'!C17="","",'True_Odds_Calculator_3-way'!C17)</f>
        <v>3.8</v>
      </c>
      <c r="D16" s="4">
        <f t="shared" si="0"/>
        <v>3.2949532191622E-2</v>
      </c>
      <c r="E16" s="4">
        <f t="shared" si="1"/>
        <v>2.1600582799136214</v>
      </c>
      <c r="F16" s="4">
        <f t="shared" si="2"/>
        <v>3.5103138719159412</v>
      </c>
      <c r="G16" s="4">
        <f t="shared" si="3"/>
        <v>3.9655045935995901</v>
      </c>
      <c r="I16" s="4">
        <f t="shared" si="4"/>
        <v>1.032949532191622</v>
      </c>
    </row>
    <row r="17" spans="1:9" x14ac:dyDescent="0.2">
      <c r="A17" s="4">
        <f>IF('True_Odds_Calculator_3-way'!A18="","",'True_Odds_Calculator_3-way'!A18)</f>
        <v>5.53</v>
      </c>
      <c r="B17" s="4">
        <f>IF('True_Odds_Calculator_3-way'!B18="","",'True_Odds_Calculator_3-way'!B18)</f>
        <v>3.65</v>
      </c>
      <c r="C17" s="4">
        <f>IF('True_Odds_Calculator_3-way'!C18="","",'True_Odds_Calculator_3-way'!C18)</f>
        <v>1.72</v>
      </c>
      <c r="D17" s="4">
        <f t="shared" si="0"/>
        <v>3.6199777978382031E-2</v>
      </c>
      <c r="E17" s="4">
        <f t="shared" si="1"/>
        <v>5.925391017019737</v>
      </c>
      <c r="F17" s="4">
        <f t="shared" si="2"/>
        <v>3.8181636217264874</v>
      </c>
      <c r="G17" s="4">
        <f t="shared" si="3"/>
        <v>1.7564544020463857</v>
      </c>
      <c r="I17" s="4">
        <f t="shared" si="4"/>
        <v>1.036199777978382</v>
      </c>
    </row>
    <row r="18" spans="1:9" x14ac:dyDescent="0.2">
      <c r="A18" s="4">
        <f>IF('True_Odds_Calculator_3-way'!A19="","",'True_Odds_Calculator_3-way'!A19)</f>
        <v>2.44</v>
      </c>
      <c r="B18" s="4">
        <f>IF('True_Odds_Calculator_3-way'!B19="","",'True_Odds_Calculator_3-way'!B19)</f>
        <v>3.69</v>
      </c>
      <c r="C18" s="4">
        <f>IF('True_Odds_Calculator_3-way'!C19="","",'True_Odds_Calculator_3-way'!C19)</f>
        <v>2.8</v>
      </c>
      <c r="D18" s="4">
        <f t="shared" si="0"/>
        <v>3.79816327437279E-2</v>
      </c>
      <c r="E18" s="4">
        <f t="shared" si="1"/>
        <v>2.5177785294062818</v>
      </c>
      <c r="F18" s="4">
        <f t="shared" si="2"/>
        <v>3.8708353976358452</v>
      </c>
      <c r="G18" s="4">
        <f t="shared" si="3"/>
        <v>2.9029066589696186</v>
      </c>
      <c r="I18" s="4">
        <f t="shared" si="4"/>
        <v>1.0379816327437279</v>
      </c>
    </row>
    <row r="19" spans="1:9" x14ac:dyDescent="0.2">
      <c r="A19" s="4">
        <f>IF('True_Odds_Calculator_3-way'!A20="","",'True_Odds_Calculator_3-way'!A20)</f>
        <v>3.11</v>
      </c>
      <c r="B19" s="4">
        <f>IF('True_Odds_Calculator_3-way'!B20="","",'True_Odds_Calculator_3-way'!B20)</f>
        <v>3.46</v>
      </c>
      <c r="C19" s="4">
        <f>IF('True_Odds_Calculator_3-way'!C20="","",'True_Odds_Calculator_3-way'!C20)</f>
        <v>2.33</v>
      </c>
      <c r="D19" s="4">
        <f t="shared" si="0"/>
        <v>3.9745298756814318E-2</v>
      </c>
      <c r="E19" s="4">
        <f t="shared" si="1"/>
        <v>3.2436467657928376</v>
      </c>
      <c r="F19" s="4">
        <f t="shared" si="2"/>
        <v>3.6262246052746652</v>
      </c>
      <c r="G19" s="4">
        <f t="shared" si="3"/>
        <v>2.4042153601989025</v>
      </c>
      <c r="I19" s="4">
        <f t="shared" si="4"/>
        <v>1.0397452987568143</v>
      </c>
    </row>
    <row r="20" spans="1:9" x14ac:dyDescent="0.2">
      <c r="A20" s="4">
        <f>IF('True_Odds_Calculator_3-way'!A21="","",'True_Odds_Calculator_3-way'!A21)</f>
        <v>2.82</v>
      </c>
      <c r="B20" s="4">
        <f>IF('True_Odds_Calculator_3-way'!B21="","",'True_Odds_Calculator_3-way'!B21)</f>
        <v>3.7</v>
      </c>
      <c r="C20" s="4">
        <f>IF('True_Odds_Calculator_3-way'!C21="","",'True_Odds_Calculator_3-way'!C21)</f>
        <v>2.41</v>
      </c>
      <c r="D20" s="4">
        <f t="shared" si="0"/>
        <v>3.9817958684384092E-2</v>
      </c>
      <c r="E20" s="4">
        <f t="shared" si="1"/>
        <v>2.9296536586388831</v>
      </c>
      <c r="F20" s="4">
        <f t="shared" si="2"/>
        <v>3.8910866575817011</v>
      </c>
      <c r="G20" s="4">
        <f t="shared" si="3"/>
        <v>2.4896362267060144</v>
      </c>
      <c r="I20" s="4">
        <f t="shared" si="4"/>
        <v>1.0398179586843841</v>
      </c>
    </row>
    <row r="21" spans="1:9" x14ac:dyDescent="0.2">
      <c r="A21" s="4">
        <f>IF('True_Odds_Calculator_3-way'!A22="","",'True_Odds_Calculator_3-way'!A22)</f>
        <v>1.92</v>
      </c>
      <c r="B21" s="4">
        <f>IF('True_Odds_Calculator_3-way'!B22="","",'True_Odds_Calculator_3-way'!B22)</f>
        <v>3.64</v>
      </c>
      <c r="C21" s="4">
        <f>IF('True_Odds_Calculator_3-way'!C22="","",'True_Odds_Calculator_3-way'!C22)</f>
        <v>4.28</v>
      </c>
      <c r="D21" s="4">
        <f t="shared" si="0"/>
        <v>2.9203467871692146E-2</v>
      </c>
      <c r="E21" s="4">
        <f t="shared" si="1"/>
        <v>1.9565686983168347</v>
      </c>
      <c r="F21" s="4">
        <f t="shared" si="2"/>
        <v>3.7737161251079931</v>
      </c>
      <c r="G21" s="4">
        <f t="shared" si="3"/>
        <v>4.4660727310949797</v>
      </c>
      <c r="I21" s="4">
        <f t="shared" si="4"/>
        <v>1.0292034678716921</v>
      </c>
    </row>
    <row r="22" spans="1:9" x14ac:dyDescent="0.2">
      <c r="A22" s="4">
        <f>IF('True_Odds_Calculator_3-way'!A23="","",'True_Odds_Calculator_3-way'!A23)</f>
        <v>1.58</v>
      </c>
      <c r="B22" s="4">
        <f>IF('True_Odds_Calculator_3-way'!B23="","",'True_Odds_Calculator_3-way'!B23)</f>
        <v>4.16</v>
      </c>
      <c r="C22" s="4">
        <f>IF('True_Odds_Calculator_3-way'!C23="","",'True_Odds_Calculator_3-way'!C23)</f>
        <v>6.25</v>
      </c>
      <c r="D22" s="4">
        <f t="shared" si="0"/>
        <v>3.329600778967845E-2</v>
      </c>
      <c r="E22" s="4">
        <f t="shared" si="1"/>
        <v>1.6082012522151263</v>
      </c>
      <c r="F22" s="4">
        <f t="shared" si="2"/>
        <v>4.3613663066404307</v>
      </c>
      <c r="G22" s="4">
        <f t="shared" si="3"/>
        <v>6.7158567022331663</v>
      </c>
      <c r="I22" s="4">
        <f t="shared" si="4"/>
        <v>1.0332960077896785</v>
      </c>
    </row>
    <row r="23" spans="1:9" x14ac:dyDescent="0.2">
      <c r="A23" s="4">
        <f>IF('True_Odds_Calculator_3-way'!A24="","",'True_Odds_Calculator_3-way'!A24)</f>
        <v>1.78</v>
      </c>
      <c r="B23" s="4">
        <f>IF('True_Odds_Calculator_3-way'!B24="","",'True_Odds_Calculator_3-way'!B24)</f>
        <v>3.87</v>
      </c>
      <c r="C23" s="4">
        <f>IF('True_Odds_Calculator_3-way'!C24="","",'True_Odds_Calculator_3-way'!C24)</f>
        <v>4.7699999999999996</v>
      </c>
      <c r="D23" s="4">
        <f t="shared" si="0"/>
        <v>2.9839291495547204E-2</v>
      </c>
      <c r="E23" s="4">
        <f t="shared" si="1"/>
        <v>1.8120822757354875</v>
      </c>
      <c r="F23" s="4">
        <f t="shared" si="2"/>
        <v>4.0249303814632791</v>
      </c>
      <c r="G23" s="4">
        <f t="shared" si="3"/>
        <v>5.0075820959392985</v>
      </c>
      <c r="I23" s="4">
        <f t="shared" si="4"/>
        <v>1.0298392914955472</v>
      </c>
    </row>
    <row r="24" spans="1:9" x14ac:dyDescent="0.2">
      <c r="A24" s="4">
        <f>IF('True_Odds_Calculator_3-way'!A25="","",'True_Odds_Calculator_3-way'!A25)</f>
        <v>3.36</v>
      </c>
      <c r="B24" s="4">
        <f>IF('True_Odds_Calculator_3-way'!B25="","",'True_Odds_Calculator_3-way'!B25)</f>
        <v>3.11</v>
      </c>
      <c r="C24" s="4">
        <f>IF('True_Odds_Calculator_3-way'!C25="","",'True_Odds_Calculator_3-way'!C25)</f>
        <v>2.4500000000000002</v>
      </c>
      <c r="D24" s="4">
        <f t="shared" si="0"/>
        <v>2.7325721285298643E-2</v>
      </c>
      <c r="E24" s="4">
        <f t="shared" si="1"/>
        <v>3.4660786717042167</v>
      </c>
      <c r="F24" s="4">
        <f t="shared" si="2"/>
        <v>3.200667432892073</v>
      </c>
      <c r="G24" s="4">
        <f t="shared" si="3"/>
        <v>2.5059221735496044</v>
      </c>
      <c r="I24" s="4">
        <f t="shared" si="4"/>
        <v>1.0273257212852986</v>
      </c>
    </row>
    <row r="25" spans="1:9" x14ac:dyDescent="0.2">
      <c r="A25" s="4">
        <f>IF('True_Odds_Calculator_3-way'!A26="","",'True_Odds_Calculator_3-way'!A26)</f>
        <v>2.36</v>
      </c>
      <c r="B25" s="4">
        <f>IF('True_Odds_Calculator_3-way'!B26="","",'True_Odds_Calculator_3-way'!B26)</f>
        <v>3.16</v>
      </c>
      <c r="C25" s="4">
        <f>IF('True_Odds_Calculator_3-way'!C26="","",'True_Odds_Calculator_3-way'!C26)</f>
        <v>3.48</v>
      </c>
      <c r="D25" s="4">
        <f t="shared" si="0"/>
        <v>2.7540831600934013E-2</v>
      </c>
      <c r="E25" s="4">
        <f t="shared" si="1"/>
        <v>2.4122627685120368</v>
      </c>
      <c r="F25" s="4">
        <f t="shared" si="2"/>
        <v>3.2544093609803988</v>
      </c>
      <c r="G25" s="4">
        <f t="shared" si="3"/>
        <v>3.5948458512974018</v>
      </c>
      <c r="I25" s="4">
        <f t="shared" si="4"/>
        <v>1.027540831600934</v>
      </c>
    </row>
    <row r="26" spans="1:9" x14ac:dyDescent="0.2">
      <c r="A26" s="4">
        <f>IF('True_Odds_Calculator_3-way'!A27="","",'True_Odds_Calculator_3-way'!A27)</f>
        <v>2.83</v>
      </c>
      <c r="B26" s="4">
        <f>IF('True_Odds_Calculator_3-way'!B27="","",'True_Odds_Calculator_3-way'!B27)</f>
        <v>3.35</v>
      </c>
      <c r="C26" s="4">
        <f>IF('True_Odds_Calculator_3-way'!C27="","",'True_Odds_Calculator_3-way'!C27)</f>
        <v>2.66</v>
      </c>
      <c r="D26" s="4">
        <f t="shared" si="0"/>
        <v>2.7804202769991182E-2</v>
      </c>
      <c r="E26" s="4">
        <f t="shared" si="1"/>
        <v>2.9062263390626013</v>
      </c>
      <c r="F26" s="4">
        <f t="shared" si="2"/>
        <v>3.4573436985170161</v>
      </c>
      <c r="G26" s="4">
        <f t="shared" si="3"/>
        <v>2.7272346796162843</v>
      </c>
      <c r="I26" s="4">
        <f t="shared" si="4"/>
        <v>1.0278042027699912</v>
      </c>
    </row>
    <row r="27" spans="1:9" x14ac:dyDescent="0.2">
      <c r="A27" s="4">
        <f>IF('True_Odds_Calculator_3-way'!A28="","",'True_Odds_Calculator_3-way'!A28)</f>
        <v>3.38</v>
      </c>
      <c r="B27" s="4">
        <f>IF('True_Odds_Calculator_3-way'!B28="","",'True_Odds_Calculator_3-way'!B28)</f>
        <v>3.38</v>
      </c>
      <c r="C27" s="4">
        <f>IF('True_Odds_Calculator_3-way'!C28="","",'True_Odds_Calculator_3-way'!C28)</f>
        <v>2.29</v>
      </c>
      <c r="D27" s="4">
        <f t="shared" si="0"/>
        <v>2.8397199038784571E-2</v>
      </c>
      <c r="E27" s="4">
        <f t="shared" si="1"/>
        <v>3.4917145349012064</v>
      </c>
      <c r="F27" s="4">
        <f t="shared" si="2"/>
        <v>3.4917145349012064</v>
      </c>
      <c r="G27" s="4">
        <f t="shared" si="3"/>
        <v>2.3407390980020564</v>
      </c>
      <c r="I27" s="4">
        <f t="shared" si="4"/>
        <v>1.0283971990387846</v>
      </c>
    </row>
    <row r="28" spans="1:9" x14ac:dyDescent="0.2">
      <c r="A28" s="4">
        <f>IF('True_Odds_Calculator_3-way'!A29="","",'True_Odds_Calculator_3-way'!A29)</f>
        <v>2.61</v>
      </c>
      <c r="B28" s="4">
        <f>IF('True_Odds_Calculator_3-way'!B29="","",'True_Odds_Calculator_3-way'!B29)</f>
        <v>3.48</v>
      </c>
      <c r="C28" s="4">
        <f>IF('True_Odds_Calculator_3-way'!C29="","",'True_Odds_Calculator_3-way'!C29)</f>
        <v>2.8</v>
      </c>
      <c r="D28" s="4">
        <f t="shared" si="0"/>
        <v>2.764094143404483E-2</v>
      </c>
      <c r="E28" s="4">
        <f t="shared" si="1"/>
        <v>2.6743108075140278</v>
      </c>
      <c r="F28" s="4">
        <f t="shared" si="2"/>
        <v>3.595277140045916</v>
      </c>
      <c r="G28" s="4">
        <f t="shared" si="3"/>
        <v>2.8741478762454111</v>
      </c>
      <c r="I28" s="4">
        <f t="shared" si="4"/>
        <v>1.0276409414340448</v>
      </c>
    </row>
    <row r="29" spans="1:9" x14ac:dyDescent="0.2">
      <c r="A29" s="4">
        <f>IF('True_Odds_Calculator_3-way'!A30="","",'True_Odds_Calculator_3-way'!A30)</f>
        <v>3.7</v>
      </c>
      <c r="B29" s="4">
        <f>IF('True_Odds_Calculator_3-way'!B30="","",'True_Odds_Calculator_3-way'!B30)</f>
        <v>3.74</v>
      </c>
      <c r="C29" s="4">
        <f>IF('True_Odds_Calculator_3-way'!C30="","",'True_Odds_Calculator_3-way'!C30)</f>
        <v>2.04</v>
      </c>
      <c r="D29" s="4">
        <f t="shared" si="0"/>
        <v>2.7846027846027743E-2</v>
      </c>
      <c r="E29" s="4">
        <f t="shared" si="1"/>
        <v>3.8315899581589958</v>
      </c>
      <c r="F29" s="4">
        <f t="shared" si="2"/>
        <v>3.8745022399203584</v>
      </c>
      <c r="G29" s="4">
        <f t="shared" si="3"/>
        <v>2.079373559955922</v>
      </c>
      <c r="I29" s="4">
        <f t="shared" si="4"/>
        <v>1.0278460278460277</v>
      </c>
    </row>
    <row r="30" spans="1:9" x14ac:dyDescent="0.2">
      <c r="A30" s="4">
        <f>IF('True_Odds_Calculator_3-way'!A31="","",'True_Odds_Calculator_3-way'!A31)</f>
        <v>3.28</v>
      </c>
      <c r="B30" s="4">
        <f>IF('True_Odds_Calculator_3-way'!B31="","",'True_Odds_Calculator_3-way'!B31)</f>
        <v>3.72</v>
      </c>
      <c r="C30" s="4">
        <f>IF('True_Odds_Calculator_3-way'!C31="","",'True_Odds_Calculator_3-way'!C31)</f>
        <v>2.2000000000000002</v>
      </c>
      <c r="D30" s="4">
        <f t="shared" si="0"/>
        <v>2.8240707627017692E-2</v>
      </c>
      <c r="E30" s="4">
        <f t="shared" si="1"/>
        <v>3.3845015869600301</v>
      </c>
      <c r="F30" s="4">
        <f t="shared" si="2"/>
        <v>3.854996093809838</v>
      </c>
      <c r="G30" s="4">
        <f t="shared" si="3"/>
        <v>2.2465252050954736</v>
      </c>
      <c r="I30" s="4">
        <f t="shared" si="4"/>
        <v>1.0282407076270177</v>
      </c>
    </row>
    <row r="31" spans="1:9" x14ac:dyDescent="0.2">
      <c r="A31" s="4">
        <f>IF('True_Odds_Calculator_3-way'!A32="","",'True_Odds_Calculator_3-way'!A32)</f>
        <v>1.34</v>
      </c>
      <c r="B31" s="4">
        <f>IF('True_Odds_Calculator_3-way'!B32="","",'True_Odds_Calculator_3-way'!B32)</f>
        <v>6.04</v>
      </c>
      <c r="C31" s="4">
        <f>IF('True_Odds_Calculator_3-way'!C32="","",'True_Odds_Calculator_3-way'!C32)</f>
        <v>8.1999999999999993</v>
      </c>
      <c r="D31" s="4">
        <f t="shared" si="0"/>
        <v>3.37827901358978E-2</v>
      </c>
      <c r="E31" s="4">
        <f t="shared" si="1"/>
        <v>1.360529915146665</v>
      </c>
      <c r="F31" s="4">
        <f t="shared" si="2"/>
        <v>6.4807980751203047</v>
      </c>
      <c r="G31" s="4">
        <f t="shared" si="3"/>
        <v>9.0342161432242882</v>
      </c>
      <c r="I31" s="4">
        <f t="shared" si="4"/>
        <v>1.0337827901358978</v>
      </c>
    </row>
    <row r="32" spans="1:9" x14ac:dyDescent="0.2">
      <c r="A32" s="4">
        <f>IF('True_Odds_Calculator_3-way'!A33="","",'True_Odds_Calculator_3-way'!A33)</f>
        <v>1.28</v>
      </c>
      <c r="B32" s="4">
        <f>IF('True_Odds_Calculator_3-way'!B33="","",'True_Odds_Calculator_3-way'!B33)</f>
        <v>6.11</v>
      </c>
      <c r="C32" s="4">
        <f>IF('True_Odds_Calculator_3-way'!C33="","",'True_Odds_Calculator_3-way'!C33)</f>
        <v>9.31</v>
      </c>
      <c r="D32" s="4">
        <f t="shared" si="0"/>
        <v>5.2327506719803907E-2</v>
      </c>
      <c r="E32" s="4">
        <f t="shared" si="1"/>
        <v>1.309230405478593</v>
      </c>
      <c r="F32" s="4">
        <f t="shared" si="2"/>
        <v>6.8388404534603069</v>
      </c>
      <c r="G32" s="4">
        <f t="shared" si="3"/>
        <v>11.11495399938979</v>
      </c>
      <c r="I32" s="4">
        <f t="shared" si="4"/>
        <v>1.0523275067198039</v>
      </c>
    </row>
    <row r="33" spans="1:9" x14ac:dyDescent="0.2">
      <c r="A33" s="4">
        <f>IF('True_Odds_Calculator_3-way'!A34="","",'True_Odds_Calculator_3-way'!A34)</f>
        <v>3.52</v>
      </c>
      <c r="B33" s="4">
        <f>IF('True_Odds_Calculator_3-way'!B34="","",'True_Odds_Calculator_3-way'!B34)</f>
        <v>3.54</v>
      </c>
      <c r="C33" s="4">
        <f>IF('True_Odds_Calculator_3-way'!C34="","",'True_Odds_Calculator_3-way'!C34)</f>
        <v>2.12</v>
      </c>
      <c r="D33" s="4">
        <f t="shared" si="0"/>
        <v>3.8274898004670987E-2</v>
      </c>
      <c r="E33" s="4">
        <f t="shared" si="1"/>
        <v>3.685513513835275</v>
      </c>
      <c r="F33" s="4">
        <f t="shared" si="2"/>
        <v>3.7074444276447869</v>
      </c>
      <c r="G33" s="4">
        <f t="shared" si="3"/>
        <v>2.1789349491423131</v>
      </c>
      <c r="I33" s="4">
        <f t="shared" si="4"/>
        <v>1.038274898004671</v>
      </c>
    </row>
    <row r="34" spans="1:9" x14ac:dyDescent="0.2">
      <c r="A34" s="4">
        <f>IF('True_Odds_Calculator_3-way'!A35="","",'True_Odds_Calculator_3-way'!A35)</f>
        <v>1.88</v>
      </c>
      <c r="B34" s="4">
        <f>IF('True_Odds_Calculator_3-way'!B35="","",'True_Odds_Calculator_3-way'!B35)</f>
        <v>3.56</v>
      </c>
      <c r="C34" s="4">
        <f>IF('True_Odds_Calculator_3-way'!C35="","",'True_Odds_Calculator_3-way'!C35)</f>
        <v>4.38</v>
      </c>
      <c r="D34" s="4">
        <f t="shared" si="0"/>
        <v>4.112427230462079E-2</v>
      </c>
      <c r="E34" s="4">
        <f t="shared" si="1"/>
        <v>1.9297315174222978</v>
      </c>
      <c r="F34" s="4">
        <f t="shared" si="2"/>
        <v>3.7426440347431988</v>
      </c>
      <c r="G34" s="4">
        <f t="shared" si="3"/>
        <v>4.6597798829048953</v>
      </c>
      <c r="I34" s="4">
        <f t="shared" si="4"/>
        <v>1.0411242723046208</v>
      </c>
    </row>
    <row r="35" spans="1:9" x14ac:dyDescent="0.2">
      <c r="A35" s="4">
        <f>IF('True_Odds_Calculator_3-way'!A36="","",'True_Odds_Calculator_3-way'!A36)</f>
        <v>1.86</v>
      </c>
      <c r="B35" s="4">
        <f>IF('True_Odds_Calculator_3-way'!B36="","",'True_Odds_Calculator_3-way'!B36)</f>
        <v>3.77</v>
      </c>
      <c r="C35" s="4">
        <f>IF('True_Odds_Calculator_3-way'!C36="","",'True_Odds_Calculator_3-way'!C36)</f>
        <v>4.2</v>
      </c>
      <c r="D35" s="4">
        <f t="shared" si="0"/>
        <v>4.0981636087308981E-2</v>
      </c>
      <c r="E35" s="4">
        <f t="shared" si="1"/>
        <v>1.9084921408427338</v>
      </c>
      <c r="F35" s="4">
        <f t="shared" si="2"/>
        <v>3.9746979626650543</v>
      </c>
      <c r="G35" s="4">
        <f t="shared" si="3"/>
        <v>4.4556391341446444</v>
      </c>
      <c r="I35" s="4">
        <f t="shared" si="4"/>
        <v>1.040981636087309</v>
      </c>
    </row>
    <row r="36" spans="1:9" x14ac:dyDescent="0.2">
      <c r="A36" s="4">
        <f>IF('True_Odds_Calculator_3-way'!A37="","",'True_Odds_Calculator_3-way'!A37)</f>
        <v>1.28</v>
      </c>
      <c r="B36" s="4">
        <f>IF('True_Odds_Calculator_3-way'!B37="","",'True_Odds_Calculator_3-way'!B37)</f>
        <v>5.75</v>
      </c>
      <c r="C36" s="4">
        <f>IF('True_Odds_Calculator_3-way'!C37="","",'True_Odds_Calculator_3-way'!C37)</f>
        <v>11.42</v>
      </c>
      <c r="D36" s="4">
        <f t="shared" si="0"/>
        <v>4.2728717733952593E-2</v>
      </c>
      <c r="E36" s="4">
        <f t="shared" si="1"/>
        <v>1.3037689060596598</v>
      </c>
      <c r="F36" s="4">
        <f t="shared" si="2"/>
        <v>6.2629118709235145</v>
      </c>
      <c r="G36" s="4">
        <f t="shared" si="3"/>
        <v>13.638328483497935</v>
      </c>
      <c r="I36" s="4">
        <f t="shared" si="4"/>
        <v>1.0427287177339526</v>
      </c>
    </row>
    <row r="37" spans="1:9" x14ac:dyDescent="0.2">
      <c r="A37" s="4">
        <f>IF('True_Odds_Calculator_3-way'!A38="","",'True_Odds_Calculator_3-way'!A38)</f>
        <v>1.57</v>
      </c>
      <c r="B37" s="4">
        <f>IF('True_Odds_Calculator_3-way'!B38="","",'True_Odds_Calculator_3-way'!B38)</f>
        <v>4.49</v>
      </c>
      <c r="C37" s="4">
        <f>IF('True_Odds_Calculator_3-way'!C38="","",'True_Odds_Calculator_3-way'!C38)</f>
        <v>5.45</v>
      </c>
      <c r="D37" s="4">
        <f t="shared" si="0"/>
        <v>4.3146062911835648E-2</v>
      </c>
      <c r="E37" s="4">
        <f t="shared" si="1"/>
        <v>1.6062691936471454</v>
      </c>
      <c r="F37" s="4">
        <f t="shared" si="2"/>
        <v>4.7999586454791032</v>
      </c>
      <c r="G37" s="4">
        <f t="shared" si="3"/>
        <v>5.9135130656119186</v>
      </c>
      <c r="I37" s="4">
        <f t="shared" si="4"/>
        <v>1.0431460629118356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2.75</v>
      </c>
      <c r="B40" s="4">
        <f>IF('True_Odds_Calculator_3-way'!B39="","",'True_Odds_Calculator_3-way'!B39)</f>
        <v>4.04</v>
      </c>
      <c r="C40" s="4">
        <f>IF('True_Odds_Calculator_3-way'!C39="","",'True_Odds_Calculator_3-way'!C39)</f>
        <v>2.34</v>
      </c>
      <c r="D40" s="4">
        <f t="shared" si="0"/>
        <v>3.8511543462038667E-2</v>
      </c>
      <c r="E40" s="4">
        <f t="shared" si="1"/>
        <v>2.8506337811956319</v>
      </c>
      <c r="F40" s="4">
        <f t="shared" si="2"/>
        <v>4.2609840579551799</v>
      </c>
      <c r="G40" s="4">
        <f t="shared" si="3"/>
        <v>2.4124681398629089</v>
      </c>
      <c r="I40" s="4">
        <f t="shared" si="4"/>
        <v>1.0385115434620387</v>
      </c>
    </row>
    <row r="41" spans="1:9" x14ac:dyDescent="0.2">
      <c r="A41" s="4">
        <f>IF('True_Odds_Calculator_3-way'!A40="","",'True_Odds_Calculator_3-way'!A40)</f>
        <v>2.16</v>
      </c>
      <c r="B41" s="4">
        <f>IF('True_Odds_Calculator_3-way'!B40="","",'True_Odds_Calculator_3-way'!B40)</f>
        <v>3.38</v>
      </c>
      <c r="C41" s="4">
        <f>IF('True_Odds_Calculator_3-way'!C40="","",'True_Odds_Calculator_3-way'!C40)</f>
        <v>3.56</v>
      </c>
      <c r="D41" s="4">
        <f t="shared" si="0"/>
        <v>3.9719827533137853E-2</v>
      </c>
      <c r="E41" s="4">
        <f t="shared" si="1"/>
        <v>2.2235908648730534</v>
      </c>
      <c r="F41" s="4">
        <f t="shared" si="2"/>
        <v>3.5383444736647216</v>
      </c>
      <c r="G41" s="4">
        <f t="shared" si="3"/>
        <v>3.7360979716002571</v>
      </c>
      <c r="I41" s="4">
        <f t="shared" si="4"/>
        <v>1.0397198275331379</v>
      </c>
    </row>
    <row r="42" spans="1:9" x14ac:dyDescent="0.2">
      <c r="A42" s="4">
        <f>IF('True_Odds_Calculator_3-way'!A41="","",'True_Odds_Calculator_3-way'!A41)</f>
        <v>2.25</v>
      </c>
      <c r="B42" s="4">
        <f>IF('True_Odds_Calculator_3-way'!B41="","",'True_Odds_Calculator_3-way'!B41)</f>
        <v>3.64</v>
      </c>
      <c r="C42" s="4">
        <f>IF('True_Odds_Calculator_3-way'!C41="","",'True_Odds_Calculator_3-way'!C41)</f>
        <v>3.12</v>
      </c>
      <c r="D42" s="4">
        <f t="shared" si="0"/>
        <v>3.9682539682539542E-2</v>
      </c>
      <c r="E42" s="4">
        <f t="shared" si="1"/>
        <v>2.3190184049079754</v>
      </c>
      <c r="F42" s="4">
        <f t="shared" si="2"/>
        <v>3.8241245136186763</v>
      </c>
      <c r="G42" s="4">
        <f t="shared" si="3"/>
        <v>3.2543046357615886</v>
      </c>
      <c r="I42" s="4">
        <f t="shared" si="4"/>
        <v>1.0396825396825395</v>
      </c>
    </row>
    <row r="43" spans="1:9" x14ac:dyDescent="0.2">
      <c r="A43" s="4">
        <f>IF('True_Odds_Calculator_3-way'!A42="","",'True_Odds_Calculator_3-way'!A42)</f>
        <v>3.42</v>
      </c>
      <c r="B43" s="4">
        <f>IF('True_Odds_Calculator_3-way'!B42="","",'True_Odds_Calculator_3-way'!B42)</f>
        <v>2.99</v>
      </c>
      <c r="C43" s="4">
        <f>IF('True_Odds_Calculator_3-way'!C42="","",'True_Odds_Calculator_3-way'!C42)</f>
        <v>2.2200000000000002</v>
      </c>
      <c r="D43" s="4">
        <f t="shared" si="0"/>
        <v>7.7296271804280892E-2</v>
      </c>
      <c r="E43" s="4">
        <f t="shared" si="1"/>
        <v>3.7504842313393327</v>
      </c>
      <c r="F43" s="4">
        <f t="shared" si="2"/>
        <v>3.239572160767362</v>
      </c>
      <c r="G43" s="4">
        <f t="shared" si="3"/>
        <v>2.3546862676192202</v>
      </c>
      <c r="I43" s="4">
        <f t="shared" si="4"/>
        <v>1.0772962718042809</v>
      </c>
    </row>
    <row r="44" spans="1:9" x14ac:dyDescent="0.2">
      <c r="A44" s="4">
        <f>IF('True_Odds_Calculator_3-way'!A43="","",'True_Odds_Calculator_3-way'!A43)</f>
        <v>3.1</v>
      </c>
      <c r="B44" s="4">
        <f>IF('True_Odds_Calculator_3-way'!B43="","",'True_Odds_Calculator_3-way'!B43)</f>
        <v>3.01</v>
      </c>
      <c r="C44" s="4">
        <f>IF('True_Odds_Calculator_3-way'!C43="","",'True_Odds_Calculator_3-way'!C43)</f>
        <v>2.37</v>
      </c>
      <c r="D44" s="4">
        <f t="shared" si="0"/>
        <v>7.6747487052594821E-2</v>
      </c>
      <c r="E44" s="4">
        <f t="shared" si="1"/>
        <v>3.3670243459787335</v>
      </c>
      <c r="F44" s="4">
        <f t="shared" si="2"/>
        <v>3.2611167939865608</v>
      </c>
      <c r="G44" s="4">
        <f t="shared" si="3"/>
        <v>2.5229689033635445</v>
      </c>
      <c r="I44" s="4">
        <f t="shared" si="4"/>
        <v>1.0767474870525948</v>
      </c>
    </row>
    <row r="45" spans="1:9" x14ac:dyDescent="0.2">
      <c r="A45" s="4">
        <f>IF('True_Odds_Calculator_3-way'!A44="","",'True_Odds_Calculator_3-way'!A44)</f>
        <v>4.4000000000000004</v>
      </c>
      <c r="B45" s="4">
        <f>IF('True_Odds_Calculator_3-way'!B44="","",'True_Odds_Calculator_3-way'!B44)</f>
        <v>3.98</v>
      </c>
      <c r="C45" s="4">
        <f>IF('True_Odds_Calculator_3-way'!C44="","",'True_Odds_Calculator_3-way'!C44)</f>
        <v>1.76</v>
      </c>
      <c r="D45" s="4">
        <f t="shared" si="0"/>
        <v>4.6710826861580568E-2</v>
      </c>
      <c r="E45" s="4">
        <f t="shared" si="1"/>
        <v>4.7236108613558709</v>
      </c>
      <c r="F45" s="4">
        <f t="shared" si="2"/>
        <v>4.2429332902600541</v>
      </c>
      <c r="G45" s="4">
        <f t="shared" si="3"/>
        <v>1.8095894185726096</v>
      </c>
      <c r="I45" s="4">
        <f t="shared" si="4"/>
        <v>1.0467108268615806</v>
      </c>
    </row>
    <row r="46" spans="1:9" x14ac:dyDescent="0.2">
      <c r="A46" s="4">
        <f>IF('True_Odds_Calculator_3-way'!A45="","",'True_Odds_Calculator_3-way'!A45)</f>
        <v>1.66</v>
      </c>
      <c r="B46" s="4">
        <f>IF('True_Odds_Calculator_3-way'!B45="","",'True_Odds_Calculator_3-way'!B45)</f>
        <v>4.3099999999999996</v>
      </c>
      <c r="C46" s="4">
        <f>IF('True_Odds_Calculator_3-way'!C45="","",'True_Odds_Calculator_3-way'!C45)</f>
        <v>4.6399999999999997</v>
      </c>
      <c r="D46" s="4">
        <f t="shared" si="0"/>
        <v>4.9945441418446146E-2</v>
      </c>
      <c r="E46" s="4">
        <f t="shared" si="1"/>
        <v>1.7071804543602613</v>
      </c>
      <c r="F46" s="4">
        <f t="shared" si="2"/>
        <v>4.6431704687142767</v>
      </c>
      <c r="G46" s="4">
        <f t="shared" si="3"/>
        <v>5.0284418500006876</v>
      </c>
      <c r="I46" s="4">
        <f t="shared" si="4"/>
        <v>1.0499454414184461</v>
      </c>
    </row>
    <row r="47" spans="1:9" x14ac:dyDescent="0.2">
      <c r="A47" s="4">
        <f>IF('True_Odds_Calculator_3-way'!A46="","",'True_Odds_Calculator_3-way'!A46)</f>
        <v>2.12</v>
      </c>
      <c r="B47" s="4">
        <f>IF('True_Odds_Calculator_3-way'!B46="","",'True_Odds_Calculator_3-way'!B46)</f>
        <v>3.58</v>
      </c>
      <c r="C47" s="4">
        <f>IF('True_Odds_Calculator_3-way'!C46="","",'True_Odds_Calculator_3-way'!C46)</f>
        <v>3.41</v>
      </c>
      <c r="D47" s="4">
        <f t="shared" si="0"/>
        <v>4.4282854110903935E-2</v>
      </c>
      <c r="E47" s="4">
        <f t="shared" si="1"/>
        <v>2.1884847272636252</v>
      </c>
      <c r="F47" s="4">
        <f t="shared" si="2"/>
        <v>3.7797372114724035</v>
      </c>
      <c r="G47" s="4">
        <f t="shared" si="3"/>
        <v>3.5907393032963077</v>
      </c>
      <c r="I47" s="4">
        <f t="shared" si="4"/>
        <v>1.0442828541109039</v>
      </c>
    </row>
    <row r="48" spans="1:9" x14ac:dyDescent="0.2">
      <c r="A48" s="4">
        <f>IF('True_Odds_Calculator_3-way'!A47="","",'True_Odds_Calculator_3-way'!A47)</f>
        <v>2.81</v>
      </c>
      <c r="B48" s="4">
        <f>IF('True_Odds_Calculator_3-way'!B47="","",'True_Odds_Calculator_3-way'!B47)</f>
        <v>3.76</v>
      </c>
      <c r="C48" s="4">
        <f>IF('True_Odds_Calculator_3-way'!C47="","",'True_Odds_Calculator_3-way'!C47)</f>
        <v>2.36</v>
      </c>
      <c r="D48" s="4">
        <f t="shared" si="0"/>
        <v>4.5558146488829054E-2</v>
      </c>
      <c r="E48" s="4">
        <f t="shared" si="1"/>
        <v>2.9352555655100665</v>
      </c>
      <c r="F48" s="4">
        <f t="shared" si="2"/>
        <v>3.9876955986987657</v>
      </c>
      <c r="G48" s="4">
        <f t="shared" si="3"/>
        <v>2.4477241707158606</v>
      </c>
      <c r="I48" s="4">
        <f t="shared" si="4"/>
        <v>1.0455581464888291</v>
      </c>
    </row>
    <row r="49" spans="1:9" x14ac:dyDescent="0.2">
      <c r="A49" s="4">
        <f>IF('True_Odds_Calculator_3-way'!A48="","",'True_Odds_Calculator_3-way'!A48)</f>
        <v>2.56</v>
      </c>
      <c r="B49" s="4">
        <f>IF('True_Odds_Calculator_3-way'!B48="","",'True_Odds_Calculator_3-way'!B48)</f>
        <v>3.6</v>
      </c>
      <c r="C49" s="4">
        <f>IF('True_Odds_Calculator_3-way'!C48="","",'True_Odds_Calculator_3-way'!C48)</f>
        <v>2.66</v>
      </c>
      <c r="D49" s="4">
        <f t="shared" si="0"/>
        <v>4.434262740183792E-2</v>
      </c>
      <c r="E49" s="4">
        <f t="shared" si="1"/>
        <v>2.6606774873231611</v>
      </c>
      <c r="F49" s="4">
        <f t="shared" si="2"/>
        <v>3.802326158529524</v>
      </c>
      <c r="G49" s="4">
        <f t="shared" si="3"/>
        <v>2.7688637760080961</v>
      </c>
      <c r="I49" s="4">
        <f t="shared" si="4"/>
        <v>1.0443426274018379</v>
      </c>
    </row>
    <row r="50" spans="1:9" x14ac:dyDescent="0.2">
      <c r="A50" s="4">
        <f>IF('True_Odds_Calculator_3-way'!A49="","",'True_Odds_Calculator_3-way'!A49)</f>
        <v>1.85</v>
      </c>
      <c r="B50" s="4">
        <f>IF('True_Odds_Calculator_3-way'!B49="","",'True_Odds_Calculator_3-way'!B49)</f>
        <v>3.78</v>
      </c>
      <c r="C50" s="4">
        <f>IF('True_Odds_Calculator_3-way'!C49="","",'True_Odds_Calculator_3-way'!C49)</f>
        <v>4.12</v>
      </c>
      <c r="D50" s="4">
        <f t="shared" si="0"/>
        <v>4.7809251692746635E-2</v>
      </c>
      <c r="E50" s="4">
        <f t="shared" si="1"/>
        <v>1.9061992759248543</v>
      </c>
      <c r="F50" s="4">
        <f t="shared" si="2"/>
        <v>4.0223020993496057</v>
      </c>
      <c r="G50" s="4">
        <f t="shared" si="3"/>
        <v>4.4095204667383605</v>
      </c>
      <c r="I50" s="4">
        <f t="shared" si="4"/>
        <v>1.0478092516927466</v>
      </c>
    </row>
    <row r="51" spans="1:9" x14ac:dyDescent="0.2">
      <c r="A51" s="4">
        <f>IF('True_Odds_Calculator_3-way'!A50="","",'True_Odds_Calculator_3-way'!A50)</f>
        <v>2.99</v>
      </c>
      <c r="B51" s="4">
        <f>IF('True_Odds_Calculator_3-way'!B50="","",'True_Odds_Calculator_3-way'!B50)</f>
        <v>3.5</v>
      </c>
      <c r="C51" s="4">
        <f>IF('True_Odds_Calculator_3-way'!C50="","",'True_Odds_Calculator_3-way'!C50)</f>
        <v>2.36</v>
      </c>
      <c r="D51" s="4">
        <f t="shared" si="0"/>
        <v>4.3891259808724881E-2</v>
      </c>
      <c r="E51" s="4">
        <f t="shared" si="1"/>
        <v>3.1267808912896697</v>
      </c>
      <c r="F51" s="4">
        <f t="shared" si="2"/>
        <v>3.6888953059964553</v>
      </c>
      <c r="G51" s="4">
        <f t="shared" si="3"/>
        <v>2.4443997228728844</v>
      </c>
      <c r="I51" s="4">
        <f t="shared" si="4"/>
        <v>1.0438912598087249</v>
      </c>
    </row>
    <row r="52" spans="1:9" x14ac:dyDescent="0.2">
      <c r="A52" s="4">
        <f>IF('True_Odds_Calculator_3-way'!A51="","",'True_Odds_Calculator_3-way'!A51)</f>
        <v>3.03</v>
      </c>
      <c r="B52" s="4">
        <f>IF('True_Odds_Calculator_3-way'!B51="","",'True_Odds_Calculator_3-way'!B51)</f>
        <v>3.44</v>
      </c>
      <c r="C52" s="4">
        <f>IF('True_Odds_Calculator_3-way'!C51="","",'True_Odds_Calculator_3-way'!C51)</f>
        <v>2.36</v>
      </c>
      <c r="D52" s="4">
        <f t="shared" si="0"/>
        <v>4.4459491278256769E-2</v>
      </c>
      <c r="E52" s="4">
        <f t="shared" si="1"/>
        <v>3.1724562488349877</v>
      </c>
      <c r="F52" s="4">
        <f t="shared" si="2"/>
        <v>3.6247927181391084</v>
      </c>
      <c r="G52" s="4">
        <f t="shared" si="3"/>
        <v>2.445531991832437</v>
      </c>
      <c r="I52" s="4">
        <f t="shared" si="4"/>
        <v>1.0444594912782568</v>
      </c>
    </row>
    <row r="53" spans="1:9" x14ac:dyDescent="0.2">
      <c r="A53" s="4">
        <f>IF('True_Odds_Calculator_3-way'!A52="","",'True_Odds_Calculator_3-way'!A52)</f>
        <v>1.36</v>
      </c>
      <c r="B53" s="4">
        <f>IF('True_Odds_Calculator_3-way'!B52="","",'True_Odds_Calculator_3-way'!B52)</f>
        <v>5.16</v>
      </c>
      <c r="C53" s="4">
        <f>IF('True_Odds_Calculator_3-way'!C52="","",'True_Odds_Calculator_3-way'!C52)</f>
        <v>9.56</v>
      </c>
      <c r="D53" s="4">
        <f t="shared" si="0"/>
        <v>3.3695077719712918E-2</v>
      </c>
      <c r="E53" s="4">
        <f t="shared" si="1"/>
        <v>1.3810963880608027</v>
      </c>
      <c r="F53" s="4">
        <f t="shared" si="2"/>
        <v>5.4774484479968786</v>
      </c>
      <c r="G53" s="4">
        <f t="shared" si="3"/>
        <v>10.709984368029042</v>
      </c>
      <c r="I53" s="4">
        <f t="shared" si="4"/>
        <v>1.0336950777197129</v>
      </c>
    </row>
    <row r="54" spans="1:9" x14ac:dyDescent="0.2">
      <c r="A54" s="4">
        <f>IF('True_Odds_Calculator_3-way'!A53="","",'True_Odds_Calculator_3-way'!A53)</f>
        <v>2.65</v>
      </c>
      <c r="B54" s="4">
        <f>IF('True_Odds_Calculator_3-way'!B53="","",'True_Odds_Calculator_3-way'!B53)</f>
        <v>3.34</v>
      </c>
      <c r="C54" s="4">
        <f>IF('True_Odds_Calculator_3-way'!C53="","",'True_Odds_Calculator_3-way'!C53)</f>
        <v>2.85</v>
      </c>
      <c r="D54" s="4">
        <f t="shared" si="0"/>
        <v>2.7636881153284332E-2</v>
      </c>
      <c r="E54" s="4">
        <f t="shared" si="1"/>
        <v>2.7163121840210915</v>
      </c>
      <c r="F54" s="4">
        <f t="shared" si="2"/>
        <v>3.4460311424908983</v>
      </c>
      <c r="G54" s="4">
        <f t="shared" si="3"/>
        <v>2.926844408518769</v>
      </c>
      <c r="I54" s="4">
        <f t="shared" si="4"/>
        <v>1.0276368811532843</v>
      </c>
    </row>
    <row r="55" spans="1:9" x14ac:dyDescent="0.2">
      <c r="A55" s="4">
        <f>IF('True_Odds_Calculator_3-way'!A54="","",'True_Odds_Calculator_3-way'!A54)</f>
        <v>2.21</v>
      </c>
      <c r="B55" s="4">
        <f>IF('True_Odds_Calculator_3-way'!B54="","",'True_Odds_Calculator_3-way'!B54)</f>
        <v>3.56</v>
      </c>
      <c r="C55" s="4">
        <f>IF('True_Odds_Calculator_3-way'!C54="","",'True_Odds_Calculator_3-way'!C54)</f>
        <v>3.41</v>
      </c>
      <c r="D55" s="4">
        <f t="shared" si="0"/>
        <v>2.6642696152109124E-2</v>
      </c>
      <c r="E55" s="4">
        <f t="shared" si="1"/>
        <v>2.2542435562430847</v>
      </c>
      <c r="F55" s="4">
        <f t="shared" si="2"/>
        <v>3.6762276100376017</v>
      </c>
      <c r="G55" s="4">
        <f t="shared" si="3"/>
        <v>3.5164929979077262</v>
      </c>
      <c r="I55" s="4">
        <f t="shared" si="4"/>
        <v>1.0266426961521091</v>
      </c>
    </row>
    <row r="56" spans="1:9" x14ac:dyDescent="0.2">
      <c r="A56" s="4">
        <f>IF('True_Odds_Calculator_3-way'!A55="","",'True_Odds_Calculator_3-way'!A55)</f>
        <v>1.59</v>
      </c>
      <c r="B56" s="4">
        <f>IF('True_Odds_Calculator_3-way'!B55="","",'True_Odds_Calculator_3-way'!B55)</f>
        <v>4.5599999999999996</v>
      </c>
      <c r="C56" s="4">
        <f>IF('True_Odds_Calculator_3-way'!C55="","",'True_Odds_Calculator_3-way'!C55)</f>
        <v>5.5</v>
      </c>
      <c r="D56" s="4">
        <f t="shared" si="0"/>
        <v>3.0047245042279735E-2</v>
      </c>
      <c r="E56" s="4">
        <f t="shared" si="1"/>
        <v>1.6157305738110095</v>
      </c>
      <c r="F56" s="4">
        <f t="shared" si="2"/>
        <v>4.7782304447852759</v>
      </c>
      <c r="G56" s="4">
        <f t="shared" si="3"/>
        <v>5.8206393227266089</v>
      </c>
      <c r="I56" s="4">
        <f t="shared" si="4"/>
        <v>1.0300472450422797</v>
      </c>
    </row>
    <row r="57" spans="1:9" x14ac:dyDescent="0.2">
      <c r="A57" s="4">
        <f>IF('True_Odds_Calculator_3-way'!A56="","",'True_Odds_Calculator_3-way'!A56)</f>
        <v>2.88</v>
      </c>
      <c r="B57" s="4">
        <f>IF('True_Odds_Calculator_3-way'!B56="","",'True_Odds_Calculator_3-way'!B56)</f>
        <v>3.61</v>
      </c>
      <c r="C57" s="4">
        <f>IF('True_Odds_Calculator_3-way'!C56="","",'True_Odds_Calculator_3-way'!C56)</f>
        <v>2.48</v>
      </c>
      <c r="D57" s="4">
        <f t="shared" si="0"/>
        <v>2.7456338923142587E-2</v>
      </c>
      <c r="E57" s="4">
        <f t="shared" si="1"/>
        <v>2.957966329010453</v>
      </c>
      <c r="F57" s="4">
        <f t="shared" si="2"/>
        <v>3.7333465126946597</v>
      </c>
      <c r="G57" s="4">
        <f t="shared" si="3"/>
        <v>2.537596435773696</v>
      </c>
      <c r="I57" s="4">
        <f t="shared" si="4"/>
        <v>1.0274563389231426</v>
      </c>
    </row>
    <row r="58" spans="1:9" x14ac:dyDescent="0.2">
      <c r="A58" s="4">
        <f>IF('True_Odds_Calculator_3-way'!A57="","",'True_Odds_Calculator_3-way'!A57)</f>
        <v>2.09</v>
      </c>
      <c r="B58" s="4">
        <f>IF('True_Odds_Calculator_3-way'!B57="","",'True_Odds_Calculator_3-way'!B57)</f>
        <v>3.04</v>
      </c>
      <c r="C58" s="4">
        <f>IF('True_Odds_Calculator_3-way'!C57="","",'True_Odds_Calculator_3-way'!C57)</f>
        <v>4.2</v>
      </c>
      <c r="D58" s="4">
        <f t="shared" si="0"/>
        <v>4.5511506037821947E-2</v>
      </c>
      <c r="E58" s="4">
        <f t="shared" si="1"/>
        <v>2.1584361296668169</v>
      </c>
      <c r="F58" s="4">
        <f t="shared" si="2"/>
        <v>3.1869780951228375</v>
      </c>
      <c r="G58" s="4">
        <f t="shared" si="3"/>
        <v>4.4858189251341463</v>
      </c>
      <c r="I58" s="4">
        <f t="shared" si="4"/>
        <v>1.0455115060378219</v>
      </c>
    </row>
    <row r="59" spans="1:9" x14ac:dyDescent="0.2">
      <c r="A59" s="4">
        <f>IF('True_Odds_Calculator_3-way'!A58="","",'True_Odds_Calculator_3-way'!A58)</f>
        <v>2.46</v>
      </c>
      <c r="B59" s="4">
        <f>IF('True_Odds_Calculator_3-way'!B58="","",'True_Odds_Calculator_3-way'!B58)</f>
        <v>3.2</v>
      </c>
      <c r="C59" s="4">
        <f>IF('True_Odds_Calculator_3-way'!C58="","",'True_Odds_Calculator_3-way'!C58)</f>
        <v>3.19</v>
      </c>
      <c r="D59" s="4">
        <f t="shared" si="0"/>
        <v>3.248368886510189E-2</v>
      </c>
      <c r="E59" s="4">
        <f t="shared" si="1"/>
        <v>2.527319254918432</v>
      </c>
      <c r="F59" s="4">
        <f t="shared" si="2"/>
        <v>3.3148573822254925</v>
      </c>
      <c r="G59" s="4">
        <f t="shared" si="3"/>
        <v>3.3041278440440212</v>
      </c>
      <c r="I59" s="4">
        <f t="shared" si="4"/>
        <v>1.0324836888651019</v>
      </c>
    </row>
    <row r="60" spans="1:9" x14ac:dyDescent="0.2">
      <c r="A60" s="4">
        <f>IF('True_Odds_Calculator_3-way'!A59="","",'True_Odds_Calculator_3-way'!A59)</f>
        <v>3.1</v>
      </c>
      <c r="B60" s="4">
        <f>IF('True_Odds_Calculator_3-way'!B59="","",'True_Odds_Calculator_3-way'!B59)</f>
        <v>3.25</v>
      </c>
      <c r="C60" s="4">
        <f>IF('True_Odds_Calculator_3-way'!C59="","",'True_Odds_Calculator_3-way'!C59)</f>
        <v>2.48</v>
      </c>
      <c r="D60" s="4">
        <f t="shared" si="0"/>
        <v>3.3498759305210957E-2</v>
      </c>
      <c r="E60" s="4">
        <f t="shared" si="1"/>
        <v>3.211155378486056</v>
      </c>
      <c r="F60" s="4">
        <f t="shared" si="2"/>
        <v>3.3723849372384938</v>
      </c>
      <c r="G60" s="4">
        <f t="shared" si="3"/>
        <v>2.5506329113924049</v>
      </c>
      <c r="I60" s="4">
        <f t="shared" si="4"/>
        <v>1.033498759305211</v>
      </c>
    </row>
    <row r="61" spans="1:9" x14ac:dyDescent="0.2">
      <c r="A61" s="4">
        <f>IF('True_Odds_Calculator_3-way'!A60="","",'True_Odds_Calculator_3-way'!A60)</f>
        <v>2.34</v>
      </c>
      <c r="B61" s="4">
        <f>IF('True_Odds_Calculator_3-way'!B60="","",'True_Odds_Calculator_3-way'!B60)</f>
        <v>3.12</v>
      </c>
      <c r="C61" s="4">
        <f>IF('True_Odds_Calculator_3-way'!C60="","",'True_Odds_Calculator_3-way'!C60)</f>
        <v>3.51</v>
      </c>
      <c r="D61" s="4">
        <f t="shared" si="0"/>
        <v>3.2763532763532721E-2</v>
      </c>
      <c r="E61" s="4">
        <f t="shared" si="1"/>
        <v>2.4013683010262254</v>
      </c>
      <c r="F61" s="4">
        <f t="shared" si="2"/>
        <v>3.2300613496932513</v>
      </c>
      <c r="G61" s="4">
        <f t="shared" si="3"/>
        <v>3.6499133448873478</v>
      </c>
      <c r="I61" s="4">
        <f t="shared" si="4"/>
        <v>1.0327635327635327</v>
      </c>
    </row>
    <row r="62" spans="1:9" x14ac:dyDescent="0.2">
      <c r="A62" s="4">
        <f>IF('True_Odds_Calculator_3-way'!A61="","",'True_Odds_Calculator_3-way'!A61)</f>
        <v>2.17</v>
      </c>
      <c r="B62" s="4">
        <f>IF('True_Odds_Calculator_3-way'!B61="","",'True_Odds_Calculator_3-way'!B61)</f>
        <v>3.24</v>
      </c>
      <c r="C62" s="4">
        <f>IF('True_Odds_Calculator_3-way'!C61="","",'True_Odds_Calculator_3-way'!C61)</f>
        <v>3.77</v>
      </c>
      <c r="D62" s="4">
        <f t="shared" si="0"/>
        <v>3.4723457786120182E-2</v>
      </c>
      <c r="E62" s="4">
        <f t="shared" si="1"/>
        <v>2.2259073000079277</v>
      </c>
      <c r="F62" s="4">
        <f t="shared" si="2"/>
        <v>3.3662384331832671</v>
      </c>
      <c r="G62" s="4">
        <f t="shared" si="3"/>
        <v>3.9420129351473858</v>
      </c>
      <c r="I62" s="4">
        <f t="shared" si="4"/>
        <v>1.0347234577861202</v>
      </c>
    </row>
    <row r="63" spans="1:9" x14ac:dyDescent="0.2">
      <c r="A63" s="4">
        <f>IF('True_Odds_Calculator_3-way'!A62="","",'True_Odds_Calculator_3-way'!A62)</f>
        <v>1.65</v>
      </c>
      <c r="B63" s="4">
        <f>IF('True_Odds_Calculator_3-way'!B62="","",'True_Odds_Calculator_3-way'!B62)</f>
        <v>3.75</v>
      </c>
      <c r="C63" s="4">
        <f>IF('True_Odds_Calculator_3-way'!C62="","",'True_Odds_Calculator_3-way'!C62)</f>
        <v>6.04</v>
      </c>
      <c r="D63" s="4">
        <f t="shared" si="0"/>
        <v>3.8290186634557521E-2</v>
      </c>
      <c r="E63" s="4">
        <f t="shared" si="1"/>
        <v>1.6854958733594911</v>
      </c>
      <c r="F63" s="4">
        <f t="shared" si="2"/>
        <v>3.9385077458109388</v>
      </c>
      <c r="G63" s="4">
        <f t="shared" si="3"/>
        <v>6.5445232466509076</v>
      </c>
      <c r="I63" s="4">
        <f t="shared" si="4"/>
        <v>1.0382901866345575</v>
      </c>
    </row>
    <row r="64" spans="1:9" x14ac:dyDescent="0.2">
      <c r="A64" s="4">
        <f>IF('True_Odds_Calculator_3-way'!A63="","",'True_Odds_Calculator_3-way'!A63)</f>
        <v>2.4</v>
      </c>
      <c r="B64" s="4">
        <f>IF('True_Odds_Calculator_3-way'!B63="","",'True_Odds_Calculator_3-way'!B63)</f>
        <v>3.68</v>
      </c>
      <c r="C64" s="4">
        <f>IF('True_Odds_Calculator_3-way'!C63="","",'True_Odds_Calculator_3-way'!C63)</f>
        <v>2.84</v>
      </c>
      <c r="D64" s="4">
        <f t="shared" si="0"/>
        <v>4.0518473157787227E-2</v>
      </c>
      <c r="E64" s="4">
        <f t="shared" si="1"/>
        <v>2.4804016708155769</v>
      </c>
      <c r="F64" s="4">
        <f t="shared" si="2"/>
        <v>3.8724721691588169</v>
      </c>
      <c r="G64" s="4">
        <f t="shared" si="3"/>
        <v>2.9532804179644323</v>
      </c>
      <c r="I64" s="4">
        <f t="shared" si="4"/>
        <v>1.0405184731577872</v>
      </c>
    </row>
    <row r="65" spans="1:9" x14ac:dyDescent="0.2">
      <c r="A65" s="4">
        <f>IF('True_Odds_Calculator_3-way'!A64="","",'True_Odds_Calculator_3-way'!A64)</f>
        <v>1.49</v>
      </c>
      <c r="B65" s="4">
        <f>IF('True_Odds_Calculator_3-way'!B64="","",'True_Odds_Calculator_3-way'!B64)</f>
        <v>4.74</v>
      </c>
      <c r="C65" s="4">
        <f>IF('True_Odds_Calculator_3-way'!C64="","",'True_Odds_Calculator_3-way'!C64)</f>
        <v>6.25</v>
      </c>
      <c r="D65" s="4">
        <f t="shared" si="0"/>
        <v>4.2111403732336461E-2</v>
      </c>
      <c r="E65" s="4">
        <f t="shared" si="1"/>
        <v>1.5218295684191956</v>
      </c>
      <c r="F65" s="4">
        <f t="shared" si="2"/>
        <v>5.0778606254541545</v>
      </c>
      <c r="G65" s="4">
        <f t="shared" si="3"/>
        <v>6.8510576104754772</v>
      </c>
      <c r="I65" s="4">
        <f t="shared" si="4"/>
        <v>1.0421114037323365</v>
      </c>
    </row>
    <row r="66" spans="1:9" x14ac:dyDescent="0.2">
      <c r="A66" s="4">
        <f>IF('True_Odds_Calculator_3-way'!A65="","",'True_Odds_Calculator_3-way'!A65)</f>
        <v>1.67</v>
      </c>
      <c r="B66" s="4">
        <f>IF('True_Odds_Calculator_3-way'!B65="","",'True_Odds_Calculator_3-way'!B65)</f>
        <v>4.4400000000000004</v>
      </c>
      <c r="C66" s="4">
        <f>IF('True_Odds_Calculator_3-way'!C65="","",'True_Odds_Calculator_3-way'!C65)</f>
        <v>4.59</v>
      </c>
      <c r="D66" s="4">
        <f t="shared" si="0"/>
        <v>4.1892544182082769E-2</v>
      </c>
      <c r="E66" s="4">
        <f t="shared" si="1"/>
        <v>1.709874588180349</v>
      </c>
      <c r="F66" s="4">
        <f t="shared" si="2"/>
        <v>4.7334803514415213</v>
      </c>
      <c r="G66" s="4">
        <f t="shared" si="3"/>
        <v>4.9043470291419728</v>
      </c>
      <c r="I66" s="4">
        <f t="shared" si="4"/>
        <v>1.0418925441820828</v>
      </c>
    </row>
    <row r="67" spans="1:9" x14ac:dyDescent="0.2">
      <c r="A67" s="4">
        <f>IF('True_Odds_Calculator_3-way'!A66="","",'True_Odds_Calculator_3-way'!A66)</f>
        <v>2.12</v>
      </c>
      <c r="B67" s="4">
        <f>IF('True_Odds_Calculator_3-way'!B66="","",'True_Odds_Calculator_3-way'!B66)</f>
        <v>3.43</v>
      </c>
      <c r="C67" s="4">
        <f>IF('True_Odds_Calculator_3-way'!C66="","",'True_Odds_Calculator_3-way'!C66)</f>
        <v>3.76</v>
      </c>
      <c r="D67" s="4">
        <f t="shared" ref="D67:D130" si="5">IF(A67="","",((1/A67)+(1/B67)+(1/C67))-1)</f>
        <v>2.9200749520430946E-2</v>
      </c>
      <c r="E67" s="4">
        <f t="shared" ref="E67:E130" si="6">IF(A67="","",(3*A67)/(3-($D67*A67)))</f>
        <v>2.1646683565213314</v>
      </c>
      <c r="F67" s="4">
        <f t="shared" ref="F67:F130" si="7">IF(B67="","",(3*B67)/(3-($D67*B67)))</f>
        <v>3.5484698910016679</v>
      </c>
      <c r="G67" s="4">
        <f t="shared" ref="G67:G130" si="8">IF(C67="","",(3*C67)/(3-($D67*C67)))</f>
        <v>3.9028370964868602</v>
      </c>
      <c r="I67" s="4">
        <f t="shared" ref="I67:I130" si="9">IF(A67="","",D67+1)</f>
        <v>1.0292007495204309</v>
      </c>
    </row>
    <row r="68" spans="1:9" x14ac:dyDescent="0.2">
      <c r="A68" s="4">
        <f>IF('True_Odds_Calculator_3-way'!A67="","",'True_Odds_Calculator_3-way'!A67)</f>
        <v>1.51</v>
      </c>
      <c r="B68" s="4">
        <f>IF('True_Odds_Calculator_3-way'!B67="","",'True_Odds_Calculator_3-way'!B67)</f>
        <v>4.38</v>
      </c>
      <c r="C68" s="4">
        <f>IF('True_Odds_Calculator_3-way'!C67="","",'True_Odds_Calculator_3-way'!C67)</f>
        <v>7.01</v>
      </c>
      <c r="D68" s="4">
        <f t="shared" si="5"/>
        <v>3.3215510266024539E-2</v>
      </c>
      <c r="E68" s="4">
        <f t="shared" si="6"/>
        <v>1.5356741272011163</v>
      </c>
      <c r="F68" s="4">
        <f t="shared" si="7"/>
        <v>4.6032321068193918</v>
      </c>
      <c r="G68" s="4">
        <f t="shared" si="8"/>
        <v>7.5998516619295184</v>
      </c>
      <c r="I68" s="4">
        <f t="shared" si="9"/>
        <v>1.0332155102660245</v>
      </c>
    </row>
    <row r="69" spans="1:9" x14ac:dyDescent="0.2">
      <c r="A69" s="4">
        <f>IF('True_Odds_Calculator_3-way'!A68="","",'True_Odds_Calculator_3-way'!A68)</f>
        <v>3.77</v>
      </c>
      <c r="B69" s="4">
        <f>IF('True_Odds_Calculator_3-way'!B68="","",'True_Odds_Calculator_3-way'!B68)</f>
        <v>3.51</v>
      </c>
      <c r="C69" s="4">
        <f>IF('True_Odds_Calculator_3-way'!C68="","",'True_Odds_Calculator_3-way'!C68)</f>
        <v>2.09</v>
      </c>
      <c r="D69" s="4">
        <f t="shared" si="5"/>
        <v>2.8621173811736567E-2</v>
      </c>
      <c r="E69" s="4">
        <f t="shared" si="6"/>
        <v>3.9106556267083992</v>
      </c>
      <c r="F69" s="4">
        <f t="shared" si="7"/>
        <v>3.6316109322179049</v>
      </c>
      <c r="G69" s="4">
        <f t="shared" si="8"/>
        <v>2.1325212317115918</v>
      </c>
      <c r="I69" s="4">
        <f t="shared" si="9"/>
        <v>1.0286211738117366</v>
      </c>
    </row>
    <row r="70" spans="1:9" x14ac:dyDescent="0.2">
      <c r="A70" s="4">
        <f>IF('True_Odds_Calculator_3-way'!A69="","",'True_Odds_Calculator_3-way'!A69)</f>
        <v>1.83</v>
      </c>
      <c r="B70" s="4">
        <f>IF('True_Odds_Calculator_3-way'!B69="","",'True_Odds_Calculator_3-way'!B69)</f>
        <v>3.65</v>
      </c>
      <c r="C70" s="4">
        <f>IF('True_Odds_Calculator_3-way'!C69="","",'True_Odds_Calculator_3-way'!C69)</f>
        <v>4.04</v>
      </c>
      <c r="D70" s="4">
        <f t="shared" si="5"/>
        <v>6.7945442646667464E-2</v>
      </c>
      <c r="E70" s="4">
        <f t="shared" si="6"/>
        <v>1.9091270544999017</v>
      </c>
      <c r="F70" s="4">
        <f t="shared" si="7"/>
        <v>3.9789256702028095</v>
      </c>
      <c r="G70" s="4">
        <f t="shared" si="8"/>
        <v>4.4468898070747676</v>
      </c>
      <c r="I70" s="4">
        <f t="shared" si="9"/>
        <v>1.0679454426466675</v>
      </c>
    </row>
    <row r="71" spans="1:9" x14ac:dyDescent="0.2">
      <c r="A71" s="4">
        <f>IF('True_Odds_Calculator_3-way'!A70="","",'True_Odds_Calculator_3-way'!A70)</f>
        <v>4.07</v>
      </c>
      <c r="B71" s="4">
        <f>IF('True_Odds_Calculator_3-way'!B70="","",'True_Odds_Calculator_3-way'!B70)</f>
        <v>3.72</v>
      </c>
      <c r="C71" s="4">
        <f>IF('True_Odds_Calculator_3-way'!C70="","",'True_Odds_Calculator_3-way'!C70)</f>
        <v>1.94</v>
      </c>
      <c r="D71" s="4">
        <f t="shared" si="5"/>
        <v>2.9981367527094349E-2</v>
      </c>
      <c r="E71" s="4">
        <f t="shared" si="6"/>
        <v>4.2425651581413319</v>
      </c>
      <c r="F71" s="4">
        <f t="shared" si="7"/>
        <v>3.8636380696684189</v>
      </c>
      <c r="G71" s="4">
        <f t="shared" si="8"/>
        <v>1.978356274512481</v>
      </c>
      <c r="I71" s="4">
        <f t="shared" si="9"/>
        <v>1.0299813675270943</v>
      </c>
    </row>
    <row r="72" spans="1:9" x14ac:dyDescent="0.2">
      <c r="A72" s="4">
        <f>IF('True_Odds_Calculator_3-way'!A71="","",'True_Odds_Calculator_3-way'!A71)</f>
        <v>2.93</v>
      </c>
      <c r="B72" s="4">
        <f>IF('True_Odds_Calculator_3-way'!B71="","",'True_Odds_Calculator_3-way'!B71)</f>
        <v>3.48</v>
      </c>
      <c r="C72" s="4">
        <f>IF('True_Odds_Calculator_3-way'!C71="","",'True_Odds_Calculator_3-way'!C71)</f>
        <v>2.4700000000000002</v>
      </c>
      <c r="D72" s="4">
        <f t="shared" si="5"/>
        <v>3.351154976186721E-2</v>
      </c>
      <c r="E72" s="4">
        <f t="shared" si="6"/>
        <v>3.0291426691012497</v>
      </c>
      <c r="F72" s="4">
        <f t="shared" si="7"/>
        <v>3.6207508893816103</v>
      </c>
      <c r="G72" s="4">
        <f t="shared" si="8"/>
        <v>2.5400839019179156</v>
      </c>
      <c r="I72" s="4">
        <f t="shared" si="9"/>
        <v>1.0335115497618672</v>
      </c>
    </row>
    <row r="73" spans="1:9" x14ac:dyDescent="0.2">
      <c r="A73" s="4">
        <f>IF('True_Odds_Calculator_3-way'!A72="","",'True_Odds_Calculator_3-way'!A72)</f>
        <v>1.81</v>
      </c>
      <c r="B73" s="4">
        <f>IF('True_Odds_Calculator_3-way'!B72="","",'True_Odds_Calculator_3-way'!B72)</f>
        <v>3.72</v>
      </c>
      <c r="C73" s="4">
        <f>IF('True_Odds_Calculator_3-way'!C72="","",'True_Odds_Calculator_3-way'!C72)</f>
        <v>4.76</v>
      </c>
      <c r="D73" s="4">
        <f t="shared" si="5"/>
        <v>3.1387425759824561E-2</v>
      </c>
      <c r="E73" s="4">
        <f t="shared" si="6"/>
        <v>1.8449377338453845</v>
      </c>
      <c r="F73" s="4">
        <f t="shared" si="7"/>
        <v>3.8706471667293596</v>
      </c>
      <c r="G73" s="4">
        <f t="shared" si="8"/>
        <v>5.0094789771941031</v>
      </c>
      <c r="I73" s="4">
        <f t="shared" si="9"/>
        <v>1.0313874257598246</v>
      </c>
    </row>
    <row r="74" spans="1:9" x14ac:dyDescent="0.2">
      <c r="A74" s="4">
        <f>IF('True_Odds_Calculator_3-way'!A73="","",'True_Odds_Calculator_3-way'!A73)</f>
        <v>2.5299999999999998</v>
      </c>
      <c r="B74" s="4">
        <f>IF('True_Odds_Calculator_3-way'!B73="","",'True_Odds_Calculator_3-way'!B73)</f>
        <v>3.63</v>
      </c>
      <c r="C74" s="4">
        <f>IF('True_Odds_Calculator_3-way'!C73="","",'True_Odds_Calculator_3-way'!C73)</f>
        <v>2.81</v>
      </c>
      <c r="D74" s="4">
        <f t="shared" si="5"/>
        <v>2.661089678095574E-2</v>
      </c>
      <c r="E74" s="4">
        <f t="shared" si="6"/>
        <v>2.5880813497046664</v>
      </c>
      <c r="F74" s="4">
        <f t="shared" si="7"/>
        <v>3.7507717953240904</v>
      </c>
      <c r="G74" s="4">
        <f t="shared" si="8"/>
        <v>2.8818311987745822</v>
      </c>
      <c r="I74" s="4">
        <f t="shared" si="9"/>
        <v>1.0266108967809557</v>
      </c>
    </row>
    <row r="75" spans="1:9" x14ac:dyDescent="0.2">
      <c r="A75" s="4">
        <f>IF('True_Odds_Calculator_3-way'!A74="","",'True_Odds_Calculator_3-way'!A74)</f>
        <v>3.13</v>
      </c>
      <c r="B75" s="4">
        <f>IF('True_Odds_Calculator_3-way'!B74="","",'True_Odds_Calculator_3-way'!B74)</f>
        <v>3.64</v>
      </c>
      <c r="C75" s="4">
        <f>IF('True_Odds_Calculator_3-way'!C74="","",'True_Odds_Calculator_3-way'!C74)</f>
        <v>2.31</v>
      </c>
      <c r="D75" s="4">
        <f t="shared" si="5"/>
        <v>2.7114525517081489E-2</v>
      </c>
      <c r="E75" s="4">
        <f t="shared" si="6"/>
        <v>3.2211239482119325</v>
      </c>
      <c r="F75" s="4">
        <f t="shared" si="7"/>
        <v>3.7638259504610989</v>
      </c>
      <c r="G75" s="4">
        <f t="shared" si="8"/>
        <v>2.3592570033483544</v>
      </c>
      <c r="I75" s="4">
        <f t="shared" si="9"/>
        <v>1.0271145255170815</v>
      </c>
    </row>
    <row r="76" spans="1:9" x14ac:dyDescent="0.2">
      <c r="A76" s="4">
        <f>IF('True_Odds_Calculator_3-way'!A75="","",'True_Odds_Calculator_3-way'!A75)</f>
        <v>3.13</v>
      </c>
      <c r="B76" s="4">
        <f>IF('True_Odds_Calculator_3-way'!B75="","",'True_Odds_Calculator_3-way'!B75)</f>
        <v>3.49</v>
      </c>
      <c r="C76" s="4">
        <f>IF('True_Odds_Calculator_3-way'!C75="","",'True_Odds_Calculator_3-way'!C75)</f>
        <v>2.37</v>
      </c>
      <c r="D76" s="4">
        <f t="shared" si="5"/>
        <v>2.7962697450814256E-2</v>
      </c>
      <c r="E76" s="4">
        <f t="shared" si="6"/>
        <v>3.2240600641702777</v>
      </c>
      <c r="F76" s="4">
        <f t="shared" si="7"/>
        <v>3.6073467667925248</v>
      </c>
      <c r="G76" s="4">
        <f t="shared" si="8"/>
        <v>2.4235372241460706</v>
      </c>
      <c r="I76" s="4">
        <f t="shared" si="9"/>
        <v>1.0279626974508143</v>
      </c>
    </row>
    <row r="77" spans="1:9" x14ac:dyDescent="0.2">
      <c r="A77" s="4">
        <f>IF('True_Odds_Calculator_3-way'!A76="","",'True_Odds_Calculator_3-way'!A76)</f>
        <v>1.66</v>
      </c>
      <c r="B77" s="4">
        <f>IF('True_Odds_Calculator_3-way'!B76="","",'True_Odds_Calculator_3-way'!B76)</f>
        <v>3.58</v>
      </c>
      <c r="C77" s="4">
        <f>IF('True_Odds_Calculator_3-way'!C76="","",'True_Odds_Calculator_3-way'!C76)</f>
        <v>5.6</v>
      </c>
      <c r="D77" s="4">
        <f t="shared" si="5"/>
        <v>6.0310676064192936E-2</v>
      </c>
      <c r="E77" s="4">
        <f t="shared" si="6"/>
        <v>1.7173099072396039</v>
      </c>
      <c r="F77" s="4">
        <f t="shared" si="7"/>
        <v>3.8576369891595652</v>
      </c>
      <c r="G77" s="4">
        <f t="shared" si="8"/>
        <v>6.3104274748945715</v>
      </c>
      <c r="I77" s="4">
        <f t="shared" si="9"/>
        <v>1.0603106760641929</v>
      </c>
    </row>
    <row r="78" spans="1:9" x14ac:dyDescent="0.2">
      <c r="A78" s="4">
        <f>IF('True_Odds_Calculator_3-way'!A77="","",'True_Odds_Calculator_3-way'!A77)</f>
        <v>1.57</v>
      </c>
      <c r="B78" s="4">
        <f>IF('True_Odds_Calculator_3-way'!B77="","",'True_Odds_Calculator_3-way'!B77)</f>
        <v>4.28</v>
      </c>
      <c r="C78" s="4">
        <f>IF('True_Odds_Calculator_3-way'!C77="","",'True_Odds_Calculator_3-way'!C77)</f>
        <v>6.22</v>
      </c>
      <c r="D78" s="4">
        <f t="shared" si="5"/>
        <v>3.1359239152384033E-2</v>
      </c>
      <c r="E78" s="4">
        <f t="shared" si="6"/>
        <v>1.5961957026514411</v>
      </c>
      <c r="F78" s="4">
        <f t="shared" si="7"/>
        <v>4.4804517423158092</v>
      </c>
      <c r="G78" s="4">
        <f t="shared" si="8"/>
        <v>6.6525355961382227</v>
      </c>
      <c r="I78" s="4">
        <f t="shared" si="9"/>
        <v>1.031359239152384</v>
      </c>
    </row>
    <row r="79" spans="1:9" x14ac:dyDescent="0.2">
      <c r="A79" s="4">
        <f>IF('True_Odds_Calculator_3-way'!A78="","",'True_Odds_Calculator_3-way'!A78)</f>
        <v>1.85</v>
      </c>
      <c r="B79" s="4">
        <f>IF('True_Odds_Calculator_3-way'!B78="","",'True_Odds_Calculator_3-way'!B78)</f>
        <v>3.94</v>
      </c>
      <c r="C79" s="4">
        <f>IF('True_Odds_Calculator_3-way'!C78="","",'True_Odds_Calculator_3-way'!C78)</f>
        <v>4.22</v>
      </c>
      <c r="D79" s="4">
        <f t="shared" si="5"/>
        <v>3.1314471784074982E-2</v>
      </c>
      <c r="E79" s="4">
        <f t="shared" si="6"/>
        <v>1.886428040210004</v>
      </c>
      <c r="F79" s="4">
        <f t="shared" si="7"/>
        <v>4.1089876203257845</v>
      </c>
      <c r="G79" s="4">
        <f t="shared" si="8"/>
        <v>4.414452314366109</v>
      </c>
      <c r="I79" s="4">
        <f t="shared" si="9"/>
        <v>1.031314471784075</v>
      </c>
    </row>
    <row r="80" spans="1:9" x14ac:dyDescent="0.2">
      <c r="A80" s="4">
        <f>IF('True_Odds_Calculator_3-way'!A79="","",'True_Odds_Calculator_3-way'!A79)</f>
        <v>1.93</v>
      </c>
      <c r="B80" s="4">
        <f>IF('True_Odds_Calculator_3-way'!B79="","",'True_Odds_Calculator_3-way'!B79)</f>
        <v>3.81</v>
      </c>
      <c r="C80" s="4">
        <f>IF('True_Odds_Calculator_3-way'!C79="","",'True_Odds_Calculator_3-way'!C79)</f>
        <v>4.01</v>
      </c>
      <c r="D80" s="4">
        <f t="shared" si="5"/>
        <v>2.9978465230448004E-2</v>
      </c>
      <c r="E80" s="4">
        <f t="shared" si="6"/>
        <v>1.9679542529751675</v>
      </c>
      <c r="F80" s="4">
        <f t="shared" si="7"/>
        <v>3.9607980824514879</v>
      </c>
      <c r="G80" s="4">
        <f t="shared" si="8"/>
        <v>4.1773932227685089</v>
      </c>
      <c r="I80" s="4">
        <f t="shared" si="9"/>
        <v>1.029978465230448</v>
      </c>
    </row>
    <row r="81" spans="1:9" x14ac:dyDescent="0.2">
      <c r="A81" s="4">
        <f>IF('True_Odds_Calculator_3-way'!A80="","",'True_Odds_Calculator_3-way'!A80)</f>
        <v>3.54</v>
      </c>
      <c r="B81" s="4">
        <f>IF('True_Odds_Calculator_3-way'!B80="","",'True_Odds_Calculator_3-way'!B80)</f>
        <v>3.31</v>
      </c>
      <c r="C81" s="4">
        <f>IF('True_Odds_Calculator_3-way'!C80="","",'True_Odds_Calculator_3-way'!C80)</f>
        <v>2.25</v>
      </c>
      <c r="D81" s="4">
        <f t="shared" si="5"/>
        <v>2.9045123776036741E-2</v>
      </c>
      <c r="E81" s="4">
        <f t="shared" si="6"/>
        <v>3.6656331467899479</v>
      </c>
      <c r="F81" s="4">
        <f t="shared" si="7"/>
        <v>3.4195855896754108</v>
      </c>
      <c r="G81" s="4">
        <f t="shared" si="8"/>
        <v>2.3001051286189762</v>
      </c>
      <c r="I81" s="4">
        <f t="shared" si="9"/>
        <v>1.0290451237760367</v>
      </c>
    </row>
    <row r="82" spans="1:9" x14ac:dyDescent="0.2">
      <c r="A82" s="4">
        <f>IF('True_Odds_Calculator_3-way'!A81="","",'True_Odds_Calculator_3-way'!A81)</f>
        <v>1.91</v>
      </c>
      <c r="B82" s="4">
        <f>IF('True_Odds_Calculator_3-way'!B81="","",'True_Odds_Calculator_3-way'!B81)</f>
        <v>3.83</v>
      </c>
      <c r="C82" s="4">
        <f>IF('True_Odds_Calculator_3-way'!C81="","",'True_Odds_Calculator_3-way'!C81)</f>
        <v>4.08</v>
      </c>
      <c r="D82" s="4">
        <f t="shared" si="5"/>
        <v>2.9754854383895246E-2</v>
      </c>
      <c r="E82" s="4">
        <f t="shared" si="6"/>
        <v>1.9468815765407252</v>
      </c>
      <c r="F82" s="4">
        <f t="shared" si="7"/>
        <v>3.9812353081262852</v>
      </c>
      <c r="G82" s="4">
        <f t="shared" si="8"/>
        <v>4.2520666902715112</v>
      </c>
      <c r="I82" s="4">
        <f t="shared" si="9"/>
        <v>1.0297548543838952</v>
      </c>
    </row>
    <row r="83" spans="1:9" x14ac:dyDescent="0.2">
      <c r="A83" s="4">
        <f>IF('True_Odds_Calculator_3-way'!A82="","",'True_Odds_Calculator_3-way'!A82)</f>
        <v>1.86</v>
      </c>
      <c r="B83" s="4">
        <f>IF('True_Odds_Calculator_3-way'!B82="","",'True_Odds_Calculator_3-way'!B82)</f>
        <v>3.78</v>
      </c>
      <c r="C83" s="4">
        <f>IF('True_Odds_Calculator_3-way'!C82="","",'True_Odds_Calculator_3-way'!C82)</f>
        <v>3.79</v>
      </c>
      <c r="D83" s="4">
        <f t="shared" si="5"/>
        <v>6.6036915896478421E-2</v>
      </c>
      <c r="E83" s="4">
        <f t="shared" si="6"/>
        <v>1.9394048346521935</v>
      </c>
      <c r="F83" s="4">
        <f t="shared" si="7"/>
        <v>4.1230659443427697</v>
      </c>
      <c r="G83" s="4">
        <f t="shared" si="8"/>
        <v>4.134966335849481</v>
      </c>
      <c r="I83" s="4">
        <f t="shared" si="9"/>
        <v>1.0660369158964784</v>
      </c>
    </row>
    <row r="84" spans="1:9" x14ac:dyDescent="0.2">
      <c r="A84" s="4">
        <f>IF('True_Odds_Calculator_3-way'!A83="","",'True_Odds_Calculator_3-way'!A83)</f>
        <v>1.86</v>
      </c>
      <c r="B84" s="4">
        <f>IF('True_Odds_Calculator_3-way'!B83="","",'True_Odds_Calculator_3-way'!B83)</f>
        <v>3.74</v>
      </c>
      <c r="C84" s="4">
        <f>IF('True_Odds_Calculator_3-way'!C83="","",'True_Odds_Calculator_3-way'!C83)</f>
        <v>3.82</v>
      </c>
      <c r="D84" s="4">
        <f t="shared" si="5"/>
        <v>6.6794192458577317E-2</v>
      </c>
      <c r="E84" s="4">
        <f t="shared" si="6"/>
        <v>1.9403547455537056</v>
      </c>
      <c r="F84" s="4">
        <f t="shared" si="7"/>
        <v>4.0797185436225041</v>
      </c>
      <c r="G84" s="4">
        <f t="shared" si="8"/>
        <v>4.1750973382141039</v>
      </c>
      <c r="I84" s="4">
        <f t="shared" si="9"/>
        <v>1.0667941924585773</v>
      </c>
    </row>
    <row r="85" spans="1:9" x14ac:dyDescent="0.2">
      <c r="A85" s="4">
        <f>IF('True_Odds_Calculator_3-way'!A84="","",'True_Odds_Calculator_3-way'!A84)</f>
        <v>1.75</v>
      </c>
      <c r="B85" s="4">
        <f>IF('True_Odds_Calculator_3-way'!B84="","",'True_Odds_Calculator_3-way'!B84)</f>
        <v>4.05</v>
      </c>
      <c r="C85" s="4">
        <f>IF('True_Odds_Calculator_3-way'!C84="","",'True_Odds_Calculator_3-way'!C84)</f>
        <v>4.04</v>
      </c>
      <c r="D85" s="4">
        <f t="shared" si="5"/>
        <v>6.5866904150732486E-2</v>
      </c>
      <c r="E85" s="4">
        <f t="shared" si="6"/>
        <v>1.819925847457627</v>
      </c>
      <c r="F85" s="4">
        <f t="shared" si="7"/>
        <v>4.4452753053198082</v>
      </c>
      <c r="G85" s="4">
        <f t="shared" si="8"/>
        <v>4.4332309756664001</v>
      </c>
      <c r="I85" s="4">
        <f t="shared" si="9"/>
        <v>1.0658669041507325</v>
      </c>
    </row>
    <row r="86" spans="1:9" x14ac:dyDescent="0.2">
      <c r="A86" s="4">
        <f>IF('True_Odds_Calculator_3-way'!A85="","",'True_Odds_Calculator_3-way'!A85)</f>
        <v>1.58</v>
      </c>
      <c r="B86" s="4">
        <f>IF('True_Odds_Calculator_3-way'!B85="","",'True_Odds_Calculator_3-way'!B85)</f>
        <v>4.3499999999999996</v>
      </c>
      <c r="C86" s="4">
        <f>IF('True_Odds_Calculator_3-way'!C85="","",'True_Odds_Calculator_3-way'!C85)</f>
        <v>4.91</v>
      </c>
      <c r="D86" s="4">
        <f t="shared" si="5"/>
        <v>6.6462437656368278E-2</v>
      </c>
      <c r="E86" s="4">
        <f t="shared" si="6"/>
        <v>1.637311723599659</v>
      </c>
      <c r="F86" s="4">
        <f t="shared" si="7"/>
        <v>4.813920048615036</v>
      </c>
      <c r="G86" s="4">
        <f t="shared" si="8"/>
        <v>5.5092824223598749</v>
      </c>
      <c r="I86" s="4">
        <f t="shared" si="9"/>
        <v>1.0664624376563683</v>
      </c>
    </row>
    <row r="87" spans="1:9" x14ac:dyDescent="0.2">
      <c r="A87" s="4">
        <f>IF('True_Odds_Calculator_3-way'!A86="","",'True_Odds_Calculator_3-way'!A86)</f>
        <v>1.55</v>
      </c>
      <c r="B87" s="4">
        <f>IF('True_Odds_Calculator_3-way'!B86="","",'True_Odds_Calculator_3-way'!B86)</f>
        <v>4.51</v>
      </c>
      <c r="C87" s="4">
        <f>IF('True_Odds_Calculator_3-way'!C86="","",'True_Odds_Calculator_3-way'!C86)</f>
        <v>5.05</v>
      </c>
      <c r="D87" s="4">
        <f t="shared" si="5"/>
        <v>6.4910582324951616E-2</v>
      </c>
      <c r="E87" s="4">
        <f t="shared" si="6"/>
        <v>1.6037863997174229</v>
      </c>
      <c r="F87" s="4">
        <f t="shared" si="7"/>
        <v>4.9976853408459476</v>
      </c>
      <c r="G87" s="4">
        <f t="shared" si="8"/>
        <v>5.6694825087225516</v>
      </c>
      <c r="I87" s="4">
        <f t="shared" si="9"/>
        <v>1.0649105823249516</v>
      </c>
    </row>
    <row r="88" spans="1:9" x14ac:dyDescent="0.2">
      <c r="A88" s="4">
        <f>IF('True_Odds_Calculator_3-way'!A87="","",'True_Odds_Calculator_3-way'!A87)</f>
        <v>2.14</v>
      </c>
      <c r="B88" s="4">
        <f>IF('True_Odds_Calculator_3-way'!B87="","",'True_Odds_Calculator_3-way'!B87)</f>
        <v>3.43</v>
      </c>
      <c r="C88" s="4">
        <f>IF('True_Odds_Calculator_3-way'!C87="","",'True_Odds_Calculator_3-way'!C87)</f>
        <v>3.72</v>
      </c>
      <c r="D88" s="4">
        <f t="shared" si="5"/>
        <v>2.7652113431616554E-2</v>
      </c>
      <c r="E88" s="4">
        <f t="shared" si="6"/>
        <v>2.1830612638227143</v>
      </c>
      <c r="F88" s="4">
        <f t="shared" si="7"/>
        <v>3.5419818203075977</v>
      </c>
      <c r="G88" s="4">
        <f t="shared" si="8"/>
        <v>3.852082598968547</v>
      </c>
      <c r="I88" s="4">
        <f t="shared" si="9"/>
        <v>1.0276521134316166</v>
      </c>
    </row>
    <row r="89" spans="1:9" x14ac:dyDescent="0.2">
      <c r="A89" s="4">
        <f>IF('True_Odds_Calculator_3-way'!A88="","",'True_Odds_Calculator_3-way'!A88)</f>
        <v>1.7</v>
      </c>
      <c r="B89" s="4">
        <f>IF('True_Odds_Calculator_3-way'!B88="","",'True_Odds_Calculator_3-way'!B88)</f>
        <v>3.93</v>
      </c>
      <c r="C89" s="4">
        <f>IF('True_Odds_Calculator_3-way'!C88="","",'True_Odds_Calculator_3-way'!C88)</f>
        <v>5.31</v>
      </c>
      <c r="D89" s="4">
        <f t="shared" si="5"/>
        <v>3.1012137463774847E-2</v>
      </c>
      <c r="E89" s="4">
        <f t="shared" si="6"/>
        <v>1.7304094271804547</v>
      </c>
      <c r="F89" s="4">
        <f t="shared" si="7"/>
        <v>4.0964207813382263</v>
      </c>
      <c r="G89" s="4">
        <f t="shared" si="8"/>
        <v>5.6184024439879812</v>
      </c>
      <c r="I89" s="4">
        <f t="shared" si="9"/>
        <v>1.0310121374637748</v>
      </c>
    </row>
    <row r="90" spans="1:9" x14ac:dyDescent="0.2">
      <c r="A90" s="4">
        <f>IF('True_Odds_Calculator_3-way'!A89="","",'True_Odds_Calculator_3-way'!A89)</f>
        <v>1.75</v>
      </c>
      <c r="B90" s="4">
        <f>IF('True_Odds_Calculator_3-way'!B89="","",'True_Odds_Calculator_3-way'!B89)</f>
        <v>3.85</v>
      </c>
      <c r="C90" s="4">
        <f>IF('True_Odds_Calculator_3-way'!C89="","",'True_Odds_Calculator_3-way'!C89)</f>
        <v>5.0199999999999996</v>
      </c>
      <c r="D90" s="4">
        <f t="shared" si="5"/>
        <v>3.0372018419827063E-2</v>
      </c>
      <c r="E90" s="4">
        <f t="shared" si="6"/>
        <v>1.7815639883238592</v>
      </c>
      <c r="F90" s="4">
        <f t="shared" si="7"/>
        <v>4.0061493816071296</v>
      </c>
      <c r="G90" s="4">
        <f t="shared" si="8"/>
        <v>5.2887895649001173</v>
      </c>
      <c r="I90" s="4">
        <f t="shared" si="9"/>
        <v>1.0303720184198271</v>
      </c>
    </row>
    <row r="91" spans="1:9" x14ac:dyDescent="0.2">
      <c r="A91" s="4">
        <f>IF('True_Odds_Calculator_3-way'!A90="","",'True_Odds_Calculator_3-way'!A90)</f>
        <v>1.46</v>
      </c>
      <c r="B91" s="4">
        <f>IF('True_Odds_Calculator_3-way'!B90="","",'True_Odds_Calculator_3-way'!B90)</f>
        <v>4.78</v>
      </c>
      <c r="C91" s="4">
        <f>IF('True_Odds_Calculator_3-way'!C90="","",'True_Odds_Calculator_3-way'!C90)</f>
        <v>7.32</v>
      </c>
      <c r="D91" s="4">
        <f t="shared" si="5"/>
        <v>3.0748549627740651E-2</v>
      </c>
      <c r="E91" s="4">
        <f t="shared" si="6"/>
        <v>1.4821797741264202</v>
      </c>
      <c r="F91" s="4">
        <f t="shared" si="7"/>
        <v>5.0262494778755675</v>
      </c>
      <c r="G91" s="4">
        <f t="shared" si="8"/>
        <v>7.9137398985914</v>
      </c>
      <c r="I91" s="4">
        <f t="shared" si="9"/>
        <v>1.0307485496277407</v>
      </c>
    </row>
    <row r="92" spans="1:9" x14ac:dyDescent="0.2">
      <c r="A92" s="4">
        <f>IF('True_Odds_Calculator_3-way'!A91="","",'True_Odds_Calculator_3-way'!A91)</f>
        <v>3.92</v>
      </c>
      <c r="B92" s="4">
        <f>IF('True_Odds_Calculator_3-way'!B91="","",'True_Odds_Calculator_3-way'!B91)</f>
        <v>3.7</v>
      </c>
      <c r="C92" s="4">
        <f>IF('True_Odds_Calculator_3-way'!C91="","",'True_Odds_Calculator_3-way'!C91)</f>
        <v>1.99</v>
      </c>
      <c r="D92" s="4">
        <f t="shared" si="5"/>
        <v>2.7884873900667184E-2</v>
      </c>
      <c r="E92" s="4">
        <f t="shared" si="6"/>
        <v>4.0682310225068781</v>
      </c>
      <c r="F92" s="4">
        <f t="shared" si="7"/>
        <v>3.8317800682905592</v>
      </c>
      <c r="G92" s="4">
        <f t="shared" si="8"/>
        <v>2.0275026482678782</v>
      </c>
      <c r="I92" s="4">
        <f t="shared" si="9"/>
        <v>1.0278848739006672</v>
      </c>
    </row>
    <row r="93" spans="1:9" x14ac:dyDescent="0.2">
      <c r="A93" s="4">
        <f>IF('True_Odds_Calculator_3-way'!A92="","",'True_Odds_Calculator_3-way'!A92)</f>
        <v>8.27</v>
      </c>
      <c r="B93" s="4">
        <f>IF('True_Odds_Calculator_3-way'!B92="","",'True_Odds_Calculator_3-way'!B92)</f>
        <v>3.94</v>
      </c>
      <c r="C93" s="4">
        <f>IF('True_Odds_Calculator_3-way'!C92="","",'True_Odds_Calculator_3-way'!C92)</f>
        <v>1.51</v>
      </c>
      <c r="D93" s="4">
        <f t="shared" si="5"/>
        <v>3.697774650865604E-2</v>
      </c>
      <c r="E93" s="4">
        <f t="shared" si="6"/>
        <v>9.2086908608097513</v>
      </c>
      <c r="F93" s="4">
        <f t="shared" si="7"/>
        <v>4.1411092742293194</v>
      </c>
      <c r="G93" s="4">
        <f t="shared" si="8"/>
        <v>1.5386373215588314</v>
      </c>
      <c r="I93" s="4">
        <f t="shared" si="9"/>
        <v>1.036977746508656</v>
      </c>
    </row>
    <row r="94" spans="1:9" x14ac:dyDescent="0.2">
      <c r="A94" s="4">
        <f>IF('True_Odds_Calculator_3-way'!A93="","",'True_Odds_Calculator_3-way'!A93)</f>
        <v>10.35</v>
      </c>
      <c r="B94" s="4">
        <f>IF('True_Odds_Calculator_3-way'!B93="","",'True_Odds_Calculator_3-way'!B93)</f>
        <v>5.26</v>
      </c>
      <c r="C94" s="4">
        <f>IF('True_Odds_Calculator_3-way'!C93="","",'True_Odds_Calculator_3-way'!C93)</f>
        <v>1.32</v>
      </c>
      <c r="D94" s="4">
        <f t="shared" si="5"/>
        <v>4.4308183504744969E-2</v>
      </c>
      <c r="E94" s="4">
        <f t="shared" si="6"/>
        <v>12.217625776967754</v>
      </c>
      <c r="F94" s="4">
        <f t="shared" si="7"/>
        <v>5.7030531782512641</v>
      </c>
      <c r="G94" s="4">
        <f t="shared" si="8"/>
        <v>1.3462458720216173</v>
      </c>
      <c r="I94" s="4">
        <f t="shared" si="9"/>
        <v>1.044308183504745</v>
      </c>
    </row>
    <row r="95" spans="1:9" x14ac:dyDescent="0.2">
      <c r="A95" s="4">
        <f>IF('True_Odds_Calculator_3-way'!A94="","",'True_Odds_Calculator_3-way'!A94)</f>
        <v>1.58</v>
      </c>
      <c r="B95" s="4">
        <f>IF('True_Odds_Calculator_3-way'!B94="","",'True_Odds_Calculator_3-way'!B94)</f>
        <v>3.94</v>
      </c>
      <c r="C95" s="4">
        <f>IF('True_Odds_Calculator_3-way'!C94="","",'True_Odds_Calculator_3-way'!C94)</f>
        <v>6.4</v>
      </c>
      <c r="D95" s="4">
        <f t="shared" si="5"/>
        <v>4.2968499004047978E-2</v>
      </c>
      <c r="E95" s="4">
        <f t="shared" si="6"/>
        <v>1.6165834055578818</v>
      </c>
      <c r="F95" s="4">
        <f t="shared" si="7"/>
        <v>4.1756395314714041</v>
      </c>
      <c r="G95" s="4">
        <f t="shared" si="8"/>
        <v>7.0458674061288589</v>
      </c>
      <c r="I95" s="4">
        <f t="shared" si="9"/>
        <v>1.042968499004048</v>
      </c>
    </row>
    <row r="96" spans="1:9" x14ac:dyDescent="0.2">
      <c r="A96" s="4">
        <f>IF('True_Odds_Calculator_3-way'!A95="","",'True_Odds_Calculator_3-way'!A95)</f>
        <v>3.63</v>
      </c>
      <c r="B96" s="4">
        <f>IF('True_Odds_Calculator_3-way'!B95="","",'True_Odds_Calculator_3-way'!B95)</f>
        <v>3.36</v>
      </c>
      <c r="C96" s="4">
        <f>IF('True_Odds_Calculator_3-way'!C95="","",'True_Odds_Calculator_3-way'!C95)</f>
        <v>2.15</v>
      </c>
      <c r="D96" s="4">
        <f t="shared" si="5"/>
        <v>3.8217420352726794E-2</v>
      </c>
      <c r="E96" s="4">
        <f t="shared" si="6"/>
        <v>3.8060012133632513</v>
      </c>
      <c r="F96" s="4">
        <f t="shared" si="7"/>
        <v>3.5102510695487807</v>
      </c>
      <c r="G96" s="4">
        <f t="shared" si="8"/>
        <v>2.2105449499862591</v>
      </c>
      <c r="I96" s="4">
        <f t="shared" si="9"/>
        <v>1.0382174203527268</v>
      </c>
    </row>
    <row r="97" spans="1:9" x14ac:dyDescent="0.2">
      <c r="A97" s="4">
        <f>IF('True_Odds_Calculator_3-way'!A96="","",'True_Odds_Calculator_3-way'!A96)</f>
        <v>2.2200000000000002</v>
      </c>
      <c r="B97" s="4">
        <f>IF('True_Odds_Calculator_3-way'!B96="","",'True_Odds_Calculator_3-way'!B96)</f>
        <v>3.43</v>
      </c>
      <c r="C97" s="4">
        <f>IF('True_Odds_Calculator_3-way'!C96="","",'True_Odds_Calculator_3-way'!C96)</f>
        <v>3.38</v>
      </c>
      <c r="D97" s="4">
        <f t="shared" si="5"/>
        <v>3.7853628120503968E-2</v>
      </c>
      <c r="E97" s="4">
        <f t="shared" si="6"/>
        <v>2.283978073917643</v>
      </c>
      <c r="F97" s="4">
        <f t="shared" si="7"/>
        <v>3.5851634161612158</v>
      </c>
      <c r="G97" s="4">
        <f t="shared" si="8"/>
        <v>3.5305733799345096</v>
      </c>
      <c r="I97" s="4">
        <f t="shared" si="9"/>
        <v>1.037853628120504</v>
      </c>
    </row>
    <row r="98" spans="1:9" x14ac:dyDescent="0.2">
      <c r="A98" s="4">
        <f>IF('True_Odds_Calculator_3-way'!A97="","",'True_Odds_Calculator_3-way'!A97)</f>
        <v>4.0199999999999996</v>
      </c>
      <c r="B98" s="4">
        <f>IF('True_Odds_Calculator_3-way'!B97="","",'True_Odds_Calculator_3-way'!B97)</f>
        <v>3.53</v>
      </c>
      <c r="C98" s="4">
        <f>IF('True_Odds_Calculator_3-way'!C97="","",'True_Odds_Calculator_3-way'!C97)</f>
        <v>1.97</v>
      </c>
      <c r="D98" s="4">
        <f t="shared" si="5"/>
        <v>3.9656551083612213E-2</v>
      </c>
      <c r="E98" s="4">
        <f t="shared" si="6"/>
        <v>4.2456108182768153</v>
      </c>
      <c r="F98" s="4">
        <f t="shared" si="7"/>
        <v>3.7027811815688261</v>
      </c>
      <c r="G98" s="4">
        <f t="shared" si="8"/>
        <v>2.0226726930894983</v>
      </c>
      <c r="I98" s="4">
        <f t="shared" si="9"/>
        <v>1.0396565510836122</v>
      </c>
    </row>
    <row r="99" spans="1:9" x14ac:dyDescent="0.2">
      <c r="A99" s="4">
        <f>IF('True_Odds_Calculator_3-way'!A98="","",'True_Odds_Calculator_3-way'!A98)</f>
        <v>2.15</v>
      </c>
      <c r="B99" s="4">
        <f>IF('True_Odds_Calculator_3-way'!B98="","",'True_Odds_Calculator_3-way'!B98)</f>
        <v>3.48</v>
      </c>
      <c r="C99" s="4">
        <f>IF('True_Odds_Calculator_3-way'!C98="","",'True_Odds_Calculator_3-way'!C98)</f>
        <v>3.63</v>
      </c>
      <c r="D99" s="4">
        <f t="shared" si="5"/>
        <v>2.7954694572759564E-2</v>
      </c>
      <c r="E99" s="4">
        <f t="shared" si="6"/>
        <v>2.1939541105650386</v>
      </c>
      <c r="F99" s="4">
        <f t="shared" si="7"/>
        <v>3.596629508092517</v>
      </c>
      <c r="G99" s="4">
        <f t="shared" si="8"/>
        <v>3.757084045749572</v>
      </c>
      <c r="I99" s="4">
        <f t="shared" si="9"/>
        <v>1.0279546945727596</v>
      </c>
    </row>
    <row r="100" spans="1:9" x14ac:dyDescent="0.2">
      <c r="A100" s="4">
        <f>IF('True_Odds_Calculator_3-way'!A99="","",'True_Odds_Calculator_3-way'!A99)</f>
        <v>2.67</v>
      </c>
      <c r="B100" s="4">
        <f>IF('True_Odds_Calculator_3-way'!B99="","",'True_Odds_Calculator_3-way'!B99)</f>
        <v>2.9</v>
      </c>
      <c r="C100" s="4">
        <f>IF('True_Odds_Calculator_3-way'!C99="","",'True_Odds_Calculator_3-way'!C99)</f>
        <v>2.99</v>
      </c>
      <c r="D100" s="4">
        <f t="shared" si="5"/>
        <v>5.3807581948006167E-2</v>
      </c>
      <c r="E100" s="4">
        <f t="shared" si="6"/>
        <v>2.804294134961181</v>
      </c>
      <c r="F100" s="4">
        <f t="shared" si="7"/>
        <v>3.0591168935045854</v>
      </c>
      <c r="G100" s="4">
        <f t="shared" si="8"/>
        <v>3.1594348793423364</v>
      </c>
      <c r="I100" s="4">
        <f t="shared" si="9"/>
        <v>1.0538075819480062</v>
      </c>
    </row>
    <row r="101" spans="1:9" x14ac:dyDescent="0.2">
      <c r="A101" s="4">
        <f>IF('True_Odds_Calculator_3-way'!A100="","",'True_Odds_Calculator_3-way'!A100)</f>
        <v>3.18</v>
      </c>
      <c r="B101" s="4">
        <f>IF('True_Odds_Calculator_3-way'!B100="","",'True_Odds_Calculator_3-way'!B100)</f>
        <v>3.47</v>
      </c>
      <c r="C101" s="4">
        <f>IF('True_Odds_Calculator_3-way'!C100="","",'True_Odds_Calculator_3-way'!C100)</f>
        <v>2.3199999999999998</v>
      </c>
      <c r="D101" s="4">
        <f t="shared" si="5"/>
        <v>3.368432960399792E-2</v>
      </c>
      <c r="E101" s="4">
        <f t="shared" si="6"/>
        <v>3.2977473533282335</v>
      </c>
      <c r="F101" s="4">
        <f t="shared" si="7"/>
        <v>3.6106775627734073</v>
      </c>
      <c r="G101" s="4">
        <f t="shared" si="8"/>
        <v>2.3820505465755404</v>
      </c>
      <c r="I101" s="4">
        <f t="shared" si="9"/>
        <v>1.0336843296039979</v>
      </c>
    </row>
    <row r="102" spans="1:9" x14ac:dyDescent="0.2">
      <c r="A102" s="4">
        <f>IF('True_Odds_Calculator_3-way'!A101="","",'True_Odds_Calculator_3-way'!A101)</f>
        <v>1.77</v>
      </c>
      <c r="B102" s="4">
        <f>IF('True_Odds_Calculator_3-way'!B101="","",'True_Odds_Calculator_3-way'!B101)</f>
        <v>4.1500000000000004</v>
      </c>
      <c r="C102" s="4">
        <f>IF('True_Odds_Calculator_3-way'!C101="","",'True_Odds_Calculator_3-way'!C101)</f>
        <v>4.46</v>
      </c>
      <c r="D102" s="4">
        <f t="shared" si="5"/>
        <v>3.0150853470887418E-2</v>
      </c>
      <c r="E102" s="4">
        <f t="shared" si="6"/>
        <v>1.8020567947145569</v>
      </c>
      <c r="F102" s="4">
        <f t="shared" si="7"/>
        <v>4.3306246400611945</v>
      </c>
      <c r="G102" s="4">
        <f t="shared" si="8"/>
        <v>4.669297862626391</v>
      </c>
      <c r="I102" s="4">
        <f t="shared" si="9"/>
        <v>1.0301508534708874</v>
      </c>
    </row>
    <row r="103" spans="1:9" x14ac:dyDescent="0.2">
      <c r="A103" s="4">
        <f>IF('True_Odds_Calculator_3-way'!A102="","",'True_Odds_Calculator_3-way'!A102)</f>
        <v>1.85</v>
      </c>
      <c r="B103" s="4">
        <f>IF('True_Odds_Calculator_3-way'!B102="","",'True_Odds_Calculator_3-way'!B102)</f>
        <v>3.99</v>
      </c>
      <c r="C103" s="4">
        <f>IF('True_Odds_Calculator_3-way'!C102="","",'True_Odds_Calculator_3-way'!C102)</f>
        <v>4.18</v>
      </c>
      <c r="D103" s="4">
        <f t="shared" si="5"/>
        <v>3.0401556717346123E-2</v>
      </c>
      <c r="E103" s="4">
        <f t="shared" si="6"/>
        <v>1.8853457583696787</v>
      </c>
      <c r="F103" s="4">
        <f t="shared" si="7"/>
        <v>4.1581301264050934</v>
      </c>
      <c r="G103" s="4">
        <f t="shared" si="8"/>
        <v>4.3648947703224525</v>
      </c>
      <c r="I103" s="4">
        <f t="shared" si="9"/>
        <v>1.0304015567173461</v>
      </c>
    </row>
    <row r="104" spans="1:9" x14ac:dyDescent="0.2">
      <c r="A104" s="4">
        <f>IF('True_Odds_Calculator_3-way'!A103="","",'True_Odds_Calculator_3-way'!A103)</f>
        <v>2.11</v>
      </c>
      <c r="B104" s="4">
        <f>IF('True_Odds_Calculator_3-way'!B103="","",'True_Odds_Calculator_3-way'!B103)</f>
        <v>3.57</v>
      </c>
      <c r="C104" s="4">
        <f>IF('True_Odds_Calculator_3-way'!C103="","",'True_Odds_Calculator_3-way'!C103)</f>
        <v>3.64</v>
      </c>
      <c r="D104" s="4">
        <f t="shared" si="5"/>
        <v>2.8770968832301458E-2</v>
      </c>
      <c r="E104" s="4">
        <f t="shared" si="6"/>
        <v>2.1535789215952192</v>
      </c>
      <c r="F104" s="4">
        <f t="shared" si="7"/>
        <v>3.6965608272536694</v>
      </c>
      <c r="G104" s="4">
        <f t="shared" si="8"/>
        <v>3.7716641781176303</v>
      </c>
      <c r="I104" s="4">
        <f t="shared" si="9"/>
        <v>1.0287709688323015</v>
      </c>
    </row>
    <row r="105" spans="1:9" x14ac:dyDescent="0.2">
      <c r="A105" s="4">
        <f>IF('True_Odds_Calculator_3-way'!A104="","",'True_Odds_Calculator_3-way'!A104)</f>
        <v>2.02</v>
      </c>
      <c r="B105" s="4">
        <f>IF('True_Odds_Calculator_3-way'!B104="","",'True_Odds_Calculator_3-way'!B104)</f>
        <v>3.61</v>
      </c>
      <c r="C105" s="4">
        <f>IF('True_Odds_Calculator_3-way'!C104="","",'True_Odds_Calculator_3-way'!C104)</f>
        <v>3.9</v>
      </c>
      <c r="D105" s="4">
        <f t="shared" si="5"/>
        <v>2.8468071610058931E-2</v>
      </c>
      <c r="E105" s="4">
        <f t="shared" si="6"/>
        <v>2.0594770897894099</v>
      </c>
      <c r="F105" s="4">
        <f t="shared" si="7"/>
        <v>3.7380529065849761</v>
      </c>
      <c r="G105" s="4">
        <f t="shared" si="8"/>
        <v>4.0498799543171344</v>
      </c>
      <c r="I105" s="4">
        <f t="shared" si="9"/>
        <v>1.0284680716100589</v>
      </c>
    </row>
    <row r="106" spans="1:9" x14ac:dyDescent="0.2">
      <c r="A106" s="4">
        <f>IF('True_Odds_Calculator_3-way'!A105="","",'True_Odds_Calculator_3-way'!A105)</f>
        <v>1.66</v>
      </c>
      <c r="B106" s="4">
        <f>IF('True_Odds_Calculator_3-way'!B105="","",'True_Odds_Calculator_3-way'!B105)</f>
        <v>3.96</v>
      </c>
      <c r="C106" s="4">
        <f>IF('True_Odds_Calculator_3-way'!C105="","",'True_Odds_Calculator_3-way'!C105)</f>
        <v>5.64</v>
      </c>
      <c r="D106" s="4">
        <f t="shared" si="5"/>
        <v>3.2239855618476421E-2</v>
      </c>
      <c r="E106" s="4">
        <f t="shared" si="6"/>
        <v>1.6901512620733217</v>
      </c>
      <c r="F106" s="4">
        <f t="shared" si="7"/>
        <v>4.1360147648898336</v>
      </c>
      <c r="G106" s="4">
        <f t="shared" si="8"/>
        <v>6.0039020800729617</v>
      </c>
      <c r="I106" s="4">
        <f t="shared" si="9"/>
        <v>1.0322398556184764</v>
      </c>
    </row>
    <row r="107" spans="1:9" x14ac:dyDescent="0.2">
      <c r="A107" s="4">
        <f>IF('True_Odds_Calculator_3-way'!A106="","",'True_Odds_Calculator_3-way'!A106)</f>
        <v>2.48</v>
      </c>
      <c r="B107" s="4">
        <f>IF('True_Odds_Calculator_3-way'!B106="","",'True_Odds_Calculator_3-way'!B106)</f>
        <v>3.5</v>
      </c>
      <c r="C107" s="4">
        <f>IF('True_Odds_Calculator_3-way'!C106="","",'True_Odds_Calculator_3-way'!C106)</f>
        <v>2.96</v>
      </c>
      <c r="D107" s="4">
        <f t="shared" si="5"/>
        <v>2.6777930003736294E-2</v>
      </c>
      <c r="E107" s="4">
        <f t="shared" si="6"/>
        <v>2.5361410897604628</v>
      </c>
      <c r="F107" s="4">
        <f t="shared" si="7"/>
        <v>3.6128693565321726</v>
      </c>
      <c r="G107" s="4">
        <f t="shared" si="8"/>
        <v>3.0403281792363512</v>
      </c>
      <c r="I107" s="4">
        <f t="shared" si="9"/>
        <v>1.0267779300037363</v>
      </c>
    </row>
    <row r="108" spans="1: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N33" sqref="N33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4" t="s">
        <v>9</v>
      </c>
      <c r="B1" s="65"/>
      <c r="C1" s="18"/>
      <c r="D1" s="66" t="s">
        <v>25</v>
      </c>
      <c r="E1" s="65"/>
      <c r="F1" s="66" t="s">
        <v>23</v>
      </c>
      <c r="G1" s="65"/>
      <c r="H1" s="66" t="s">
        <v>11</v>
      </c>
      <c r="I1" s="65"/>
      <c r="J1" s="66" t="s">
        <v>10</v>
      </c>
      <c r="K1" s="65"/>
      <c r="L1" s="62" t="s">
        <v>46</v>
      </c>
      <c r="M1" s="6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64" activePane="bottomLeft" state="frozen"/>
      <selection pane="bottomLeft" activeCell="S3" sqref="S3:S106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64" t="s">
        <v>9</v>
      </c>
      <c r="B1" s="64"/>
      <c r="C1" s="65"/>
      <c r="D1" s="18"/>
      <c r="E1" s="66" t="s">
        <v>25</v>
      </c>
      <c r="F1" s="64"/>
      <c r="G1" s="65"/>
      <c r="H1" s="66" t="s">
        <v>23</v>
      </c>
      <c r="I1" s="64"/>
      <c r="J1" s="65"/>
      <c r="K1" s="66" t="s">
        <v>11</v>
      </c>
      <c r="L1" s="64"/>
      <c r="M1" s="65"/>
      <c r="N1" s="66" t="s">
        <v>35</v>
      </c>
      <c r="O1" s="64"/>
      <c r="P1" s="6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1.81</v>
      </c>
      <c r="B3">
        <v>4.3</v>
      </c>
      <c r="C3">
        <v>4.1100000000000003</v>
      </c>
      <c r="D3" s="20">
        <f>IF(OR($A3="",$B3="",$C3=""),"",(1/A3)+(1/B3)+(1/C3)-1)</f>
        <v>2.835332981327765E-2</v>
      </c>
      <c r="E3" s="17">
        <f>IF(OR($A3="",$B3="",$C3=""),"",A3*'MPTO_working_3-way'!$I2)</f>
        <v>1.8613195269620326</v>
      </c>
      <c r="F3" s="21">
        <f>IF(OR($A3="",$B3="",$C3=""),"",B3*'MPTO_working_3-way'!$I2)</f>
        <v>4.4219193181970935</v>
      </c>
      <c r="G3" s="22">
        <f>IF(OR($A3="",$B3="",$C3=""),"",C3*'MPTO_working_3-way'!$I2)</f>
        <v>4.2265321855325713</v>
      </c>
      <c r="H3" s="17">
        <f>IF(OR($A3="",$B3="",$C3=""),"",'MPTO_working_3-way'!E2)</f>
        <v>1.8415016647787468</v>
      </c>
      <c r="I3" s="21">
        <f>IF(OR($A3="",$B3="",$C3=""),"",'MPTO_working_3-way'!F2)</f>
        <v>4.4821537080465355</v>
      </c>
      <c r="J3" s="22">
        <f>IF(OR($A3="",$B3="",$C3=""),"",'MPTO_working_3-way'!G2)</f>
        <v>4.2761011370183537</v>
      </c>
      <c r="K3" s="17">
        <f>IF(OR($A3="",$B3="",$C3=""),"",'OddsRatio_working_3-way'!H2)</f>
        <v>1.8488026741507402</v>
      </c>
      <c r="L3" s="21">
        <f>IF(OR($A3="",$B3="",$C3=""),"",'OddsRatio_working_3-way'!I2)</f>
        <v>4.4580849687622743</v>
      </c>
      <c r="M3" s="22">
        <f>IF(OR($A3="",$B3="",$C3=""),"",'OddsRatio_working_3-way'!J2)</f>
        <v>4.2589831069244468</v>
      </c>
      <c r="N3" s="23">
        <f>(1/E3)* 100</f>
        <v>53.725326872391321</v>
      </c>
      <c r="O3" s="24">
        <f>(1/F3)* 100</f>
        <v>22.614614334657745</v>
      </c>
      <c r="P3" s="24">
        <f>(1/G3)* 100</f>
        <v>23.660058792950924</v>
      </c>
      <c r="Q3" t="s">
        <v>125</v>
      </c>
      <c r="R3" t="s">
        <v>128</v>
      </c>
      <c r="S3" t="s">
        <v>281</v>
      </c>
      <c r="AD3" s="28"/>
      <c r="AE3" s="28"/>
      <c r="AH3" s="37"/>
      <c r="AI3" s="28"/>
      <c r="AJ3" t="s">
        <v>264</v>
      </c>
    </row>
    <row r="4" spans="1:36" s="40" customFormat="1" ht="15" x14ac:dyDescent="0.25">
      <c r="A4">
        <v>3.31</v>
      </c>
      <c r="B4">
        <v>2.1</v>
      </c>
      <c r="C4">
        <v>3.9</v>
      </c>
      <c r="D4" s="20">
        <f t="shared" ref="D4:D67" si="0">IF(OR($A4="",$B4="",$C4=""),"",(1/A4)+(1/B4)+(1/C4)-1)</f>
        <v>3.4715536226110233E-2</v>
      </c>
      <c r="E4" s="17">
        <f>IF(OR($A4="",$B4="",$C4=""),"",A4*'MPTO_working_3-way'!$I3)</f>
        <v>3.4249084249084247</v>
      </c>
      <c r="F4" s="21">
        <f>IF(OR($A4="",$B4="",$C4=""),"",B4*'MPTO_working_3-way'!$I3)</f>
        <v>2.1729026260748316</v>
      </c>
      <c r="G4" s="22">
        <f>IF(OR($A4="",$B4="",$C4=""),"",C4*'MPTO_working_3-way'!$I3)</f>
        <v>4.0353905912818302</v>
      </c>
      <c r="H4" s="17"/>
      <c r="I4" s="21"/>
      <c r="J4" s="22"/>
      <c r="K4" s="17"/>
      <c r="L4" s="21"/>
      <c r="M4" s="22"/>
      <c r="N4" s="23">
        <f t="shared" ref="N4" si="1">(1/E4)* 100</f>
        <v>29.197860962566846</v>
      </c>
      <c r="O4" s="24">
        <f t="shared" ref="O4" si="2">(1/F4)* 100</f>
        <v>46.021390374331553</v>
      </c>
      <c r="P4" s="24">
        <f t="shared" ref="P4" si="3">(1/G4)* 100</f>
        <v>24.780748663101605</v>
      </c>
      <c r="Q4" t="s">
        <v>129</v>
      </c>
      <c r="R4" t="s">
        <v>126</v>
      </c>
      <c r="S4" t="s">
        <v>281</v>
      </c>
      <c r="AD4" s="37"/>
      <c r="AE4" s="37"/>
      <c r="AH4" s="37"/>
      <c r="AI4" s="37"/>
      <c r="AJ4" t="s">
        <v>264</v>
      </c>
    </row>
    <row r="5" spans="1:36" s="40" customFormat="1" ht="15" x14ac:dyDescent="0.25">
      <c r="A5">
        <v>1.61</v>
      </c>
      <c r="B5">
        <v>4.18</v>
      </c>
      <c r="C5">
        <v>5.91</v>
      </c>
      <c r="D5" s="20">
        <f t="shared" si="0"/>
        <v>2.9557199915782206E-2</v>
      </c>
      <c r="E5" s="17">
        <f>IF(OR($A5="",$B5="",$C5=""),"",A5*'MPTO_working_3-way'!$I4)</f>
        <v>1.6575870918644096</v>
      </c>
      <c r="F5" s="21">
        <f>IF(OR($A5="",$B5="",$C5=""),"",B5*'MPTO_working_3-way'!$I4)</f>
        <v>4.3035490956479689</v>
      </c>
      <c r="G5" s="22">
        <f>IF(OR($A5="",$B5="",$C5=""),"",C5*'MPTO_working_3-way'!$I4)</f>
        <v>6.0846830515022727</v>
      </c>
      <c r="H5" s="17"/>
      <c r="I5" s="21"/>
      <c r="J5" s="22"/>
      <c r="K5" s="17"/>
      <c r="L5" s="21"/>
      <c r="M5" s="22"/>
      <c r="N5" s="23">
        <f t="shared" ref="N5:N68" si="4">(1/E5)* 100</f>
        <v>60.328655122140631</v>
      </c>
      <c r="O5" s="24">
        <f t="shared" ref="O5:O68" si="5">(1/F5)* 100</f>
        <v>23.236635106853214</v>
      </c>
      <c r="P5" s="24">
        <f t="shared" ref="P5:P68" si="6">(1/G5)* 100</f>
        <v>16.434709771006165</v>
      </c>
      <c r="Q5" t="s">
        <v>127</v>
      </c>
      <c r="R5" t="s">
        <v>124</v>
      </c>
      <c r="S5" t="s">
        <v>281</v>
      </c>
      <c r="AD5" s="37"/>
      <c r="AE5" s="37"/>
      <c r="AH5" s="37"/>
      <c r="AI5" s="37"/>
      <c r="AJ5" t="s">
        <v>264</v>
      </c>
    </row>
    <row r="6" spans="1:36" s="40" customFormat="1" ht="15" x14ac:dyDescent="0.25">
      <c r="A6">
        <v>1.82</v>
      </c>
      <c r="B6">
        <v>3.78</v>
      </c>
      <c r="C6">
        <v>4.6500000000000004</v>
      </c>
      <c r="D6" s="20">
        <f t="shared" si="0"/>
        <v>2.9054577441674168E-2</v>
      </c>
      <c r="E6" s="17">
        <f>IF(OR($A6="",$B6="",$C6=""),"",A6*'MPTO_working_3-way'!$I5)</f>
        <v>1.872879330943847</v>
      </c>
      <c r="F6" s="21">
        <f>IF(OR($A6="",$B6="",$C6=""),"",B6*'MPTO_working_3-way'!$I5)</f>
        <v>3.8898263027295283</v>
      </c>
      <c r="G6" s="22">
        <f>IF(OR($A6="",$B6="",$C6=""),"",C6*'MPTO_working_3-way'!$I5)</f>
        <v>4.785103785103785</v>
      </c>
      <c r="H6" s="17"/>
      <c r="I6" s="21"/>
      <c r="J6" s="22"/>
      <c r="K6" s="17"/>
      <c r="L6" s="21"/>
      <c r="M6" s="22"/>
      <c r="N6" s="23">
        <f t="shared" si="4"/>
        <v>53.393722888491965</v>
      </c>
      <c r="O6" s="24">
        <f t="shared" si="5"/>
        <v>25.708088798162798</v>
      </c>
      <c r="P6" s="24">
        <f t="shared" si="6"/>
        <v>20.898188313345241</v>
      </c>
      <c r="Q6" t="s">
        <v>106</v>
      </c>
      <c r="R6" t="s">
        <v>200</v>
      </c>
      <c r="S6" t="s">
        <v>281</v>
      </c>
      <c r="AD6" s="37"/>
      <c r="AE6" s="37"/>
      <c r="AH6" s="37"/>
      <c r="AI6" s="37"/>
      <c r="AJ6" t="s">
        <v>91</v>
      </c>
    </row>
    <row r="7" spans="1:36" s="40" customFormat="1" ht="15" x14ac:dyDescent="0.25">
      <c r="A7">
        <v>2.09</v>
      </c>
      <c r="B7">
        <v>3.52</v>
      </c>
      <c r="C7">
        <v>3.75</v>
      </c>
      <c r="D7" s="20">
        <f t="shared" si="0"/>
        <v>2.9226475279106934E-2</v>
      </c>
      <c r="E7" s="17">
        <f>IF(OR($A7="",$B7="",$C7=""),"",A7*'MPTO_working_3-way'!$I6)</f>
        <v>2.1510833333333332</v>
      </c>
      <c r="F7" s="21">
        <f>IF(OR($A7="",$B7="",$C7=""),"",B7*'MPTO_working_3-way'!$I6)</f>
        <v>3.6228771929824566</v>
      </c>
      <c r="G7" s="22">
        <f>IF(OR($A7="",$B7="",$C7=""),"",C7*'MPTO_working_3-way'!$I6)</f>
        <v>3.8595992822966512</v>
      </c>
      <c r="H7" s="17"/>
      <c r="I7" s="21"/>
      <c r="J7" s="22"/>
      <c r="K7" s="17"/>
      <c r="L7" s="21"/>
      <c r="M7" s="22"/>
      <c r="N7" s="23">
        <f t="shared" si="4"/>
        <v>46.488203618331852</v>
      </c>
      <c r="O7" s="24">
        <f t="shared" si="5"/>
        <v>27.602370898384532</v>
      </c>
      <c r="P7" s="24">
        <f t="shared" si="6"/>
        <v>25.909425483283616</v>
      </c>
      <c r="Q7" t="s">
        <v>109</v>
      </c>
      <c r="R7" t="s">
        <v>137</v>
      </c>
      <c r="S7" t="s">
        <v>281</v>
      </c>
      <c r="AD7" s="37"/>
      <c r="AE7" s="37"/>
      <c r="AH7" s="37"/>
      <c r="AI7" s="37"/>
      <c r="AJ7" t="s">
        <v>260</v>
      </c>
    </row>
    <row r="8" spans="1:36" s="36" customFormat="1" ht="15" x14ac:dyDescent="0.25">
      <c r="A8">
        <v>1.56</v>
      </c>
      <c r="B8">
        <v>4.45</v>
      </c>
      <c r="C8">
        <v>5.95</v>
      </c>
      <c r="D8" s="20">
        <f t="shared" si="0"/>
        <v>3.3811969039992729E-2</v>
      </c>
      <c r="E8" s="17">
        <f>IF(OR($A8="",$B8="",$C8=""),"",A8*'MPTO_working_3-way'!$I7)</f>
        <v>1.6127466717023886</v>
      </c>
      <c r="F8" s="21">
        <f>IF(OR($A8="",$B8="",$C8=""),"",B8*'MPTO_working_3-way'!$I7)</f>
        <v>4.6004632622279678</v>
      </c>
      <c r="G8" s="22">
        <f>IF(OR($A8="",$B8="",$C8=""),"",C8*'MPTO_working_3-way'!$I7)</f>
        <v>6.1511812157879566</v>
      </c>
      <c r="H8" s="17"/>
      <c r="I8" s="21"/>
      <c r="J8" s="22"/>
      <c r="K8" s="17"/>
      <c r="L8" s="21"/>
      <c r="M8" s="22"/>
      <c r="N8" s="23">
        <f t="shared" si="4"/>
        <v>62.006018523939446</v>
      </c>
      <c r="O8" s="24">
        <f t="shared" si="5"/>
        <v>21.736941325246185</v>
      </c>
      <c r="P8" s="24">
        <f t="shared" si="6"/>
        <v>16.257040150814376</v>
      </c>
      <c r="Q8" t="s">
        <v>111</v>
      </c>
      <c r="R8" t="s">
        <v>108</v>
      </c>
      <c r="S8" t="s">
        <v>281</v>
      </c>
      <c r="AD8" s="37"/>
      <c r="AE8" s="37"/>
      <c r="AH8" s="37"/>
      <c r="AI8" s="37"/>
      <c r="AJ8" t="s">
        <v>260</v>
      </c>
    </row>
    <row r="9" spans="1:36" s="36" customFormat="1" ht="15" x14ac:dyDescent="0.25">
      <c r="A9">
        <v>2.68</v>
      </c>
      <c r="B9">
        <v>3.22</v>
      </c>
      <c r="C9">
        <v>2.92</v>
      </c>
      <c r="D9" s="20">
        <f t="shared" si="0"/>
        <v>2.6159087994046537E-2</v>
      </c>
      <c r="E9" s="17">
        <f>IF(OR($A9="",$B9="",$C9=""),"",A9*'MPTO_working_3-way'!$I8)</f>
        <v>2.7501063558240451</v>
      </c>
      <c r="F9" s="21">
        <f>IF(OR($A9="",$B9="",$C9=""),"",B9*'MPTO_working_3-way'!$I8)</f>
        <v>3.3042322633408299</v>
      </c>
      <c r="G9" s="22">
        <f>IF(OR($A9="",$B9="",$C9=""),"",C9*'MPTO_working_3-way'!$I8)</f>
        <v>2.9963845369426156</v>
      </c>
      <c r="H9" s="17"/>
      <c r="I9" s="21"/>
      <c r="J9" s="22"/>
      <c r="K9" s="17"/>
      <c r="L9" s="21"/>
      <c r="M9" s="22"/>
      <c r="N9" s="23">
        <f t="shared" si="4"/>
        <v>36.362230060021041</v>
      </c>
      <c r="O9" s="24">
        <f t="shared" si="5"/>
        <v>30.264216323247329</v>
      </c>
      <c r="P9" s="24">
        <f t="shared" si="6"/>
        <v>33.373553616731641</v>
      </c>
      <c r="Q9" t="s">
        <v>113</v>
      </c>
      <c r="R9" t="s">
        <v>114</v>
      </c>
      <c r="S9" t="s">
        <v>281</v>
      </c>
      <c r="AD9" s="37"/>
      <c r="AE9" s="37"/>
      <c r="AH9" s="37"/>
      <c r="AI9" s="37"/>
      <c r="AJ9" t="s">
        <v>260</v>
      </c>
    </row>
    <row r="10" spans="1:36" s="36" customFormat="1" ht="15" x14ac:dyDescent="0.25">
      <c r="A10">
        <v>1.9</v>
      </c>
      <c r="B10">
        <v>3.28</v>
      </c>
      <c r="C10">
        <v>5.0199999999999996</v>
      </c>
      <c r="D10" s="20">
        <f t="shared" si="0"/>
        <v>3.0397025505167985E-2</v>
      </c>
      <c r="E10" s="17">
        <f>IF(OR($A10="",$B10="",$C10=""),"",A10*'MPTO_working_3-way'!$I9)</f>
        <v>1.957754348459819</v>
      </c>
      <c r="F10" s="21">
        <f>IF(OR($A10="",$B10="",$C10=""),"",B10*'MPTO_working_3-way'!$I9)</f>
        <v>3.3797022436569506</v>
      </c>
      <c r="G10" s="22">
        <f>IF(OR($A10="",$B10="",$C10=""),"",C10*'MPTO_working_3-way'!$I9)</f>
        <v>5.1725930680359431</v>
      </c>
      <c r="H10" s="17"/>
      <c r="I10" s="21"/>
      <c r="J10" s="22"/>
      <c r="K10" s="17"/>
      <c r="L10" s="21"/>
      <c r="M10" s="22"/>
      <c r="N10" s="23">
        <f t="shared" si="4"/>
        <v>51.07893136780455</v>
      </c>
      <c r="O10" s="24">
        <f t="shared" si="5"/>
        <v>29.588405365496534</v>
      </c>
      <c r="P10" s="24">
        <f t="shared" si="6"/>
        <v>19.33266326669893</v>
      </c>
      <c r="Q10" t="s">
        <v>138</v>
      </c>
      <c r="R10" t="s">
        <v>112</v>
      </c>
      <c r="S10" t="s">
        <v>281</v>
      </c>
      <c r="AD10" s="37"/>
      <c r="AE10" s="37"/>
      <c r="AH10" s="37"/>
      <c r="AI10" s="37"/>
      <c r="AJ10" t="s">
        <v>260</v>
      </c>
    </row>
    <row r="11" spans="1:36" s="36" customFormat="1" ht="15" x14ac:dyDescent="0.25">
      <c r="A11">
        <v>1.81</v>
      </c>
      <c r="B11">
        <v>3.79</v>
      </c>
      <c r="C11">
        <v>4.29</v>
      </c>
      <c r="D11" s="20">
        <f t="shared" si="0"/>
        <v>4.9438663689600482E-2</v>
      </c>
      <c r="E11" s="17">
        <f>IF(OR($A11="",$B11="",$C11=""),"",A11*'MPTO_working_3-way'!$I10)</f>
        <v>1.899483981278177</v>
      </c>
      <c r="F11" s="21">
        <f>IF(OR($A11="",$B11="",$C11=""),"",B11*'MPTO_working_3-way'!$I10)</f>
        <v>3.9773725353835858</v>
      </c>
      <c r="G11" s="22">
        <f>IF(OR($A11="",$B11="",$C11=""),"",C11*'MPTO_working_3-way'!$I10)</f>
        <v>4.5020918672283861</v>
      </c>
      <c r="H11" s="17"/>
      <c r="I11" s="21"/>
      <c r="J11" s="22"/>
      <c r="K11" s="17"/>
      <c r="L11" s="21"/>
      <c r="M11" s="22"/>
      <c r="N11" s="23">
        <f t="shared" si="4"/>
        <v>52.645876977972328</v>
      </c>
      <c r="O11" s="24">
        <f t="shared" si="5"/>
        <v>25.142226208477553</v>
      </c>
      <c r="P11" s="24">
        <f t="shared" si="6"/>
        <v>22.211896813550098</v>
      </c>
      <c r="Q11" t="s">
        <v>209</v>
      </c>
      <c r="R11" t="s">
        <v>163</v>
      </c>
      <c r="S11" t="s">
        <v>281</v>
      </c>
      <c r="AD11" s="37"/>
      <c r="AE11" s="37"/>
      <c r="AH11" s="37"/>
      <c r="AI11" s="37"/>
      <c r="AJ11" t="s">
        <v>262</v>
      </c>
    </row>
    <row r="12" spans="1:36" s="36" customFormat="1" ht="15" x14ac:dyDescent="0.25">
      <c r="A12">
        <v>2.5299999999999998</v>
      </c>
      <c r="B12">
        <v>3.62</v>
      </c>
      <c r="C12">
        <v>2.81</v>
      </c>
      <c r="D12" s="20">
        <f t="shared" si="0"/>
        <v>2.7371897039695892E-2</v>
      </c>
      <c r="E12" s="17">
        <f>IF(OR($A12="",$B12="",$C12=""),"",A12*'MPTO_working_3-way'!$I11)</f>
        <v>2.5992508995104302</v>
      </c>
      <c r="F12" s="21">
        <f>IF(OR($A12="",$B12="",$C12=""),"",B12*'MPTO_working_3-way'!$I11)</f>
        <v>3.7190862672836991</v>
      </c>
      <c r="G12" s="22">
        <f>IF(OR($A12="",$B12="",$C12=""),"",C12*'MPTO_working_3-way'!$I11)</f>
        <v>2.8869150306815454</v>
      </c>
      <c r="H12" s="17"/>
      <c r="I12" s="21"/>
      <c r="J12" s="22"/>
      <c r="K12" s="17"/>
      <c r="L12" s="21"/>
      <c r="M12" s="22"/>
      <c r="N12" s="23">
        <f t="shared" si="4"/>
        <v>38.472623023362246</v>
      </c>
      <c r="O12" s="24">
        <f t="shared" si="5"/>
        <v>26.888324930692391</v>
      </c>
      <c r="P12" s="24">
        <f t="shared" si="6"/>
        <v>34.639052045945363</v>
      </c>
      <c r="Q12" t="s">
        <v>183</v>
      </c>
      <c r="R12" t="s">
        <v>186</v>
      </c>
      <c r="S12" t="s">
        <v>287</v>
      </c>
      <c r="AD12" s="37"/>
      <c r="AE12" s="37"/>
      <c r="AH12" s="37"/>
      <c r="AI12" s="37"/>
      <c r="AJ12" t="s">
        <v>264</v>
      </c>
    </row>
    <row r="13" spans="1:36" s="36" customFormat="1" ht="15" x14ac:dyDescent="0.25">
      <c r="A13">
        <v>1.1299999999999999</v>
      </c>
      <c r="B13">
        <v>10.58</v>
      </c>
      <c r="C13">
        <v>18.96</v>
      </c>
      <c r="D13" s="20">
        <f t="shared" si="0"/>
        <v>3.2216326658242922E-2</v>
      </c>
      <c r="E13" s="17">
        <f>IF(OR($A13="",$B13="",$C13=""),"",A13*'MPTO_working_3-way'!$I12)</f>
        <v>1.1664044491238144</v>
      </c>
      <c r="F13" s="21">
        <f>IF(OR($A13="",$B13="",$C13=""),"",B13*'MPTO_working_3-way'!$I12)</f>
        <v>10.92084873604421</v>
      </c>
      <c r="G13" s="22">
        <f>IF(OR($A13="",$B13="",$C13=""),"",C13*'MPTO_working_3-way'!$I12)</f>
        <v>19.570821553440286</v>
      </c>
      <c r="H13" s="17"/>
      <c r="I13" s="21"/>
      <c r="J13" s="22"/>
      <c r="K13" s="17"/>
      <c r="L13" s="21"/>
      <c r="M13" s="22"/>
      <c r="N13" s="23">
        <f t="shared" si="4"/>
        <v>85.733555007543487</v>
      </c>
      <c r="O13" s="24">
        <f t="shared" si="5"/>
        <v>9.1567974629985009</v>
      </c>
      <c r="P13" s="24">
        <f t="shared" si="6"/>
        <v>5.1096475294580239</v>
      </c>
      <c r="Q13" t="s">
        <v>185</v>
      </c>
      <c r="R13" t="s">
        <v>182</v>
      </c>
      <c r="S13" t="s">
        <v>287</v>
      </c>
      <c r="AD13" s="37"/>
      <c r="AE13" s="37"/>
      <c r="AH13" s="37"/>
      <c r="AI13" s="37"/>
      <c r="AJ13" t="s">
        <v>264</v>
      </c>
    </row>
    <row r="14" spans="1:36" s="36" customFormat="1" ht="15" x14ac:dyDescent="0.25">
      <c r="A14">
        <v>2.25</v>
      </c>
      <c r="B14">
        <v>3.99</v>
      </c>
      <c r="C14">
        <v>3.01</v>
      </c>
      <c r="D14" s="20">
        <f t="shared" si="0"/>
        <v>2.729692448174692E-2</v>
      </c>
      <c r="E14" s="17">
        <f>IF(OR($A14="",$B14="",$C14=""),"",A14*'MPTO_working_3-way'!$I13)</f>
        <v>2.3114180800839303</v>
      </c>
      <c r="F14" s="21">
        <f>IF(OR($A14="",$B14="",$C14=""),"",B14*'MPTO_working_3-way'!$I13)</f>
        <v>4.0989147286821703</v>
      </c>
      <c r="G14" s="22">
        <f>IF(OR($A14="",$B14="",$C14=""),"",C14*'MPTO_working_3-way'!$I13)</f>
        <v>3.0921637426900581</v>
      </c>
      <c r="H14" s="17"/>
      <c r="I14" s="21"/>
      <c r="J14" s="22"/>
      <c r="K14" s="17"/>
      <c r="L14" s="21"/>
      <c r="M14" s="22"/>
      <c r="N14" s="23">
        <f t="shared" si="4"/>
        <v>43.263484378546039</v>
      </c>
      <c r="O14" s="24">
        <f t="shared" si="5"/>
        <v>24.396701717225209</v>
      </c>
      <c r="P14" s="24">
        <f t="shared" si="6"/>
        <v>32.339813904228762</v>
      </c>
      <c r="Q14" t="s">
        <v>187</v>
      </c>
      <c r="R14" t="s">
        <v>184</v>
      </c>
      <c r="S14" t="s">
        <v>287</v>
      </c>
      <c r="AD14" s="37"/>
      <c r="AE14" s="37"/>
      <c r="AH14" s="37"/>
      <c r="AI14" s="37"/>
      <c r="AJ14" t="s">
        <v>264</v>
      </c>
    </row>
    <row r="15" spans="1:36" s="36" customFormat="1" ht="15" x14ac:dyDescent="0.25">
      <c r="A15">
        <v>2.27</v>
      </c>
      <c r="B15">
        <v>3.21</v>
      </c>
      <c r="C15">
        <v>3.55</v>
      </c>
      <c r="D15" s="20">
        <f t="shared" si="0"/>
        <v>3.3745254957082693E-2</v>
      </c>
      <c r="E15" s="17">
        <f>IF(OR($A15="",$B15="",$C15=""),"",A15*'MPTO_working_3-way'!$I14)</f>
        <v>2.3466017287525776</v>
      </c>
      <c r="F15" s="21">
        <f>IF(OR($A15="",$B15="",$C15=""),"",B15*'MPTO_working_3-way'!$I14)</f>
        <v>3.3183222684122353</v>
      </c>
      <c r="G15" s="22">
        <f>IF(OR($A15="",$B15="",$C15=""),"",C15*'MPTO_working_3-way'!$I14)</f>
        <v>3.6697956550976434</v>
      </c>
      <c r="H15" s="17"/>
      <c r="I15" s="21"/>
      <c r="J15" s="22"/>
      <c r="K15" s="17"/>
      <c r="L15" s="21"/>
      <c r="M15" s="22"/>
      <c r="N15" s="23">
        <f t="shared" si="4"/>
        <v>42.614815618140142</v>
      </c>
      <c r="O15" s="24">
        <f t="shared" si="5"/>
        <v>30.135710733077296</v>
      </c>
      <c r="P15" s="24">
        <f t="shared" si="6"/>
        <v>27.249473648782569</v>
      </c>
      <c r="Q15" t="s">
        <v>133</v>
      </c>
      <c r="R15" t="s">
        <v>192</v>
      </c>
      <c r="S15" t="s">
        <v>287</v>
      </c>
      <c r="AD15" s="37"/>
      <c r="AE15" s="37"/>
      <c r="AH15" s="37"/>
      <c r="AI15" s="37"/>
      <c r="AJ15" t="s">
        <v>94</v>
      </c>
    </row>
    <row r="16" spans="1:36" s="36" customFormat="1" ht="15" x14ac:dyDescent="0.25">
      <c r="A16">
        <v>1.17</v>
      </c>
      <c r="B16">
        <v>7.43</v>
      </c>
      <c r="C16">
        <v>19.04</v>
      </c>
      <c r="D16" s="20">
        <f t="shared" si="0"/>
        <v>4.1811365123058719E-2</v>
      </c>
      <c r="E16" s="17">
        <f>IF(OR($A16="",$B16="",$C16=""),"",A16*'MPTO_working_3-way'!$I15)</f>
        <v>1.2189192971939786</v>
      </c>
      <c r="F16" s="21">
        <f>IF(OR($A16="",$B16="",$C16=""),"",B16*'MPTO_working_3-way'!$I15)</f>
        <v>7.7406584428643264</v>
      </c>
      <c r="G16" s="22">
        <f>IF(OR($A16="",$B16="",$C16=""),"",C16*'MPTO_working_3-way'!$I15)</f>
        <v>19.836088391943036</v>
      </c>
      <c r="H16" s="17"/>
      <c r="I16" s="21"/>
      <c r="J16" s="22"/>
      <c r="K16" s="17"/>
      <c r="L16" s="21"/>
      <c r="M16" s="22"/>
      <c r="N16" s="23">
        <f t="shared" si="4"/>
        <v>82.039885848231037</v>
      </c>
      <c r="O16" s="24">
        <f t="shared" si="5"/>
        <v>12.918797636935436</v>
      </c>
      <c r="P16" s="24">
        <f t="shared" si="6"/>
        <v>5.0413165148335244</v>
      </c>
      <c r="Q16" t="s">
        <v>131</v>
      </c>
      <c r="R16" t="s">
        <v>198</v>
      </c>
      <c r="S16" t="s">
        <v>287</v>
      </c>
      <c r="AD16" s="37"/>
      <c r="AE16" s="37"/>
      <c r="AH16" s="37"/>
      <c r="AI16" s="37"/>
      <c r="AJ16" t="s">
        <v>94</v>
      </c>
    </row>
    <row r="17" spans="1:36" s="36" customFormat="1" ht="15" x14ac:dyDescent="0.25">
      <c r="A17">
        <v>2.11</v>
      </c>
      <c r="B17">
        <v>3.38</v>
      </c>
      <c r="C17">
        <v>3.8</v>
      </c>
      <c r="D17" s="20">
        <f t="shared" si="0"/>
        <v>3.2949532191622E-2</v>
      </c>
      <c r="E17" s="17">
        <f>IF(OR($A17="",$B17="",$C17=""),"",A17*'MPTO_working_3-way'!$I16)</f>
        <v>2.1795235129243222</v>
      </c>
      <c r="F17" s="21">
        <f>IF(OR($A17="",$B17="",$C17=""),"",B17*'MPTO_working_3-way'!$I16)</f>
        <v>3.491369418807682</v>
      </c>
      <c r="G17" s="22">
        <f>IF(OR($A17="",$B17="",$C17=""),"",C17*'MPTO_working_3-way'!$I16)</f>
        <v>3.9252082223281635</v>
      </c>
      <c r="H17" s="17"/>
      <c r="I17" s="21"/>
      <c r="J17" s="22"/>
      <c r="K17" s="17"/>
      <c r="L17" s="21"/>
      <c r="M17" s="22"/>
      <c r="N17" s="23">
        <f t="shared" si="4"/>
        <v>45.881588065928888</v>
      </c>
      <c r="O17" s="24">
        <f t="shared" si="5"/>
        <v>28.642056455357977</v>
      </c>
      <c r="P17" s="24">
        <f t="shared" si="6"/>
        <v>25.476355478713149</v>
      </c>
      <c r="Q17" t="s">
        <v>199</v>
      </c>
      <c r="R17" t="s">
        <v>130</v>
      </c>
      <c r="S17" t="s">
        <v>287</v>
      </c>
      <c r="AD17" s="37"/>
      <c r="AE17" s="37"/>
      <c r="AH17" s="37"/>
      <c r="AI17" s="37"/>
      <c r="AJ17" t="s">
        <v>94</v>
      </c>
    </row>
    <row r="18" spans="1:36" s="36" customFormat="1" ht="15" x14ac:dyDescent="0.25">
      <c r="A18">
        <v>5.53</v>
      </c>
      <c r="B18">
        <v>3.65</v>
      </c>
      <c r="C18">
        <v>1.72</v>
      </c>
      <c r="D18" s="20">
        <f t="shared" si="0"/>
        <v>3.6199777978382031E-2</v>
      </c>
      <c r="E18" s="17">
        <f>IF(OR($A18="",$B18="",$C18=""),"",A18*'MPTO_working_3-way'!$I17)</f>
        <v>5.7301847722204533</v>
      </c>
      <c r="F18" s="21">
        <f>IF(OR($A18="",$B18="",$C18=""),"",B18*'MPTO_working_3-way'!$I17)</f>
        <v>3.7821291896210942</v>
      </c>
      <c r="G18" s="22">
        <f>IF(OR($A18="",$B18="",$C18=""),"",C18*'MPTO_working_3-way'!$I17)</f>
        <v>1.7822636181228171</v>
      </c>
      <c r="H18" s="17"/>
      <c r="I18" s="21"/>
      <c r="J18" s="22"/>
      <c r="K18" s="17"/>
      <c r="L18" s="21"/>
      <c r="M18" s="22"/>
      <c r="N18" s="23">
        <f t="shared" si="4"/>
        <v>17.4514442334902</v>
      </c>
      <c r="O18" s="24">
        <f t="shared" si="5"/>
        <v>26.440133318137214</v>
      </c>
      <c r="P18" s="24">
        <f t="shared" si="6"/>
        <v>56.108422448372572</v>
      </c>
      <c r="Q18" t="s">
        <v>195</v>
      </c>
      <c r="R18" t="s">
        <v>132</v>
      </c>
      <c r="S18" t="s">
        <v>287</v>
      </c>
      <c r="AD18" s="37"/>
      <c r="AE18" s="37"/>
      <c r="AH18" s="37"/>
      <c r="AI18" s="37"/>
      <c r="AJ18" t="s">
        <v>94</v>
      </c>
    </row>
    <row r="19" spans="1:36" s="36" customFormat="1" ht="15" x14ac:dyDescent="0.25">
      <c r="A19">
        <v>2.44</v>
      </c>
      <c r="B19">
        <v>3.69</v>
      </c>
      <c r="C19">
        <v>2.8</v>
      </c>
      <c r="D19" s="20">
        <f t="shared" si="0"/>
        <v>3.79816327437279E-2</v>
      </c>
      <c r="E19" s="17">
        <f>IF(OR($A19="",$B19="",$C19=""),"",A19*'MPTO_working_3-way'!$I18)</f>
        <v>2.5326751838946961</v>
      </c>
      <c r="F19" s="21">
        <f>IF(OR($A19="",$B19="",$C19=""),"",B19*'MPTO_working_3-way'!$I18)</f>
        <v>3.830152224824356</v>
      </c>
      <c r="G19" s="22">
        <f>IF(OR($A19="",$B19="",$C19=""),"",C19*'MPTO_working_3-way'!$I18)</f>
        <v>2.9063485716824378</v>
      </c>
      <c r="H19" s="17"/>
      <c r="I19" s="21"/>
      <c r="J19" s="22"/>
      <c r="K19" s="17"/>
      <c r="L19" s="21"/>
      <c r="M19" s="22"/>
      <c r="N19" s="23">
        <f t="shared" si="4"/>
        <v>39.483941974044235</v>
      </c>
      <c r="O19" s="24">
        <f t="shared" si="5"/>
        <v>26.10862287714578</v>
      </c>
      <c r="P19" s="24">
        <f t="shared" si="6"/>
        <v>34.407435148809981</v>
      </c>
      <c r="Q19" t="s">
        <v>74</v>
      </c>
      <c r="R19" t="s">
        <v>80</v>
      </c>
      <c r="S19" t="s">
        <v>287</v>
      </c>
      <c r="AD19" s="37"/>
      <c r="AE19" s="37"/>
      <c r="AH19" s="37"/>
      <c r="AI19" s="37"/>
      <c r="AJ19" t="s">
        <v>87</v>
      </c>
    </row>
    <row r="20" spans="1:36" s="36" customFormat="1" ht="15" x14ac:dyDescent="0.25">
      <c r="A20">
        <v>3.11</v>
      </c>
      <c r="B20">
        <v>3.46</v>
      </c>
      <c r="C20">
        <v>2.33</v>
      </c>
      <c r="D20" s="20">
        <f t="shared" si="0"/>
        <v>3.9745298756814318E-2</v>
      </c>
      <c r="E20" s="17">
        <f>IF(OR($A20="",$B20="",$C20=""),"",A20*'MPTO_working_3-way'!$I19)</f>
        <v>3.2336078791336922</v>
      </c>
      <c r="F20" s="21">
        <f>IF(OR($A20="",$B20="",$C20=""),"",B20*'MPTO_working_3-way'!$I19)</f>
        <v>3.5975187336985774</v>
      </c>
      <c r="G20" s="22">
        <f>IF(OR($A20="",$B20="",$C20=""),"",C20*'MPTO_working_3-way'!$I19)</f>
        <v>2.4226065461033772</v>
      </c>
      <c r="H20" s="17"/>
      <c r="I20" s="21"/>
      <c r="J20" s="22"/>
      <c r="K20" s="17"/>
      <c r="L20" s="21"/>
      <c r="M20" s="22"/>
      <c r="N20" s="23">
        <f t="shared" si="4"/>
        <v>30.925209158876356</v>
      </c>
      <c r="O20" s="24">
        <f t="shared" si="5"/>
        <v>27.796936556099844</v>
      </c>
      <c r="P20" s="24">
        <f t="shared" si="6"/>
        <v>41.2778542850238</v>
      </c>
      <c r="Q20" t="s">
        <v>73</v>
      </c>
      <c r="R20" t="s">
        <v>86</v>
      </c>
      <c r="S20" t="s">
        <v>287</v>
      </c>
      <c r="AD20" s="37"/>
      <c r="AE20" s="37"/>
      <c r="AH20" s="37"/>
      <c r="AI20" s="37"/>
      <c r="AJ20" t="s">
        <v>87</v>
      </c>
    </row>
    <row r="21" spans="1:36" s="36" customFormat="1" ht="15" x14ac:dyDescent="0.25">
      <c r="A21">
        <v>2.82</v>
      </c>
      <c r="B21">
        <v>3.7</v>
      </c>
      <c r="C21">
        <v>2.41</v>
      </c>
      <c r="D21" s="20">
        <f t="shared" si="0"/>
        <v>3.9817958684384092E-2</v>
      </c>
      <c r="E21" s="17">
        <f>IF(OR($A21="",$B21="",$C21=""),"",A21*'MPTO_working_3-way'!$I20)</f>
        <v>2.932286643489963</v>
      </c>
      <c r="F21" s="21">
        <f>IF(OR($A21="",$B21="",$C21=""),"",B21*'MPTO_working_3-way'!$I20)</f>
        <v>3.8473264471322213</v>
      </c>
      <c r="G21" s="22">
        <f>IF(OR($A21="",$B21="",$C21=""),"",C21*'MPTO_working_3-way'!$I20)</f>
        <v>2.5059612804293656</v>
      </c>
      <c r="H21" s="17"/>
      <c r="I21" s="21"/>
      <c r="J21" s="22"/>
      <c r="K21" s="17"/>
      <c r="L21" s="21"/>
      <c r="M21" s="22"/>
      <c r="N21" s="23">
        <f t="shared" si="4"/>
        <v>34.103077958634195</v>
      </c>
      <c r="O21" s="24">
        <f t="shared" si="5"/>
        <v>25.992075633337407</v>
      </c>
      <c r="P21" s="24">
        <f t="shared" si="6"/>
        <v>39.904846408028391</v>
      </c>
      <c r="Q21" t="s">
        <v>79</v>
      </c>
      <c r="R21" t="s">
        <v>83</v>
      </c>
      <c r="S21" t="s">
        <v>287</v>
      </c>
      <c r="AD21" s="37"/>
      <c r="AE21" s="37"/>
      <c r="AH21" s="37"/>
      <c r="AI21" s="37"/>
      <c r="AJ21" t="s">
        <v>87</v>
      </c>
    </row>
    <row r="22" spans="1:36" s="36" customFormat="1" ht="15" x14ac:dyDescent="0.25">
      <c r="A22">
        <v>1.92</v>
      </c>
      <c r="B22">
        <v>3.64</v>
      </c>
      <c r="C22">
        <v>4.28</v>
      </c>
      <c r="D22" s="20">
        <f t="shared" si="0"/>
        <v>2.9203467871692146E-2</v>
      </c>
      <c r="E22" s="17">
        <f>IF(OR($A22="",$B22="",$C22=""),"",A22*'MPTO_working_3-way'!$I21)</f>
        <v>1.9760706583136489</v>
      </c>
      <c r="F22" s="21">
        <f>IF(OR($A22="",$B22="",$C22=""),"",B22*'MPTO_working_3-way'!$I21)</f>
        <v>3.7463006230529596</v>
      </c>
      <c r="G22" s="22">
        <f>IF(OR($A22="",$B22="",$C22=""),"",C22*'MPTO_working_3-way'!$I21)</f>
        <v>4.4049908424908431</v>
      </c>
      <c r="H22" s="17"/>
      <c r="I22" s="21"/>
      <c r="J22" s="22"/>
      <c r="K22" s="17"/>
      <c r="L22" s="21"/>
      <c r="M22" s="22"/>
      <c r="N22" s="23">
        <f t="shared" si="4"/>
        <v>50.60547788576477</v>
      </c>
      <c r="O22" s="24">
        <f t="shared" si="5"/>
        <v>26.692999324359441</v>
      </c>
      <c r="P22" s="24">
        <f t="shared" si="6"/>
        <v>22.701522789875781</v>
      </c>
      <c r="Q22" t="s">
        <v>107</v>
      </c>
      <c r="R22" t="s">
        <v>201</v>
      </c>
      <c r="S22" t="s">
        <v>287</v>
      </c>
      <c r="AD22" s="37"/>
      <c r="AE22" s="37"/>
      <c r="AH22" s="37"/>
      <c r="AI22" s="37"/>
      <c r="AJ22" t="s">
        <v>91</v>
      </c>
    </row>
    <row r="23" spans="1:36" s="36" customFormat="1" ht="15" x14ac:dyDescent="0.25">
      <c r="A23">
        <v>1.58</v>
      </c>
      <c r="B23">
        <v>4.16</v>
      </c>
      <c r="C23">
        <v>6.25</v>
      </c>
      <c r="D23" s="20">
        <f t="shared" si="0"/>
        <v>3.329600778967845E-2</v>
      </c>
      <c r="E23" s="17">
        <f>IF(OR($A23="",$B23="",$C23=""),"",A23*'MPTO_working_3-way'!$I22)</f>
        <v>1.632607692307692</v>
      </c>
      <c r="F23" s="21">
        <f>IF(OR($A23="",$B23="",$C23=""),"",B23*'MPTO_working_3-way'!$I22)</f>
        <v>4.2985113924050626</v>
      </c>
      <c r="G23" s="22">
        <f>IF(OR($A23="",$B23="",$C23=""),"",C23*'MPTO_working_3-way'!$I22)</f>
        <v>6.4581000486854903</v>
      </c>
      <c r="H23" s="17"/>
      <c r="I23" s="21"/>
      <c r="J23" s="22"/>
      <c r="K23" s="17"/>
      <c r="L23" s="21"/>
      <c r="M23" s="22"/>
      <c r="N23" s="23">
        <f t="shared" si="4"/>
        <v>61.251702090567719</v>
      </c>
      <c r="O23" s="24">
        <f t="shared" si="5"/>
        <v>23.263867620936779</v>
      </c>
      <c r="P23" s="24">
        <f t="shared" si="6"/>
        <v>15.484430288495521</v>
      </c>
      <c r="Q23" t="s">
        <v>283</v>
      </c>
      <c r="R23" t="s">
        <v>141</v>
      </c>
      <c r="S23" t="s">
        <v>287</v>
      </c>
      <c r="AD23" s="37"/>
      <c r="AE23" s="37"/>
      <c r="AH23" s="37"/>
      <c r="AI23" s="37"/>
      <c r="AJ23" t="s">
        <v>100</v>
      </c>
    </row>
    <row r="24" spans="1:36" s="36" customFormat="1" ht="15" x14ac:dyDescent="0.25">
      <c r="A24">
        <v>1.78</v>
      </c>
      <c r="B24">
        <v>3.87</v>
      </c>
      <c r="C24">
        <v>4.7699999999999996</v>
      </c>
      <c r="D24" s="20">
        <f t="shared" si="0"/>
        <v>2.9839291495547204E-2</v>
      </c>
      <c r="E24" s="17">
        <f>IF(OR($A24="",$B24="",$C24=""),"",A24*'MPTO_working_3-way'!$I23)</f>
        <v>1.8331139388620741</v>
      </c>
      <c r="F24" s="21">
        <f>IF(OR($A24="",$B24="",$C24=""),"",B24*'MPTO_working_3-way'!$I23)</f>
        <v>3.985478058087768</v>
      </c>
      <c r="G24" s="22">
        <f>IF(OR($A24="",$B24="",$C24=""),"",C24*'MPTO_working_3-way'!$I23)</f>
        <v>4.9123334204337601</v>
      </c>
      <c r="H24" s="17"/>
      <c r="I24" s="21"/>
      <c r="J24" s="22"/>
      <c r="K24" s="17"/>
      <c r="L24" s="21"/>
      <c r="M24" s="22"/>
      <c r="N24" s="23">
        <f t="shared" si="4"/>
        <v>54.551982765499083</v>
      </c>
      <c r="O24" s="24">
        <f t="shared" si="5"/>
        <v>25.091092848214046</v>
      </c>
      <c r="P24" s="24">
        <f t="shared" si="6"/>
        <v>20.35692438628687</v>
      </c>
      <c r="Q24" t="s">
        <v>144</v>
      </c>
      <c r="R24" t="s">
        <v>154</v>
      </c>
      <c r="S24" t="s">
        <v>287</v>
      </c>
      <c r="AD24" s="37"/>
      <c r="AE24" s="37"/>
      <c r="AH24" s="37"/>
      <c r="AI24" s="37"/>
      <c r="AJ24" t="s">
        <v>100</v>
      </c>
    </row>
    <row r="25" spans="1:36" s="36" customFormat="1" ht="15" x14ac:dyDescent="0.25">
      <c r="A25">
        <v>3.36</v>
      </c>
      <c r="B25">
        <v>3.11</v>
      </c>
      <c r="C25">
        <v>2.4500000000000002</v>
      </c>
      <c r="D25" s="20">
        <f t="shared" si="0"/>
        <v>2.7325721285298643E-2</v>
      </c>
      <c r="E25" s="17">
        <f>IF(OR($A25="",$B25="",$C25=""),"",A25*'MPTO_working_3-way'!$I24)</f>
        <v>3.4518144235186035</v>
      </c>
      <c r="F25" s="21">
        <f>IF(OR($A25="",$B25="",$C25=""),"",B25*'MPTO_working_3-way'!$I24)</f>
        <v>3.1949829931972786</v>
      </c>
      <c r="G25" s="22">
        <f>IF(OR($A25="",$B25="",$C25=""),"",C25*'MPTO_working_3-way'!$I24)</f>
        <v>2.516948017148982</v>
      </c>
      <c r="H25" s="17"/>
      <c r="I25" s="21"/>
      <c r="J25" s="22"/>
      <c r="K25" s="17"/>
      <c r="L25" s="21"/>
      <c r="M25" s="22"/>
      <c r="N25" s="23">
        <f t="shared" si="4"/>
        <v>28.970271205386851</v>
      </c>
      <c r="O25" s="24">
        <f t="shared" si="5"/>
        <v>31.299071141511192</v>
      </c>
      <c r="P25" s="24">
        <f t="shared" si="6"/>
        <v>39.730657653101957</v>
      </c>
      <c r="Q25" t="s">
        <v>142</v>
      </c>
      <c r="R25" t="s">
        <v>143</v>
      </c>
      <c r="S25" t="s">
        <v>287</v>
      </c>
      <c r="AD25" s="37"/>
      <c r="AE25" s="37"/>
      <c r="AH25" s="37"/>
      <c r="AI25" s="37"/>
      <c r="AJ25" t="s">
        <v>100</v>
      </c>
    </row>
    <row r="26" spans="1:36" s="36" customFormat="1" ht="15" x14ac:dyDescent="0.25">
      <c r="A26">
        <v>2.36</v>
      </c>
      <c r="B26">
        <v>3.16</v>
      </c>
      <c r="C26">
        <v>3.48</v>
      </c>
      <c r="D26" s="20">
        <f t="shared" si="0"/>
        <v>2.7540831600934013E-2</v>
      </c>
      <c r="E26" s="17">
        <f>IF(OR($A26="",$B26="",$C26=""),"",A26*'MPTO_working_3-way'!$I25)</f>
        <v>2.4249963625782041</v>
      </c>
      <c r="F26" s="21">
        <f>IF(OR($A26="",$B26="",$C26=""),"",B26*'MPTO_working_3-way'!$I25)</f>
        <v>3.2470290278589515</v>
      </c>
      <c r="G26" s="22">
        <f>IF(OR($A26="",$B26="",$C26=""),"",C26*'MPTO_working_3-way'!$I25)</f>
        <v>3.5758420939712505</v>
      </c>
      <c r="H26" s="17"/>
      <c r="I26" s="21"/>
      <c r="J26" s="22"/>
      <c r="K26" s="17"/>
      <c r="L26" s="21"/>
      <c r="M26" s="22"/>
      <c r="N26" s="23">
        <f t="shared" si="4"/>
        <v>41.237175256494879</v>
      </c>
      <c r="O26" s="24">
        <f t="shared" si="5"/>
        <v>30.797384052318954</v>
      </c>
      <c r="P26" s="24">
        <f t="shared" si="6"/>
        <v>27.965440691186178</v>
      </c>
      <c r="Q26" t="s">
        <v>140</v>
      </c>
      <c r="R26" t="s">
        <v>153</v>
      </c>
      <c r="S26" t="s">
        <v>287</v>
      </c>
      <c r="AD26" s="37"/>
      <c r="AE26" s="37"/>
      <c r="AH26" s="37"/>
      <c r="AI26" s="37"/>
      <c r="AJ26" t="s">
        <v>100</v>
      </c>
    </row>
    <row r="27" spans="1:36" s="36" customFormat="1" ht="15" x14ac:dyDescent="0.25">
      <c r="A27">
        <v>2.83</v>
      </c>
      <c r="B27">
        <v>3.35</v>
      </c>
      <c r="C27">
        <v>2.66</v>
      </c>
      <c r="D27" s="20">
        <f t="shared" si="0"/>
        <v>2.7804202769991182E-2</v>
      </c>
      <c r="E27" s="17">
        <f>IF(OR($A27="",$B27="",$C27=""),"",A27*'MPTO_working_3-way'!$I26)</f>
        <v>2.9086858938390749</v>
      </c>
      <c r="F27" s="21">
        <f>IF(OR($A27="",$B27="",$C27=""),"",B27*'MPTO_working_3-way'!$I26)</f>
        <v>3.4431440792794707</v>
      </c>
      <c r="G27" s="22">
        <f>IF(OR($A27="",$B27="",$C27=""),"",C27*'MPTO_working_3-way'!$I26)</f>
        <v>2.7339591793681768</v>
      </c>
      <c r="H27" s="17"/>
      <c r="I27" s="21"/>
      <c r="J27" s="22"/>
      <c r="K27" s="17"/>
      <c r="L27" s="21"/>
      <c r="M27" s="22"/>
      <c r="N27" s="23">
        <f t="shared" si="4"/>
        <v>34.379786491147527</v>
      </c>
      <c r="O27" s="24">
        <f t="shared" si="5"/>
        <v>29.043222617894777</v>
      </c>
      <c r="P27" s="24">
        <f t="shared" si="6"/>
        <v>36.576990890957703</v>
      </c>
      <c r="Q27" t="s">
        <v>151</v>
      </c>
      <c r="R27" t="s">
        <v>147</v>
      </c>
      <c r="S27" t="s">
        <v>287</v>
      </c>
      <c r="AD27" s="37"/>
      <c r="AE27" s="37"/>
      <c r="AH27" s="37"/>
      <c r="AI27" s="37"/>
      <c r="AJ27" t="s">
        <v>100</v>
      </c>
    </row>
    <row r="28" spans="1:36" s="36" customFormat="1" ht="15" x14ac:dyDescent="0.25">
      <c r="A28">
        <v>3.38</v>
      </c>
      <c r="B28">
        <v>3.38</v>
      </c>
      <c r="C28">
        <v>2.29</v>
      </c>
      <c r="D28" s="20">
        <f t="shared" si="0"/>
        <v>2.8397199038784571E-2</v>
      </c>
      <c r="E28" s="17">
        <f>IF(OR($A28="",$B28="",$C28=""),"",A28*'MPTO_working_3-way'!$I27)</f>
        <v>3.4759825327510918</v>
      </c>
      <c r="F28" s="21">
        <f>IF(OR($A28="",$B28="",$C28=""),"",B28*'MPTO_working_3-way'!$I27)</f>
        <v>3.4759825327510918</v>
      </c>
      <c r="G28" s="22">
        <f>IF(OR($A28="",$B28="",$C28=""),"",C28*'MPTO_working_3-way'!$I27)</f>
        <v>2.3550295857988166</v>
      </c>
      <c r="H28" s="17"/>
      <c r="I28" s="21"/>
      <c r="J28" s="22"/>
      <c r="K28" s="17"/>
      <c r="L28" s="21"/>
      <c r="M28" s="22"/>
      <c r="N28" s="23">
        <f t="shared" si="4"/>
        <v>28.768844221105528</v>
      </c>
      <c r="O28" s="24">
        <f t="shared" si="5"/>
        <v>28.768844221105528</v>
      </c>
      <c r="P28" s="24">
        <f t="shared" si="6"/>
        <v>42.462311557788944</v>
      </c>
      <c r="Q28" t="s">
        <v>148</v>
      </c>
      <c r="R28" t="s">
        <v>149</v>
      </c>
      <c r="S28" t="s">
        <v>287</v>
      </c>
      <c r="AD28" s="37"/>
      <c r="AE28" s="37"/>
      <c r="AH28" s="37"/>
      <c r="AI28" s="37"/>
      <c r="AJ28" t="s">
        <v>100</v>
      </c>
    </row>
    <row r="29" spans="1:36" s="36" customFormat="1" ht="15" x14ac:dyDescent="0.25">
      <c r="A29">
        <v>2.61</v>
      </c>
      <c r="B29">
        <v>3.48</v>
      </c>
      <c r="C29">
        <v>2.8</v>
      </c>
      <c r="D29" s="20">
        <f t="shared" si="0"/>
        <v>2.764094143404483E-2</v>
      </c>
      <c r="E29" s="17">
        <f>IF(OR($A29="",$B29="",$C29=""),"",A29*'MPTO_working_3-way'!$I28)</f>
        <v>2.6821428571428569</v>
      </c>
      <c r="F29" s="21">
        <f>IF(OR($A29="",$B29="",$C29=""),"",B29*'MPTO_working_3-way'!$I28)</f>
        <v>3.5761904761904759</v>
      </c>
      <c r="G29" s="22">
        <f>IF(OR($A29="",$B29="",$C29=""),"",C29*'MPTO_working_3-way'!$I28)</f>
        <v>2.8773946360153255</v>
      </c>
      <c r="H29" s="17"/>
      <c r="I29" s="21"/>
      <c r="J29" s="22"/>
      <c r="K29" s="17"/>
      <c r="L29" s="21"/>
      <c r="M29" s="22"/>
      <c r="N29" s="23">
        <f t="shared" si="4"/>
        <v>37.283621837549937</v>
      </c>
      <c r="O29" s="24">
        <f t="shared" si="5"/>
        <v>27.962716378162451</v>
      </c>
      <c r="P29" s="24">
        <f t="shared" si="6"/>
        <v>34.753661784287623</v>
      </c>
      <c r="Q29" t="s">
        <v>270</v>
      </c>
      <c r="R29" t="s">
        <v>145</v>
      </c>
      <c r="S29" t="s">
        <v>287</v>
      </c>
      <c r="AD29" s="37"/>
      <c r="AE29" s="37"/>
      <c r="AH29" s="37"/>
      <c r="AI29" s="37"/>
      <c r="AJ29" t="s">
        <v>100</v>
      </c>
    </row>
    <row r="30" spans="1:36" s="36" customFormat="1" ht="15" x14ac:dyDescent="0.25">
      <c r="A30">
        <v>3.7</v>
      </c>
      <c r="B30">
        <v>3.74</v>
      </c>
      <c r="C30">
        <v>2.04</v>
      </c>
      <c r="D30" s="20">
        <f t="shared" si="0"/>
        <v>2.7846027846027743E-2</v>
      </c>
      <c r="E30" s="17">
        <f>IF(OR($A30="",$B30="",$C30=""),"",A30*'MPTO_working_3-way'!$I29)</f>
        <v>3.8030303030303028</v>
      </c>
      <c r="F30" s="21">
        <f>IF(OR($A30="",$B30="",$C30=""),"",B30*'MPTO_working_3-way'!$I29)</f>
        <v>3.8441441441441442</v>
      </c>
      <c r="G30" s="22">
        <f>IF(OR($A30="",$B30="",$C30=""),"",C30*'MPTO_working_3-way'!$I29)</f>
        <v>2.0968058968058965</v>
      </c>
      <c r="H30" s="17"/>
      <c r="I30" s="21"/>
      <c r="J30" s="22"/>
      <c r="K30" s="17"/>
      <c r="L30" s="21"/>
      <c r="M30" s="22"/>
      <c r="N30" s="23">
        <f t="shared" si="4"/>
        <v>26.294820717131479</v>
      </c>
      <c r="O30" s="24">
        <f t="shared" si="5"/>
        <v>26.013592688071245</v>
      </c>
      <c r="P30" s="24">
        <f t="shared" si="6"/>
        <v>47.691586594797293</v>
      </c>
      <c r="Q30" t="s">
        <v>150</v>
      </c>
      <c r="R30" t="s">
        <v>152</v>
      </c>
      <c r="S30" t="s">
        <v>287</v>
      </c>
      <c r="AD30" s="37"/>
      <c r="AE30" s="37"/>
      <c r="AH30" s="37"/>
      <c r="AI30" s="37"/>
      <c r="AJ30" t="s">
        <v>100</v>
      </c>
    </row>
    <row r="31" spans="1:36" s="36" customFormat="1" ht="15" x14ac:dyDescent="0.25">
      <c r="A31">
        <v>3.28</v>
      </c>
      <c r="B31">
        <v>3.72</v>
      </c>
      <c r="C31">
        <v>2.2000000000000002</v>
      </c>
      <c r="D31" s="20">
        <f t="shared" si="0"/>
        <v>2.8240707627017692E-2</v>
      </c>
      <c r="E31" s="17">
        <f>IF(OR($A31="",$B31="",$C31=""),"",A31*'MPTO_working_3-way'!$I30)</f>
        <v>3.3726295210166177</v>
      </c>
      <c r="F31" s="21">
        <f>IF(OR($A31="",$B31="",$C31=""),"",B31*'MPTO_working_3-way'!$I30)</f>
        <v>3.8250554323725061</v>
      </c>
      <c r="G31" s="22">
        <f>IF(OR($A31="",$B31="",$C31=""),"",C31*'MPTO_working_3-way'!$I30)</f>
        <v>2.2621295567794393</v>
      </c>
      <c r="H31" s="17"/>
      <c r="I31" s="21"/>
      <c r="J31" s="22"/>
      <c r="K31" s="17"/>
      <c r="L31" s="21"/>
      <c r="M31" s="22"/>
      <c r="N31" s="23">
        <f t="shared" si="4"/>
        <v>29.650455046084286</v>
      </c>
      <c r="O31" s="24">
        <f t="shared" si="5"/>
        <v>26.143411976117321</v>
      </c>
      <c r="P31" s="24">
        <f t="shared" si="6"/>
        <v>44.206132977798376</v>
      </c>
      <c r="Q31" t="s">
        <v>256</v>
      </c>
      <c r="R31" t="s">
        <v>252</v>
      </c>
      <c r="S31" t="s">
        <v>287</v>
      </c>
      <c r="AD31" s="37"/>
      <c r="AE31" s="37"/>
      <c r="AH31" s="37"/>
      <c r="AI31" s="37"/>
      <c r="AJ31" t="s">
        <v>92</v>
      </c>
    </row>
    <row r="32" spans="1:36" s="36" customFormat="1" ht="15" x14ac:dyDescent="0.25">
      <c r="A32">
        <v>1.34</v>
      </c>
      <c r="B32">
        <v>6.04</v>
      </c>
      <c r="C32">
        <v>8.1999999999999993</v>
      </c>
      <c r="D32" s="20">
        <f t="shared" si="0"/>
        <v>3.37827901358978E-2</v>
      </c>
      <c r="E32" s="17">
        <f>IF(OR($A32="",$B32="",$C32=""),"",A32*'MPTO_working_3-way'!$I31)</f>
        <v>1.3852689387821031</v>
      </c>
      <c r="F32" s="21">
        <f>IF(OR($A32="",$B32="",$C32=""),"",B32*'MPTO_working_3-way'!$I31)</f>
        <v>6.2440480524208226</v>
      </c>
      <c r="G32" s="22">
        <f>IF(OR($A32="",$B32="",$C32=""),"",C32*'MPTO_working_3-way'!$I31)</f>
        <v>8.477018879114361</v>
      </c>
      <c r="H32" s="17"/>
      <c r="I32" s="21"/>
      <c r="J32" s="22"/>
      <c r="K32" s="17"/>
      <c r="L32" s="21"/>
      <c r="M32" s="22"/>
      <c r="N32" s="23">
        <f t="shared" si="4"/>
        <v>72.188148597280843</v>
      </c>
      <c r="O32" s="24">
        <f t="shared" si="5"/>
        <v>16.015251509992769</v>
      </c>
      <c r="P32" s="24">
        <f t="shared" si="6"/>
        <v>11.796599892726384</v>
      </c>
      <c r="Q32" t="s">
        <v>96</v>
      </c>
      <c r="R32" t="s">
        <v>251</v>
      </c>
      <c r="S32" t="s">
        <v>287</v>
      </c>
      <c r="AD32" s="37"/>
      <c r="AE32" s="37"/>
      <c r="AH32" s="37"/>
      <c r="AI32" s="37"/>
      <c r="AJ32" t="s">
        <v>92</v>
      </c>
    </row>
    <row r="33" spans="1:36" s="36" customFormat="1" ht="15" x14ac:dyDescent="0.25">
      <c r="A33">
        <v>1.28</v>
      </c>
      <c r="B33">
        <v>6.11</v>
      </c>
      <c r="C33">
        <v>9.31</v>
      </c>
      <c r="D33" s="20">
        <f t="shared" si="0"/>
        <v>5.2327506719803907E-2</v>
      </c>
      <c r="E33" s="17">
        <f>IF(OR($A33="",$B33="",$C33=""),"",A33*'MPTO_working_3-way'!$I32)</f>
        <v>1.346979208601349</v>
      </c>
      <c r="F33" s="21">
        <f>IF(OR($A33="",$B33="",$C33=""),"",B33*'MPTO_working_3-way'!$I32)</f>
        <v>6.4297210660580024</v>
      </c>
      <c r="G33" s="22">
        <f>IF(OR($A33="",$B33="",$C33=""),"",C33*'MPTO_working_3-way'!$I32)</f>
        <v>9.7971690875613753</v>
      </c>
      <c r="H33" s="17"/>
      <c r="I33" s="21"/>
      <c r="J33" s="22"/>
      <c r="K33" s="17"/>
      <c r="L33" s="21"/>
      <c r="M33" s="22"/>
      <c r="N33" s="23">
        <f t="shared" si="4"/>
        <v>74.240195662586444</v>
      </c>
      <c r="O33" s="24">
        <f t="shared" si="5"/>
        <v>15.552774214093395</v>
      </c>
      <c r="P33" s="24">
        <f t="shared" si="6"/>
        <v>10.207030123320155</v>
      </c>
      <c r="Q33" t="s">
        <v>158</v>
      </c>
      <c r="R33" t="s">
        <v>159</v>
      </c>
      <c r="S33" t="s">
        <v>287</v>
      </c>
      <c r="AD33" s="37"/>
      <c r="AE33" s="37"/>
      <c r="AH33" s="37"/>
      <c r="AI33" s="37"/>
      <c r="AJ33" t="s">
        <v>261</v>
      </c>
    </row>
    <row r="34" spans="1:36" s="36" customFormat="1" ht="15" x14ac:dyDescent="0.25">
      <c r="A34">
        <v>3.52</v>
      </c>
      <c r="B34">
        <v>3.54</v>
      </c>
      <c r="C34">
        <v>2.12</v>
      </c>
      <c r="D34" s="20">
        <f t="shared" si="0"/>
        <v>3.8274898004670987E-2</v>
      </c>
      <c r="E34" s="17">
        <f>IF(OR($A34="",$B34="",$C34=""),"",A34*'MPTO_working_3-way'!$I33)</f>
        <v>3.654727640976442</v>
      </c>
      <c r="F34" s="21">
        <f>IF(OR($A34="",$B34="",$C34=""),"",B34*'MPTO_working_3-way'!$I33)</f>
        <v>3.6754931389365355</v>
      </c>
      <c r="G34" s="22">
        <f>IF(OR($A34="",$B34="",$C34=""),"",C34*'MPTO_working_3-way'!$I33)</f>
        <v>2.2011427837699027</v>
      </c>
      <c r="H34" s="17"/>
      <c r="I34" s="21"/>
      <c r="J34" s="22"/>
      <c r="K34" s="17"/>
      <c r="L34" s="21"/>
      <c r="M34" s="22"/>
      <c r="N34" s="23">
        <f t="shared" si="4"/>
        <v>27.361820037917457</v>
      </c>
      <c r="O34" s="24">
        <f t="shared" si="5"/>
        <v>27.207233484030912</v>
      </c>
      <c r="P34" s="24">
        <f t="shared" si="6"/>
        <v>45.430946478051624</v>
      </c>
      <c r="Q34" t="s">
        <v>205</v>
      </c>
      <c r="R34" t="s">
        <v>118</v>
      </c>
      <c r="S34" t="s">
        <v>287</v>
      </c>
      <c r="AD34" s="37"/>
      <c r="AE34" s="37"/>
      <c r="AH34" s="37"/>
      <c r="AI34" s="37"/>
      <c r="AJ34" t="s">
        <v>261</v>
      </c>
    </row>
    <row r="35" spans="1:36" s="36" customFormat="1" ht="15" x14ac:dyDescent="0.25">
      <c r="A35">
        <v>1.88</v>
      </c>
      <c r="B35">
        <v>3.56</v>
      </c>
      <c r="C35">
        <v>4.38</v>
      </c>
      <c r="D35" s="20">
        <f t="shared" si="0"/>
        <v>4.112427230462079E-2</v>
      </c>
      <c r="E35" s="17">
        <f>IF(OR($A35="",$B35="",$C35=""),"",A35*'MPTO_working_3-way'!$I34)</f>
        <v>1.9573136319326869</v>
      </c>
      <c r="F35" s="21">
        <f>IF(OR($A35="",$B35="",$C35=""),"",B35*'MPTO_working_3-way'!$I34)</f>
        <v>3.7064024094044501</v>
      </c>
      <c r="G35" s="22">
        <f>IF(OR($A35="",$B35="",$C35=""),"",C35*'MPTO_working_3-way'!$I34)</f>
        <v>4.5601243126942386</v>
      </c>
      <c r="H35" s="17"/>
      <c r="I35" s="21"/>
      <c r="J35" s="22"/>
      <c r="K35" s="17"/>
      <c r="L35" s="21"/>
      <c r="M35" s="22"/>
      <c r="N35" s="23">
        <f t="shared" si="4"/>
        <v>51.090432503276539</v>
      </c>
      <c r="O35" s="24">
        <f t="shared" si="5"/>
        <v>26.980340760157272</v>
      </c>
      <c r="P35" s="24">
        <f t="shared" si="6"/>
        <v>21.929226736566186</v>
      </c>
      <c r="Q35" t="s">
        <v>119</v>
      </c>
      <c r="R35" t="s">
        <v>116</v>
      </c>
      <c r="S35" t="s">
        <v>287</v>
      </c>
      <c r="AD35" s="37"/>
      <c r="AE35" s="37"/>
      <c r="AH35" s="37"/>
      <c r="AI35" s="37"/>
      <c r="AJ35" t="s">
        <v>261</v>
      </c>
    </row>
    <row r="36" spans="1:36" s="36" customFormat="1" ht="15" x14ac:dyDescent="0.25">
      <c r="A36">
        <v>1.86</v>
      </c>
      <c r="B36">
        <v>3.77</v>
      </c>
      <c r="C36">
        <v>4.2</v>
      </c>
      <c r="D36" s="20">
        <f t="shared" si="0"/>
        <v>4.0981636087308981E-2</v>
      </c>
      <c r="E36" s="17">
        <f>IF(OR($A36="",$B36="",$C36=""),"",A36*'MPTO_working_3-way'!$I35)</f>
        <v>1.9362258431223949</v>
      </c>
      <c r="F36" s="21">
        <f>IF(OR($A36="",$B36="",$C36=""),"",B36*'MPTO_working_3-way'!$I35)</f>
        <v>3.924500768049155</v>
      </c>
      <c r="G36" s="22">
        <f>IF(OR($A36="",$B36="",$C36=""),"",C36*'MPTO_working_3-way'!$I35)</f>
        <v>4.372122871566698</v>
      </c>
      <c r="H36" s="17"/>
      <c r="I36" s="21"/>
      <c r="J36" s="22"/>
      <c r="K36" s="17"/>
      <c r="L36" s="21"/>
      <c r="M36" s="22"/>
      <c r="N36" s="23">
        <f t="shared" si="4"/>
        <v>51.646867722175472</v>
      </c>
      <c r="O36" s="24">
        <f t="shared" si="5"/>
        <v>25.480948000861108</v>
      </c>
      <c r="P36" s="24">
        <f t="shared" si="6"/>
        <v>22.872184276963424</v>
      </c>
      <c r="Q36" t="s">
        <v>156</v>
      </c>
      <c r="R36" t="s">
        <v>206</v>
      </c>
      <c r="S36" t="s">
        <v>287</v>
      </c>
      <c r="AD36" s="37"/>
      <c r="AE36" s="37"/>
      <c r="AH36" s="37"/>
      <c r="AI36" s="37"/>
      <c r="AJ36" t="s">
        <v>261</v>
      </c>
    </row>
    <row r="37" spans="1:36" s="36" customFormat="1" ht="15" x14ac:dyDescent="0.25">
      <c r="A37">
        <v>1.28</v>
      </c>
      <c r="B37">
        <v>5.75</v>
      </c>
      <c r="C37">
        <v>11.42</v>
      </c>
      <c r="D37" s="20">
        <f t="shared" si="0"/>
        <v>4.2728717733952593E-2</v>
      </c>
      <c r="E37" s="17">
        <f>IF(OR($A37="",$B37="",$C37=""),"",A37*'MPTO_working_3-way'!$I36)</f>
        <v>1.3346927586994592</v>
      </c>
      <c r="F37" s="21">
        <f>IF(OR($A37="",$B37="",$C37=""),"",B37*'MPTO_working_3-way'!$I36)</f>
        <v>5.9956901269702279</v>
      </c>
      <c r="G37" s="22">
        <f>IF(OR($A37="",$B37="",$C37=""),"",C37*'MPTO_working_3-way'!$I36)</f>
        <v>11.907961956521739</v>
      </c>
      <c r="H37" s="17"/>
      <c r="I37" s="21"/>
      <c r="J37" s="22"/>
      <c r="K37" s="17"/>
      <c r="L37" s="21"/>
      <c r="M37" s="22"/>
      <c r="N37" s="23">
        <f t="shared" si="4"/>
        <v>74.923610207821326</v>
      </c>
      <c r="O37" s="24">
        <f t="shared" si="5"/>
        <v>16.678647141915004</v>
      </c>
      <c r="P37" s="24">
        <f t="shared" si="6"/>
        <v>8.3977426502636856</v>
      </c>
      <c r="Q37" t="s">
        <v>162</v>
      </c>
      <c r="R37" t="s">
        <v>155</v>
      </c>
      <c r="S37" t="s">
        <v>287</v>
      </c>
      <c r="AD37" s="37"/>
      <c r="AE37" s="37"/>
      <c r="AH37" s="37"/>
      <c r="AI37" s="37"/>
      <c r="AJ37" t="s">
        <v>261</v>
      </c>
    </row>
    <row r="38" spans="1:36" s="36" customFormat="1" ht="15" x14ac:dyDescent="0.25">
      <c r="A38">
        <v>1.57</v>
      </c>
      <c r="B38">
        <v>4.49</v>
      </c>
      <c r="C38">
        <v>5.45</v>
      </c>
      <c r="D38" s="20">
        <f t="shared" si="0"/>
        <v>4.3146062911835648E-2</v>
      </c>
      <c r="E38" s="17">
        <f>IF(OR($A38="",$B38="",$C38=""),"",A38*'MPTO_working_3-way'!$I37)</f>
        <v>1.6377393187715821</v>
      </c>
      <c r="F38" s="21">
        <f>IF(OR($A38="",$B38="",$C38=""),"",B38*'MPTO_working_3-way'!$I37)</f>
        <v>4.683725822474142</v>
      </c>
      <c r="G38" s="22">
        <f>IF(OR($A38="",$B38="",$C38=""),"",C38*'MPTO_working_3-way'!$I37)</f>
        <v>5.6851460428695049</v>
      </c>
      <c r="H38" s="17"/>
      <c r="I38" s="21"/>
      <c r="J38" s="22"/>
      <c r="K38" s="17"/>
      <c r="L38" s="21"/>
      <c r="M38" s="22"/>
      <c r="N38" s="23">
        <f t="shared" si="4"/>
        <v>61.059778472563586</v>
      </c>
      <c r="O38" s="24">
        <f t="shared" si="5"/>
        <v>21.350523875707093</v>
      </c>
      <c r="P38" s="24">
        <f t="shared" si="6"/>
        <v>17.589697651729324</v>
      </c>
      <c r="Q38" t="s">
        <v>160</v>
      </c>
      <c r="R38" t="s">
        <v>161</v>
      </c>
      <c r="S38" t="s">
        <v>287</v>
      </c>
      <c r="AD38" s="37"/>
      <c r="AE38" s="37"/>
      <c r="AH38" s="37"/>
      <c r="AI38" s="37"/>
      <c r="AJ38" t="s">
        <v>261</v>
      </c>
    </row>
    <row r="39" spans="1:36" s="36" customFormat="1" ht="15" x14ac:dyDescent="0.25">
      <c r="A39">
        <v>2.75</v>
      </c>
      <c r="B39">
        <v>4.04</v>
      </c>
      <c r="C39">
        <v>2.34</v>
      </c>
      <c r="D39" s="20">
        <f t="shared" si="0"/>
        <v>3.8511543462038667E-2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203</v>
      </c>
      <c r="R39" t="s">
        <v>204</v>
      </c>
      <c r="S39" t="s">
        <v>287</v>
      </c>
      <c r="AD39" s="37"/>
      <c r="AE39" s="37"/>
      <c r="AH39" s="37"/>
      <c r="AI39" s="37"/>
      <c r="AJ39" t="s">
        <v>261</v>
      </c>
    </row>
    <row r="40" spans="1:36" s="36" customFormat="1" ht="15" x14ac:dyDescent="0.25">
      <c r="A40">
        <v>2.16</v>
      </c>
      <c r="B40">
        <v>3.38</v>
      </c>
      <c r="C40">
        <v>3.56</v>
      </c>
      <c r="D40" s="20">
        <f t="shared" si="0"/>
        <v>3.9719827533137853E-2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207</v>
      </c>
      <c r="R40" t="s">
        <v>157</v>
      </c>
      <c r="S40" t="s">
        <v>287</v>
      </c>
      <c r="AD40" s="37"/>
      <c r="AE40" s="37"/>
      <c r="AH40" s="37"/>
      <c r="AI40" s="37"/>
      <c r="AJ40" t="s">
        <v>261</v>
      </c>
    </row>
    <row r="41" spans="1:36" s="36" customFormat="1" ht="15" x14ac:dyDescent="0.25">
      <c r="A41">
        <v>2.25</v>
      </c>
      <c r="B41">
        <v>3.64</v>
      </c>
      <c r="C41">
        <v>3.12</v>
      </c>
      <c r="D41" s="20">
        <f t="shared" si="0"/>
        <v>3.9682539682539542E-2</v>
      </c>
      <c r="E41" s="17">
        <f>IF(OR($A41="",$B41="",$C41=""),"",A41*'MPTO_working_3-way'!$I40)</f>
        <v>2.3366509727895872</v>
      </c>
      <c r="F41" s="21">
        <f>IF(OR($A41="",$B41="",$C41=""),"",B41*'MPTO_working_3-way'!$I40)</f>
        <v>3.7801820182018209</v>
      </c>
      <c r="G41" s="22">
        <f>IF(OR($A41="",$B41="",$C41=""),"",C41*'MPTO_working_3-way'!$I40)</f>
        <v>3.2401560156015607</v>
      </c>
      <c r="H41" s="17"/>
      <c r="I41" s="21"/>
      <c r="J41" s="22"/>
      <c r="K41" s="17"/>
      <c r="L41" s="21"/>
      <c r="M41" s="22"/>
      <c r="N41" s="23">
        <f t="shared" si="4"/>
        <v>42.796293141125823</v>
      </c>
      <c r="O41" s="24">
        <f t="shared" si="5"/>
        <v>26.453752628443162</v>
      </c>
      <c r="P41" s="24">
        <f t="shared" si="6"/>
        <v>30.862711399850358</v>
      </c>
      <c r="Q41" t="s">
        <v>117</v>
      </c>
      <c r="R41" t="s">
        <v>202</v>
      </c>
      <c r="S41" t="s">
        <v>287</v>
      </c>
      <c r="AD41" s="37"/>
      <c r="AE41" s="37"/>
      <c r="AH41" s="37"/>
      <c r="AI41" s="37"/>
      <c r="AJ41" t="s">
        <v>261</v>
      </c>
    </row>
    <row r="42" spans="1:36" s="36" customFormat="1" ht="15" x14ac:dyDescent="0.25">
      <c r="A42">
        <v>3.42</v>
      </c>
      <c r="B42">
        <v>2.99</v>
      </c>
      <c r="C42">
        <v>2.2200000000000002</v>
      </c>
      <c r="D42" s="20">
        <f t="shared" si="0"/>
        <v>7.7296271804280892E-2</v>
      </c>
      <c r="E42" s="17">
        <f>IF(OR($A42="",$B42="",$C42=""),"",A42*'MPTO_working_3-way'!$I41)</f>
        <v>3.5558418101633316</v>
      </c>
      <c r="F42" s="21">
        <f>IF(OR($A42="",$B42="",$C42=""),"",B42*'MPTO_working_3-way'!$I41)</f>
        <v>3.1087622843240825</v>
      </c>
      <c r="G42" s="22">
        <f>IF(OR($A42="",$B42="",$C42=""),"",C42*'MPTO_working_3-way'!$I41)</f>
        <v>2.3081780171235664</v>
      </c>
      <c r="H42" s="17"/>
      <c r="I42" s="21"/>
      <c r="J42" s="22"/>
      <c r="K42" s="17"/>
      <c r="L42" s="21"/>
      <c r="M42" s="22"/>
      <c r="N42" s="23">
        <f t="shared" si="4"/>
        <v>28.12273586360881</v>
      </c>
      <c r="O42" s="24">
        <f t="shared" si="5"/>
        <v>32.167142693492352</v>
      </c>
      <c r="P42" s="24">
        <f t="shared" si="6"/>
        <v>43.324214708802764</v>
      </c>
      <c r="Q42" t="s">
        <v>284</v>
      </c>
      <c r="R42" t="s">
        <v>120</v>
      </c>
      <c r="S42" t="s">
        <v>287</v>
      </c>
      <c r="AD42" s="37"/>
      <c r="AE42" s="37"/>
      <c r="AH42" s="37"/>
      <c r="AI42" s="37"/>
      <c r="AJ42" t="s">
        <v>262</v>
      </c>
    </row>
    <row r="43" spans="1:36" s="36" customFormat="1" ht="15" x14ac:dyDescent="0.25">
      <c r="A43">
        <v>3.1</v>
      </c>
      <c r="B43">
        <v>3.01</v>
      </c>
      <c r="C43">
        <v>2.37</v>
      </c>
      <c r="D43" s="20">
        <f t="shared" si="0"/>
        <v>7.6747487052594821E-2</v>
      </c>
      <c r="E43" s="17">
        <f>IF(OR($A43="",$B43="",$C43=""),"",A43*'MPTO_working_3-way'!$I42)</f>
        <v>3.2230158730158727</v>
      </c>
      <c r="F43" s="21">
        <f>IF(OR($A43="",$B43="",$C43=""),"",B43*'MPTO_working_3-way'!$I42)</f>
        <v>3.1294444444444438</v>
      </c>
      <c r="G43" s="22">
        <f>IF(OR($A43="",$B43="",$C43=""),"",C43*'MPTO_working_3-way'!$I42)</f>
        <v>2.4640476190476188</v>
      </c>
      <c r="H43" s="17"/>
      <c r="I43" s="21"/>
      <c r="J43" s="22"/>
      <c r="K43" s="17"/>
      <c r="L43" s="21"/>
      <c r="M43" s="22"/>
      <c r="N43" s="23">
        <f t="shared" si="4"/>
        <v>31.026840679635558</v>
      </c>
      <c r="O43" s="24">
        <f t="shared" si="5"/>
        <v>31.954553523877159</v>
      </c>
      <c r="P43" s="24">
        <f t="shared" si="6"/>
        <v>40.583631268721618</v>
      </c>
      <c r="Q43" t="s">
        <v>285</v>
      </c>
      <c r="R43" t="s">
        <v>121</v>
      </c>
      <c r="S43" t="s">
        <v>287</v>
      </c>
      <c r="AD43" s="37"/>
      <c r="AE43" s="37"/>
      <c r="AH43" s="37"/>
      <c r="AI43" s="37"/>
      <c r="AJ43" t="s">
        <v>262</v>
      </c>
    </row>
    <row r="44" spans="1:36" s="36" customFormat="1" ht="15" x14ac:dyDescent="0.25">
      <c r="A44">
        <v>4.4000000000000004</v>
      </c>
      <c r="B44">
        <v>3.98</v>
      </c>
      <c r="C44">
        <v>1.76</v>
      </c>
      <c r="D44" s="20">
        <f t="shared" si="0"/>
        <v>4.6710826861580568E-2</v>
      </c>
      <c r="E44" s="17">
        <f>IF(OR($A44="",$B44="",$C44=""),"",A44*'MPTO_working_3-way'!$I43)</f>
        <v>4.7401035959388365</v>
      </c>
      <c r="F44" s="21">
        <f>IF(OR($A44="",$B44="",$C44=""),"",B44*'MPTO_working_3-way'!$I43)</f>
        <v>4.2876391617810379</v>
      </c>
      <c r="G44" s="22">
        <f>IF(OR($A44="",$B44="",$C44=""),"",C44*'MPTO_working_3-way'!$I43)</f>
        <v>1.8960414383755344</v>
      </c>
      <c r="H44" s="17"/>
      <c r="I44" s="21"/>
      <c r="J44" s="22"/>
      <c r="K44" s="17"/>
      <c r="L44" s="21"/>
      <c r="M44" s="22"/>
      <c r="N44" s="23">
        <f t="shared" si="4"/>
        <v>21.096585333214378</v>
      </c>
      <c r="O44" s="24">
        <f t="shared" si="5"/>
        <v>23.322858157322436</v>
      </c>
      <c r="P44" s="24">
        <f t="shared" si="6"/>
        <v>52.741463333035952</v>
      </c>
      <c r="Q44" t="s">
        <v>168</v>
      </c>
      <c r="R44" t="s">
        <v>210</v>
      </c>
      <c r="S44" t="s">
        <v>287</v>
      </c>
      <c r="AD44" s="37"/>
      <c r="AE44" s="37"/>
      <c r="AH44" s="37"/>
      <c r="AI44" s="37"/>
      <c r="AJ44" t="s">
        <v>263</v>
      </c>
    </row>
    <row r="45" spans="1:36" s="36" customFormat="1" ht="15" x14ac:dyDescent="0.25">
      <c r="A45">
        <v>1.66</v>
      </c>
      <c r="B45">
        <v>4.3099999999999996</v>
      </c>
      <c r="C45">
        <v>4.6399999999999997</v>
      </c>
      <c r="D45" s="20">
        <f t="shared" si="0"/>
        <v>4.9945441418446146E-2</v>
      </c>
      <c r="E45" s="17">
        <f>IF(OR($A45="",$B45="",$C45=""),"",A45*'MPTO_working_3-way'!$I44)</f>
        <v>1.7874008285073073</v>
      </c>
      <c r="F45" s="21">
        <f>IF(OR($A45="",$B45="",$C45=""),"",B45*'MPTO_working_3-way'!$I44)</f>
        <v>4.6407816691966834</v>
      </c>
      <c r="G45" s="22">
        <f>IF(OR($A45="",$B45="",$C45=""),"",C45*'MPTO_working_3-way'!$I44)</f>
        <v>4.9961083399240396</v>
      </c>
      <c r="H45" s="17"/>
      <c r="I45" s="21"/>
      <c r="J45" s="22"/>
      <c r="K45" s="17"/>
      <c r="L45" s="21"/>
      <c r="M45" s="22"/>
      <c r="N45" s="23">
        <f t="shared" si="4"/>
        <v>55.9471599235589</v>
      </c>
      <c r="O45" s="24">
        <f t="shared" si="5"/>
        <v>21.548094077287185</v>
      </c>
      <c r="P45" s="24">
        <f t="shared" si="6"/>
        <v>20.015578765755986</v>
      </c>
      <c r="Q45" t="s">
        <v>215</v>
      </c>
      <c r="R45" t="s">
        <v>169</v>
      </c>
      <c r="S45" t="s">
        <v>287</v>
      </c>
      <c r="AD45" s="37"/>
      <c r="AE45" s="37"/>
      <c r="AH45" s="37"/>
      <c r="AI45" s="37"/>
      <c r="AJ45" t="s">
        <v>263</v>
      </c>
    </row>
    <row r="46" spans="1:36" s="36" customFormat="1" ht="15" x14ac:dyDescent="0.25">
      <c r="A46">
        <v>2.12</v>
      </c>
      <c r="B46">
        <v>3.58</v>
      </c>
      <c r="C46">
        <v>3.41</v>
      </c>
      <c r="D46" s="20">
        <f t="shared" si="0"/>
        <v>4.4282854110903935E-2</v>
      </c>
      <c r="E46" s="17">
        <f>IF(OR($A46="",$B46="",$C46=""),"",A46*'MPTO_working_3-way'!$I45)</f>
        <v>2.2190269529465509</v>
      </c>
      <c r="F46" s="21">
        <f>IF(OR($A46="",$B46="",$C46=""),"",B46*'MPTO_working_3-way'!$I45)</f>
        <v>3.7472247601644586</v>
      </c>
      <c r="G46" s="22">
        <f>IF(OR($A46="",$B46="",$C46=""),"",C46*'MPTO_working_3-way'!$I45)</f>
        <v>3.5692839195979897</v>
      </c>
      <c r="H46" s="17"/>
      <c r="I46" s="21"/>
      <c r="J46" s="22"/>
      <c r="K46" s="17"/>
      <c r="L46" s="21"/>
      <c r="M46" s="22"/>
      <c r="N46" s="23">
        <f t="shared" si="4"/>
        <v>45.06479737310729</v>
      </c>
      <c r="O46" s="24">
        <f t="shared" si="5"/>
        <v>26.686416321504876</v>
      </c>
      <c r="P46" s="24">
        <f t="shared" si="6"/>
        <v>28.016824173310106</v>
      </c>
      <c r="Q46" t="s">
        <v>172</v>
      </c>
      <c r="R46" t="s">
        <v>122</v>
      </c>
      <c r="S46" t="s">
        <v>287</v>
      </c>
      <c r="AD46" s="37"/>
      <c r="AE46" s="37"/>
      <c r="AH46" s="37"/>
      <c r="AI46" s="37"/>
      <c r="AJ46" t="s">
        <v>263</v>
      </c>
    </row>
    <row r="47" spans="1:36" s="36" customFormat="1" ht="15" x14ac:dyDescent="0.25">
      <c r="A47">
        <v>2.81</v>
      </c>
      <c r="B47">
        <v>3.76</v>
      </c>
      <c r="C47">
        <v>2.36</v>
      </c>
      <c r="D47" s="20">
        <f t="shared" si="0"/>
        <v>4.5558146488829054E-2</v>
      </c>
      <c r="E47" s="17">
        <f>IF(OR($A47="",$B47="",$C47=""),"",A47*'MPTO_working_3-way'!$I46)</f>
        <v>2.9503466903858335</v>
      </c>
      <c r="F47" s="21">
        <f>IF(OR($A47="",$B47="",$C47=""),"",B47*'MPTO_working_3-way'!$I46)</f>
        <v>3.9477948597333574</v>
      </c>
      <c r="G47" s="22">
        <f>IF(OR($A47="",$B47="",$C47=""),"",C47*'MPTO_working_3-way'!$I46)</f>
        <v>2.4778712417475326</v>
      </c>
      <c r="H47" s="17"/>
      <c r="I47" s="21"/>
      <c r="J47" s="22"/>
      <c r="K47" s="17"/>
      <c r="L47" s="21"/>
      <c r="M47" s="22"/>
      <c r="N47" s="23">
        <f t="shared" si="4"/>
        <v>33.894321750682941</v>
      </c>
      <c r="O47" s="24">
        <f t="shared" si="5"/>
        <v>25.330596840271031</v>
      </c>
      <c r="P47" s="24">
        <f t="shared" si="6"/>
        <v>40.357222084499611</v>
      </c>
      <c r="Q47" t="s">
        <v>170</v>
      </c>
      <c r="R47" t="s">
        <v>212</v>
      </c>
      <c r="S47" t="s">
        <v>287</v>
      </c>
      <c r="AD47" s="37"/>
      <c r="AE47" s="37"/>
      <c r="AH47" s="37"/>
      <c r="AI47" s="37"/>
      <c r="AJ47" t="s">
        <v>263</v>
      </c>
    </row>
    <row r="48" spans="1:36" s="36" customFormat="1" ht="15" x14ac:dyDescent="0.25">
      <c r="A48">
        <v>2.56</v>
      </c>
      <c r="B48">
        <v>3.6</v>
      </c>
      <c r="C48">
        <v>2.66</v>
      </c>
      <c r="D48" s="20">
        <f t="shared" si="0"/>
        <v>4.434262740183792E-2</v>
      </c>
      <c r="E48" s="17">
        <f>IF(OR($A48="",$B48="",$C48=""),"",A48*'MPTO_working_3-way'!$I47)</f>
        <v>2.673364106523914</v>
      </c>
      <c r="F48" s="21">
        <f>IF(OR($A48="",$B48="",$C48=""),"",B48*'MPTO_working_3-way'!$I47)</f>
        <v>3.7594182747992542</v>
      </c>
      <c r="G48" s="22">
        <f>IF(OR($A48="",$B48="",$C48=""),"",C48*'MPTO_working_3-way'!$I47)</f>
        <v>2.7777923919350047</v>
      </c>
      <c r="H48" s="17"/>
      <c r="I48" s="21"/>
      <c r="J48" s="22"/>
      <c r="K48" s="17"/>
      <c r="L48" s="21"/>
      <c r="M48" s="22"/>
      <c r="N48" s="23">
        <f t="shared" si="4"/>
        <v>37.406053203140615</v>
      </c>
      <c r="O48" s="24">
        <f t="shared" si="5"/>
        <v>26.599860055566658</v>
      </c>
      <c r="P48" s="24">
        <f t="shared" si="6"/>
        <v>35.999810601518782</v>
      </c>
      <c r="Q48" t="s">
        <v>214</v>
      </c>
      <c r="R48" t="s">
        <v>173</v>
      </c>
      <c r="S48" t="s">
        <v>287</v>
      </c>
      <c r="AD48" s="37"/>
      <c r="AE48" s="37"/>
      <c r="AH48" s="37"/>
      <c r="AI48" s="37"/>
      <c r="AJ48" t="s">
        <v>263</v>
      </c>
    </row>
    <row r="49" spans="1:36" s="36" customFormat="1" ht="15" x14ac:dyDescent="0.25">
      <c r="A49">
        <v>1.85</v>
      </c>
      <c r="B49">
        <v>3.78</v>
      </c>
      <c r="C49">
        <v>4.12</v>
      </c>
      <c r="D49" s="20">
        <f t="shared" si="0"/>
        <v>4.7809251692746635E-2</v>
      </c>
      <c r="E49" s="17">
        <f>IF(OR($A49="",$B49="",$C49=""),"",A49*'MPTO_working_3-way'!$I48)</f>
        <v>1.9342825710043339</v>
      </c>
      <c r="F49" s="21">
        <f>IF(OR($A49="",$B49="",$C49=""),"",B49*'MPTO_working_3-way'!$I48)</f>
        <v>3.9522097937277736</v>
      </c>
      <c r="G49" s="22">
        <f>IF(OR($A49="",$B49="",$C49=""),"",C49*'MPTO_working_3-way'!$I48)</f>
        <v>4.3076995635339754</v>
      </c>
      <c r="H49" s="17"/>
      <c r="I49" s="21"/>
      <c r="J49" s="22"/>
      <c r="K49" s="17"/>
      <c r="L49" s="21"/>
      <c r="M49" s="22"/>
      <c r="N49" s="23">
        <f t="shared" si="4"/>
        <v>51.698754617882528</v>
      </c>
      <c r="O49" s="24">
        <f t="shared" si="5"/>
        <v>25.302300540498067</v>
      </c>
      <c r="P49" s="24">
        <f t="shared" si="6"/>
        <v>23.214246612398711</v>
      </c>
      <c r="Q49" t="s">
        <v>286</v>
      </c>
      <c r="R49" t="s">
        <v>171</v>
      </c>
      <c r="S49" t="s">
        <v>287</v>
      </c>
      <c r="AD49" s="37"/>
      <c r="AE49" s="37"/>
      <c r="AH49" s="37"/>
      <c r="AI49" s="37"/>
      <c r="AJ49" t="s">
        <v>263</v>
      </c>
    </row>
    <row r="50" spans="1:36" s="36" customFormat="1" ht="15" x14ac:dyDescent="0.25">
      <c r="A50">
        <v>2.99</v>
      </c>
      <c r="B50">
        <v>3.5</v>
      </c>
      <c r="C50">
        <v>2.36</v>
      </c>
      <c r="D50" s="20">
        <f t="shared" si="0"/>
        <v>4.3891259808724881E-2</v>
      </c>
      <c r="E50" s="17">
        <f>IF(OR($A50="",$B50="",$C50=""),"",A50*'MPTO_working_3-way'!$I49)</f>
        <v>3.1225844559314955</v>
      </c>
      <c r="F50" s="21">
        <f>IF(OR($A50="",$B50="",$C50=""),"",B50*'MPTO_working_3-way'!$I49)</f>
        <v>3.6551991959064329</v>
      </c>
      <c r="G50" s="22">
        <f>IF(OR($A50="",$B50="",$C50=""),"",C50*'MPTO_working_3-way'!$I49)</f>
        <v>2.4646486006683372</v>
      </c>
      <c r="H50" s="17"/>
      <c r="I50" s="21"/>
      <c r="J50" s="22"/>
      <c r="K50" s="17"/>
      <c r="L50" s="21"/>
      <c r="M50" s="22"/>
      <c r="N50" s="23">
        <f t="shared" si="4"/>
        <v>32.024754305698707</v>
      </c>
      <c r="O50" s="24">
        <f t="shared" si="5"/>
        <v>27.358290106868321</v>
      </c>
      <c r="P50" s="24">
        <f t="shared" si="6"/>
        <v>40.573735327982682</v>
      </c>
      <c r="Q50" t="s">
        <v>123</v>
      </c>
      <c r="R50" t="s">
        <v>213</v>
      </c>
      <c r="S50" t="s">
        <v>287</v>
      </c>
      <c r="AD50" s="37"/>
      <c r="AE50" s="37"/>
      <c r="AH50" s="37"/>
      <c r="AI50" s="37"/>
      <c r="AJ50" t="s">
        <v>263</v>
      </c>
    </row>
    <row r="51" spans="1:36" s="36" customFormat="1" ht="15" x14ac:dyDescent="0.25">
      <c r="A51">
        <v>3.03</v>
      </c>
      <c r="B51">
        <v>3.44</v>
      </c>
      <c r="C51">
        <v>2.36</v>
      </c>
      <c r="D51" s="20">
        <f t="shared" si="0"/>
        <v>4.4459491278256769E-2</v>
      </c>
      <c r="E51" s="17">
        <f>IF(OR($A51="",$B51="",$C51=""),"",A51*'MPTO_working_3-way'!$I50)</f>
        <v>3.1748620326290222</v>
      </c>
      <c r="F51" s="21">
        <f>IF(OR($A51="",$B51="",$C51=""),"",B51*'MPTO_working_3-way'!$I50)</f>
        <v>3.6044638258230486</v>
      </c>
      <c r="G51" s="22">
        <f>IF(OR($A51="",$B51="",$C51=""),"",C51*'MPTO_working_3-way'!$I50)</f>
        <v>2.472829833994882</v>
      </c>
      <c r="H51" s="17"/>
      <c r="I51" s="21"/>
      <c r="J51" s="22"/>
      <c r="K51" s="17"/>
      <c r="L51" s="21"/>
      <c r="M51" s="22"/>
      <c r="N51" s="23">
        <f t="shared" si="4"/>
        <v>31.497431690659184</v>
      </c>
      <c r="O51" s="24">
        <f t="shared" si="5"/>
        <v>27.743377332179453</v>
      </c>
      <c r="P51" s="24">
        <f t="shared" si="6"/>
        <v>40.439499162159883</v>
      </c>
      <c r="Q51" t="s">
        <v>211</v>
      </c>
      <c r="R51" t="s">
        <v>167</v>
      </c>
      <c r="S51" t="s">
        <v>287</v>
      </c>
      <c r="AD51" s="37"/>
      <c r="AE51" s="37"/>
      <c r="AH51" s="37"/>
      <c r="AI51" s="37"/>
      <c r="AJ51" t="s">
        <v>263</v>
      </c>
    </row>
    <row r="52" spans="1:36" s="36" customFormat="1" ht="15" x14ac:dyDescent="0.25">
      <c r="A52">
        <v>1.36</v>
      </c>
      <c r="B52">
        <v>5.16</v>
      </c>
      <c r="C52">
        <v>9.56</v>
      </c>
      <c r="D52" s="20">
        <f t="shared" si="0"/>
        <v>3.3695077719712918E-2</v>
      </c>
      <c r="E52" s="17">
        <f>IF(OR($A52="",$B52="",$C52=""),"",A52*'MPTO_working_3-way'!$I51)</f>
        <v>1.4196921133398659</v>
      </c>
      <c r="F52" s="21">
        <f>IF(OR($A52="",$B52="",$C52=""),"",B52*'MPTO_working_3-way'!$I51)</f>
        <v>5.3864789006130209</v>
      </c>
      <c r="G52" s="22">
        <f>IF(OR($A52="",$B52="",$C52=""),"",C52*'MPTO_working_3-way'!$I51)</f>
        <v>9.9796004437714103</v>
      </c>
      <c r="H52" s="17"/>
      <c r="I52" s="21"/>
      <c r="J52" s="22"/>
      <c r="K52" s="17"/>
      <c r="L52" s="21"/>
      <c r="M52" s="22"/>
      <c r="N52" s="23">
        <f t="shared" si="4"/>
        <v>70.43780764883391</v>
      </c>
      <c r="O52" s="24">
        <f t="shared" si="5"/>
        <v>18.56500356635933</v>
      </c>
      <c r="P52" s="24">
        <f t="shared" si="6"/>
        <v>10.02044125548265</v>
      </c>
      <c r="Q52" t="s">
        <v>88</v>
      </c>
      <c r="R52" t="s">
        <v>176</v>
      </c>
      <c r="S52" t="s">
        <v>287</v>
      </c>
      <c r="AD52" s="37"/>
      <c r="AE52" s="37"/>
      <c r="AH52" s="37"/>
      <c r="AI52" s="37"/>
      <c r="AJ52" t="s">
        <v>93</v>
      </c>
    </row>
    <row r="53" spans="1:36" s="36" customFormat="1" ht="15" x14ac:dyDescent="0.25">
      <c r="A53">
        <v>2.65</v>
      </c>
      <c r="B53">
        <v>3.34</v>
      </c>
      <c r="C53">
        <v>2.85</v>
      </c>
      <c r="D53" s="20">
        <f t="shared" si="0"/>
        <v>2.7636881153284332E-2</v>
      </c>
      <c r="E53" s="17">
        <f>IF(OR($A53="",$B53="",$C53=""),"",A53*'MPTO_working_3-way'!$I52)</f>
        <v>2.7678176518873805</v>
      </c>
      <c r="F53" s="21">
        <f>IF(OR($A53="",$B53="",$C53=""),"",B53*'MPTO_working_3-way'!$I52)</f>
        <v>3.4884947008693774</v>
      </c>
      <c r="G53" s="22">
        <f>IF(OR($A53="",$B53="",$C53=""),"",C53*'MPTO_working_3-way'!$I52)</f>
        <v>2.9767095501430321</v>
      </c>
      <c r="H53" s="17"/>
      <c r="I53" s="21"/>
      <c r="J53" s="22"/>
      <c r="K53" s="17"/>
      <c r="L53" s="21"/>
      <c r="M53" s="22"/>
      <c r="N53" s="23">
        <f t="shared" si="4"/>
        <v>36.129547743800892</v>
      </c>
      <c r="O53" s="24">
        <f t="shared" si="5"/>
        <v>28.665659138045623</v>
      </c>
      <c r="P53" s="24">
        <f t="shared" si="6"/>
        <v>33.594140884586793</v>
      </c>
      <c r="Q53" t="s">
        <v>220</v>
      </c>
      <c r="R53" t="s">
        <v>175</v>
      </c>
      <c r="S53" t="s">
        <v>287</v>
      </c>
      <c r="AD53" s="37"/>
      <c r="AE53" s="37"/>
      <c r="AH53" s="37"/>
      <c r="AI53" s="37"/>
      <c r="AJ53" t="s">
        <v>93</v>
      </c>
    </row>
    <row r="54" spans="1:36" s="36" customFormat="1" ht="15" x14ac:dyDescent="0.25">
      <c r="A54">
        <v>2.21</v>
      </c>
      <c r="B54">
        <v>3.56</v>
      </c>
      <c r="C54">
        <v>3.41</v>
      </c>
      <c r="D54" s="20">
        <f t="shared" si="0"/>
        <v>2.6642696152109124E-2</v>
      </c>
      <c r="E54" s="17">
        <f>IF(OR($A54="",$B54="",$C54=""),"",A54*'MPTO_working_3-way'!$I53)</f>
        <v>2.2844661217605653</v>
      </c>
      <c r="F54" s="21">
        <f>IF(OR($A54="",$B54="",$C54=""),"",B54*'MPTO_working_3-way'!$I53)</f>
        <v>3.6799544766821781</v>
      </c>
      <c r="G54" s="22">
        <f>IF(OR($A54="",$B54="",$C54=""),"",C54*'MPTO_working_3-way'!$I53)</f>
        <v>3.5249002150242212</v>
      </c>
      <c r="H54" s="17"/>
      <c r="I54" s="21"/>
      <c r="J54" s="22"/>
      <c r="K54" s="17"/>
      <c r="L54" s="21"/>
      <c r="M54" s="22"/>
      <c r="N54" s="23">
        <f t="shared" si="4"/>
        <v>43.773903691306735</v>
      </c>
      <c r="O54" s="24">
        <f t="shared" si="5"/>
        <v>27.174249201625813</v>
      </c>
      <c r="P54" s="24">
        <f t="shared" si="6"/>
        <v>28.369597406975917</v>
      </c>
      <c r="Q54" t="s">
        <v>228</v>
      </c>
      <c r="R54" t="s">
        <v>181</v>
      </c>
      <c r="S54" t="s">
        <v>287</v>
      </c>
      <c r="AD54" s="37"/>
      <c r="AE54" s="37"/>
      <c r="AH54" s="37"/>
      <c r="AI54" s="37"/>
      <c r="AJ54" t="s">
        <v>265</v>
      </c>
    </row>
    <row r="55" spans="1:36" s="36" customFormat="1" ht="15" x14ac:dyDescent="0.25">
      <c r="A55">
        <v>1.59</v>
      </c>
      <c r="B55">
        <v>4.5599999999999996</v>
      </c>
      <c r="C55">
        <v>5.5</v>
      </c>
      <c r="D55" s="20">
        <f t="shared" si="0"/>
        <v>3.0047245042279735E-2</v>
      </c>
      <c r="E55" s="17">
        <f>IF(OR($A55="",$B55="",$C55=""),"",A55*'MPTO_working_3-way'!$I54)</f>
        <v>1.6339426410337221</v>
      </c>
      <c r="F55" s="21">
        <f>IF(OR($A55="",$B55="",$C55=""),"",B55*'MPTO_working_3-way'!$I54)</f>
        <v>4.6860241780589762</v>
      </c>
      <c r="G55" s="22">
        <f>IF(OR($A55="",$B55="",$C55=""),"",C55*'MPTO_working_3-way'!$I54)</f>
        <v>5.6520028463430636</v>
      </c>
      <c r="H55" s="17"/>
      <c r="I55" s="21"/>
      <c r="J55" s="22"/>
      <c r="K55" s="17"/>
      <c r="L55" s="21"/>
      <c r="M55" s="22"/>
      <c r="N55" s="23">
        <f t="shared" si="4"/>
        <v>61.201658790625899</v>
      </c>
      <c r="O55" s="24">
        <f t="shared" si="5"/>
        <v>21.340052078310347</v>
      </c>
      <c r="P55" s="24">
        <f t="shared" si="6"/>
        <v>17.692843177653668</v>
      </c>
      <c r="Q55" t="s">
        <v>236</v>
      </c>
      <c r="R55" t="s">
        <v>178</v>
      </c>
      <c r="S55" t="s">
        <v>287</v>
      </c>
      <c r="AD55" s="37"/>
      <c r="AE55" s="37"/>
      <c r="AH55" s="37"/>
      <c r="AI55" s="37"/>
      <c r="AJ55" t="s">
        <v>265</v>
      </c>
    </row>
    <row r="56" spans="1:36" s="36" customFormat="1" ht="15" x14ac:dyDescent="0.25">
      <c r="A56">
        <v>2.88</v>
      </c>
      <c r="B56">
        <v>3.61</v>
      </c>
      <c r="C56">
        <v>2.48</v>
      </c>
      <c r="D56" s="20">
        <f t="shared" si="0"/>
        <v>2.7456338923142587E-2</v>
      </c>
      <c r="E56" s="17">
        <f>IF(OR($A56="",$B56="",$C56=""),"",A56*'MPTO_working_3-way'!$I55)</f>
        <v>2.9567309649180742</v>
      </c>
      <c r="F56" s="21">
        <f>IF(OR($A56="",$B56="",$C56=""),"",B56*'MPTO_working_3-way'!$I55)</f>
        <v>3.7061801331091138</v>
      </c>
      <c r="G56" s="22">
        <f>IF(OR($A56="",$B56="",$C56=""),"",C56*'MPTO_working_3-way'!$I55)</f>
        <v>2.5460738864572305</v>
      </c>
      <c r="H56" s="17"/>
      <c r="I56" s="21"/>
      <c r="J56" s="22"/>
      <c r="K56" s="17"/>
      <c r="L56" s="21"/>
      <c r="M56" s="22"/>
      <c r="N56" s="23">
        <f t="shared" si="4"/>
        <v>33.821135972975078</v>
      </c>
      <c r="O56" s="24">
        <f t="shared" si="5"/>
        <v>26.981958892567377</v>
      </c>
      <c r="P56" s="24">
        <f t="shared" si="6"/>
        <v>39.276157904100096</v>
      </c>
      <c r="Q56" t="s">
        <v>234</v>
      </c>
      <c r="R56" t="s">
        <v>246</v>
      </c>
      <c r="S56" t="s">
        <v>287</v>
      </c>
      <c r="AD56" s="37"/>
      <c r="AE56" s="37"/>
      <c r="AH56" s="37"/>
      <c r="AI56" s="37"/>
      <c r="AJ56" t="s">
        <v>265</v>
      </c>
    </row>
    <row r="57" spans="1:36" s="36" customFormat="1" ht="15" x14ac:dyDescent="0.25">
      <c r="A57">
        <v>2.09</v>
      </c>
      <c r="B57">
        <v>3.04</v>
      </c>
      <c r="C57">
        <v>4.2</v>
      </c>
      <c r="D57" s="20">
        <f t="shared" si="0"/>
        <v>4.5511506037821947E-2</v>
      </c>
      <c r="E57" s="17">
        <f>IF(OR($A57="",$B57="",$C57=""),"",A57*'MPTO_working_3-way'!$I56)</f>
        <v>2.1527987421383643</v>
      </c>
      <c r="F57" s="21">
        <f>IF(OR($A57="",$B57="",$C57=""),"",B57*'MPTO_working_3-way'!$I56)</f>
        <v>3.1313436249285305</v>
      </c>
      <c r="G57" s="22">
        <f>IF(OR($A57="",$B57="",$C57=""),"",C57*'MPTO_working_3-way'!$I56)</f>
        <v>4.326198429177575</v>
      </c>
      <c r="H57" s="17"/>
      <c r="I57" s="21"/>
      <c r="J57" s="22"/>
      <c r="K57" s="17"/>
      <c r="L57" s="21"/>
      <c r="M57" s="22"/>
      <c r="N57" s="23">
        <f t="shared" si="4"/>
        <v>46.451160548649568</v>
      </c>
      <c r="O57" s="24">
        <f t="shared" si="5"/>
        <v>31.935172877196571</v>
      </c>
      <c r="P57" s="24">
        <f t="shared" si="6"/>
        <v>23.11498227301847</v>
      </c>
      <c r="Q57" t="s">
        <v>75</v>
      </c>
      <c r="R57" t="s">
        <v>84</v>
      </c>
      <c r="S57" t="s">
        <v>288</v>
      </c>
      <c r="AD57" s="37"/>
      <c r="AE57" s="37"/>
      <c r="AH57" s="37"/>
      <c r="AI57" s="37"/>
      <c r="AJ57" t="s">
        <v>290</v>
      </c>
    </row>
    <row r="58" spans="1:36" s="36" customFormat="1" ht="15" x14ac:dyDescent="0.25">
      <c r="A58">
        <v>2.46</v>
      </c>
      <c r="B58">
        <v>3.2</v>
      </c>
      <c r="C58">
        <v>3.19</v>
      </c>
      <c r="D58" s="20">
        <f t="shared" si="0"/>
        <v>3.248368886510189E-2</v>
      </c>
      <c r="E58" s="17">
        <f>IF(OR($A58="",$B58="",$C58=""),"",A58*'MPTO_working_3-way'!$I57)</f>
        <v>2.5275425937509306</v>
      </c>
      <c r="F58" s="21">
        <f>IF(OR($A58="",$B58="",$C58=""),"",B58*'MPTO_working_3-way'!$I57)</f>
        <v>3.2878602845540565</v>
      </c>
      <c r="G58" s="22">
        <f>IF(OR($A58="",$B58="",$C58=""),"",C58*'MPTO_working_3-way'!$I57)</f>
        <v>3.2775857211648249</v>
      </c>
      <c r="H58" s="17"/>
      <c r="I58" s="21"/>
      <c r="J58" s="22"/>
      <c r="K58" s="17"/>
      <c r="L58" s="21"/>
      <c r="M58" s="22"/>
      <c r="N58" s="23">
        <f t="shared" si="4"/>
        <v>39.564120599684031</v>
      </c>
      <c r="O58" s="24">
        <f t="shared" si="5"/>
        <v>30.414917711007096</v>
      </c>
      <c r="P58" s="24">
        <f t="shared" si="6"/>
        <v>30.510262280634077</v>
      </c>
      <c r="Q58" t="s">
        <v>193</v>
      </c>
      <c r="R58" t="s">
        <v>196</v>
      </c>
      <c r="S58" t="s">
        <v>288</v>
      </c>
      <c r="AD58" s="37"/>
      <c r="AE58" s="37"/>
      <c r="AH58" s="37"/>
      <c r="AI58" s="37"/>
      <c r="AJ58" t="s">
        <v>94</v>
      </c>
    </row>
    <row r="59" spans="1:36" s="36" customFormat="1" ht="15" x14ac:dyDescent="0.25">
      <c r="A59">
        <v>3.1</v>
      </c>
      <c r="B59">
        <v>3.25</v>
      </c>
      <c r="C59">
        <v>2.48</v>
      </c>
      <c r="D59" s="20">
        <f t="shared" si="0"/>
        <v>3.3498759305210957E-2</v>
      </c>
      <c r="E59" s="17">
        <f>IF(OR($A59="",$B59="",$C59=""),"",A59*'MPTO_working_3-way'!$I58)</f>
        <v>3.2410856687172482</v>
      </c>
      <c r="F59" s="21">
        <f>IF(OR($A59="",$B59="",$C59=""),"",B59*'MPTO_working_3-way'!$I58)</f>
        <v>3.3979123946229213</v>
      </c>
      <c r="G59" s="22">
        <f>IF(OR($A59="",$B59="",$C59=""),"",C59*'MPTO_working_3-way'!$I58)</f>
        <v>2.5928685349737983</v>
      </c>
      <c r="H59" s="17"/>
      <c r="I59" s="21"/>
      <c r="J59" s="22"/>
      <c r="K59" s="17"/>
      <c r="L59" s="21"/>
      <c r="M59" s="22"/>
      <c r="N59" s="23">
        <f t="shared" si="4"/>
        <v>30.853858929183392</v>
      </c>
      <c r="O59" s="24">
        <f t="shared" si="5"/>
        <v>29.42983467091339</v>
      </c>
      <c r="P59" s="24">
        <f t="shared" si="6"/>
        <v>38.56732366147925</v>
      </c>
      <c r="Q59" t="s">
        <v>191</v>
      </c>
      <c r="R59" t="s">
        <v>134</v>
      </c>
      <c r="S59" t="s">
        <v>288</v>
      </c>
      <c r="AD59" s="37"/>
      <c r="AE59" s="37"/>
      <c r="AH59" s="37"/>
      <c r="AI59" s="37"/>
      <c r="AJ59" t="s">
        <v>94</v>
      </c>
    </row>
    <row r="60" spans="1:36" s="36" customFormat="1" ht="15" x14ac:dyDescent="0.25">
      <c r="A60">
        <v>2.34</v>
      </c>
      <c r="B60">
        <v>3.12</v>
      </c>
      <c r="C60">
        <v>3.51</v>
      </c>
      <c r="D60" s="20">
        <f t="shared" si="0"/>
        <v>3.2763532763532721E-2</v>
      </c>
      <c r="E60" s="17">
        <f>IF(OR($A60="",$B60="",$C60=""),"",A60*'MPTO_working_3-way'!$I59)</f>
        <v>2.4160118319443384</v>
      </c>
      <c r="F60" s="21">
        <f>IF(OR($A60="",$B60="",$C60=""),"",B60*'MPTO_working_3-way'!$I59)</f>
        <v>3.2213491092591182</v>
      </c>
      <c r="G60" s="22">
        <f>IF(OR($A60="",$B60="",$C60=""),"",C60*'MPTO_working_3-way'!$I59)</f>
        <v>3.6240177479165072</v>
      </c>
      <c r="H60" s="17"/>
      <c r="I60" s="21"/>
      <c r="J60" s="22"/>
      <c r="K60" s="17"/>
      <c r="L60" s="21"/>
      <c r="M60" s="22"/>
      <c r="N60" s="23">
        <f t="shared" si="4"/>
        <v>41.390525773842263</v>
      </c>
      <c r="O60" s="24">
        <f t="shared" si="5"/>
        <v>31.042894330381692</v>
      </c>
      <c r="P60" s="24">
        <f t="shared" si="6"/>
        <v>27.593683849228178</v>
      </c>
      <c r="Q60" t="s">
        <v>135</v>
      </c>
      <c r="R60" t="s">
        <v>190</v>
      </c>
      <c r="S60" t="s">
        <v>288</v>
      </c>
      <c r="AD60" s="37"/>
      <c r="AE60" s="37"/>
      <c r="AH60" s="37"/>
      <c r="AI60" s="37"/>
      <c r="AJ60" t="s">
        <v>94</v>
      </c>
    </row>
    <row r="61" spans="1:36" s="36" customFormat="1" ht="15" x14ac:dyDescent="0.25">
      <c r="A61">
        <v>2.17</v>
      </c>
      <c r="B61">
        <v>3.24</v>
      </c>
      <c r="C61">
        <v>3.77</v>
      </c>
      <c r="D61" s="20">
        <f t="shared" si="0"/>
        <v>3.4723457786120182E-2</v>
      </c>
      <c r="E61" s="17">
        <f>IF(OR($A61="",$B61="",$C61=""),"",A61*'MPTO_working_3-way'!$I60)</f>
        <v>2.2426923076923075</v>
      </c>
      <c r="F61" s="21">
        <f>IF(OR($A61="",$B61="",$C61=""),"",B61*'MPTO_working_3-way'!$I60)</f>
        <v>3.3485359801488839</v>
      </c>
      <c r="G61" s="22">
        <f>IF(OR($A61="",$B61="",$C61=""),"",C61*'MPTO_working_3-way'!$I60)</f>
        <v>3.8962903225806453</v>
      </c>
      <c r="H61" s="17"/>
      <c r="I61" s="21"/>
      <c r="J61" s="22"/>
      <c r="K61" s="17"/>
      <c r="L61" s="21"/>
      <c r="M61" s="22"/>
      <c r="N61" s="23">
        <f t="shared" si="4"/>
        <v>44.589264277139428</v>
      </c>
      <c r="O61" s="24">
        <f t="shared" si="5"/>
        <v>29.863797370800167</v>
      </c>
      <c r="P61" s="24">
        <f t="shared" si="6"/>
        <v>25.665438589228796</v>
      </c>
      <c r="Q61" t="s">
        <v>197</v>
      </c>
      <c r="R61" t="s">
        <v>188</v>
      </c>
      <c r="S61" t="s">
        <v>288</v>
      </c>
      <c r="AD61" s="37"/>
      <c r="AE61" s="37"/>
      <c r="AH61" s="37"/>
      <c r="AI61" s="37"/>
      <c r="AJ61" t="s">
        <v>94</v>
      </c>
    </row>
    <row r="62" spans="1:36" s="36" customFormat="1" ht="15" x14ac:dyDescent="0.25">
      <c r="A62">
        <v>1.65</v>
      </c>
      <c r="B62">
        <v>3.75</v>
      </c>
      <c r="C62">
        <v>6.04</v>
      </c>
      <c r="D62" s="20">
        <f t="shared" si="0"/>
        <v>3.8290186634557521E-2</v>
      </c>
      <c r="E62" s="17">
        <f>IF(OR($A62="",$B62="",$C62=""),"",A62*'MPTO_working_3-way'!$I61)</f>
        <v>1.704059829059829</v>
      </c>
      <c r="F62" s="21">
        <f>IF(OR($A62="",$B62="",$C62=""),"",B62*'MPTO_working_3-way'!$I61)</f>
        <v>3.8728632478632479</v>
      </c>
      <c r="G62" s="22">
        <f>IF(OR($A62="",$B62="",$C62=""),"",C62*'MPTO_working_3-way'!$I61)</f>
        <v>6.2378917378917373</v>
      </c>
      <c r="H62" s="17"/>
      <c r="I62" s="21"/>
      <c r="J62" s="22"/>
      <c r="K62" s="17"/>
      <c r="L62" s="21"/>
      <c r="M62" s="22"/>
      <c r="N62" s="23">
        <f t="shared" si="4"/>
        <v>58.683385579937308</v>
      </c>
      <c r="O62" s="24">
        <f t="shared" si="5"/>
        <v>25.820689655172412</v>
      </c>
      <c r="P62" s="24">
        <f t="shared" si="6"/>
        <v>16.031057319022608</v>
      </c>
      <c r="Q62" t="s">
        <v>189</v>
      </c>
      <c r="R62" t="s">
        <v>194</v>
      </c>
      <c r="S62" t="s">
        <v>288</v>
      </c>
      <c r="AD62" s="37"/>
      <c r="AE62" s="37"/>
      <c r="AH62" s="37"/>
      <c r="AI62" s="37"/>
      <c r="AJ62" t="s">
        <v>94</v>
      </c>
    </row>
    <row r="63" spans="1:36" s="36" customFormat="1" ht="15" x14ac:dyDescent="0.25">
      <c r="A63">
        <v>2.4</v>
      </c>
      <c r="B63">
        <v>3.68</v>
      </c>
      <c r="C63">
        <v>2.84</v>
      </c>
      <c r="D63" s="20">
        <f t="shared" si="0"/>
        <v>4.0518473157787227E-2</v>
      </c>
      <c r="E63" s="17">
        <f>IF(OR($A63="",$B63="",$C63=""),"",A63*'MPTO_working_3-way'!$I62)</f>
        <v>2.4833362986866883</v>
      </c>
      <c r="F63" s="21">
        <f>IF(OR($A63="",$B63="",$C63=""),"",B63*'MPTO_working_3-way'!$I62)</f>
        <v>3.8077823246529223</v>
      </c>
      <c r="G63" s="22">
        <f>IF(OR($A63="",$B63="",$C63=""),"",C63*'MPTO_working_3-way'!$I62)</f>
        <v>2.9386146201125811</v>
      </c>
      <c r="H63" s="17"/>
      <c r="I63" s="21"/>
      <c r="J63" s="22"/>
      <c r="K63" s="17"/>
      <c r="L63" s="21"/>
      <c r="M63" s="22"/>
      <c r="N63" s="23">
        <f t="shared" si="4"/>
        <v>40.268408291251156</v>
      </c>
      <c r="O63" s="24">
        <f t="shared" si="5"/>
        <v>26.262005407337707</v>
      </c>
      <c r="P63" s="24">
        <f t="shared" si="6"/>
        <v>34.029640809508024</v>
      </c>
      <c r="Q63" t="s">
        <v>81</v>
      </c>
      <c r="R63" t="s">
        <v>78</v>
      </c>
      <c r="S63" t="s">
        <v>288</v>
      </c>
      <c r="AD63" s="37"/>
      <c r="AE63" s="37"/>
      <c r="AH63" s="37"/>
      <c r="AI63" s="37"/>
      <c r="AJ63" t="s">
        <v>87</v>
      </c>
    </row>
    <row r="64" spans="1:36" s="36" customFormat="1" ht="15" x14ac:dyDescent="0.25">
      <c r="A64">
        <v>1.49</v>
      </c>
      <c r="B64">
        <v>4.74</v>
      </c>
      <c r="C64">
        <v>6.25</v>
      </c>
      <c r="D64" s="20">
        <f t="shared" si="0"/>
        <v>4.2111403732336461E-2</v>
      </c>
      <c r="E64" s="17">
        <f>IF(OR($A64="",$B64="",$C64=""),"",A64*'MPTO_working_3-way'!$I63)</f>
        <v>1.5470523780854908</v>
      </c>
      <c r="F64" s="21">
        <f>IF(OR($A64="",$B64="",$C64=""),"",B64*'MPTO_working_3-way'!$I63)</f>
        <v>4.921495484647803</v>
      </c>
      <c r="G64" s="22">
        <f>IF(OR($A64="",$B64="",$C64=""),"",C64*'MPTO_working_3-way'!$I63)</f>
        <v>6.4893136664659847</v>
      </c>
      <c r="H64" s="17"/>
      <c r="I64" s="21"/>
      <c r="J64" s="22"/>
      <c r="K64" s="17"/>
      <c r="L64" s="21"/>
      <c r="M64" s="22"/>
      <c r="N64" s="23">
        <f t="shared" si="4"/>
        <v>64.639052572836647</v>
      </c>
      <c r="O64" s="24">
        <f t="shared" si="5"/>
        <v>20.319027074583673</v>
      </c>
      <c r="P64" s="24">
        <f t="shared" si="6"/>
        <v>15.409950133364259</v>
      </c>
      <c r="Q64" t="s">
        <v>82</v>
      </c>
      <c r="R64" t="s">
        <v>77</v>
      </c>
      <c r="S64" t="s">
        <v>288</v>
      </c>
      <c r="AD64" s="37"/>
      <c r="AE64" s="37"/>
      <c r="AH64" s="37"/>
      <c r="AI64" s="37"/>
      <c r="AJ64" t="s">
        <v>87</v>
      </c>
    </row>
    <row r="65" spans="1:36" s="36" customFormat="1" ht="15" x14ac:dyDescent="0.25">
      <c r="A65">
        <v>1.67</v>
      </c>
      <c r="B65">
        <v>4.4400000000000004</v>
      </c>
      <c r="C65">
        <v>4.59</v>
      </c>
      <c r="D65" s="20">
        <f t="shared" si="0"/>
        <v>4.1892544182082769E-2</v>
      </c>
      <c r="E65" s="17">
        <f>IF(OR($A65="",$B65="",$C65=""),"",A65*'MPTO_working_3-way'!$I64)</f>
        <v>1.7376658501735045</v>
      </c>
      <c r="F65" s="21">
        <f>IF(OR($A65="",$B65="",$C65=""),"",B65*'MPTO_working_3-way'!$I64)</f>
        <v>4.6199020208205761</v>
      </c>
      <c r="G65" s="22">
        <f>IF(OR($A65="",$B65="",$C65=""),"",C65*'MPTO_working_3-way'!$I64)</f>
        <v>4.775979791794243</v>
      </c>
      <c r="H65" s="17"/>
      <c r="I65" s="21"/>
      <c r="J65" s="22"/>
      <c r="K65" s="17"/>
      <c r="L65" s="21"/>
      <c r="M65" s="22"/>
      <c r="N65" s="23">
        <f t="shared" si="4"/>
        <v>57.548463641623094</v>
      </c>
      <c r="O65" s="24">
        <f t="shared" si="5"/>
        <v>21.645480694033903</v>
      </c>
      <c r="P65" s="24">
        <f t="shared" si="6"/>
        <v>20.938112043902084</v>
      </c>
      <c r="Q65" t="s">
        <v>76</v>
      </c>
      <c r="R65" t="s">
        <v>85</v>
      </c>
      <c r="S65" t="s">
        <v>288</v>
      </c>
      <c r="AD65" s="37"/>
      <c r="AE65" s="37"/>
      <c r="AH65" s="37"/>
      <c r="AI65" s="37"/>
      <c r="AJ65" t="s">
        <v>87</v>
      </c>
    </row>
    <row r="66" spans="1:36" s="36" customFormat="1" ht="15" x14ac:dyDescent="0.25">
      <c r="A66">
        <v>2.12</v>
      </c>
      <c r="B66">
        <v>3.43</v>
      </c>
      <c r="C66">
        <v>3.76</v>
      </c>
      <c r="D66" s="20">
        <f t="shared" si="0"/>
        <v>2.9200749520430946E-2</v>
      </c>
      <c r="E66" s="17">
        <f>IF(OR($A66="",$B66="",$C66=""),"",A66*'MPTO_working_3-way'!$I65)</f>
        <v>2.2092761759125534</v>
      </c>
      <c r="F66" s="21">
        <f>IF(OR($A66="",$B66="",$C66=""),"",B66*'MPTO_working_3-way'!$I65)</f>
        <v>3.5744421148019141</v>
      </c>
      <c r="G66" s="22">
        <f>IF(OR($A66="",$B66="",$C66=""),"",C66*'MPTO_working_3-way'!$I65)</f>
        <v>3.9183388780335848</v>
      </c>
      <c r="H66" s="17"/>
      <c r="I66" s="21"/>
      <c r="J66" s="22"/>
      <c r="K66" s="17"/>
      <c r="L66" s="21"/>
      <c r="M66" s="22"/>
      <c r="N66" s="23">
        <f t="shared" si="4"/>
        <v>45.263693643323911</v>
      </c>
      <c r="O66" s="24">
        <f t="shared" si="5"/>
        <v>27.976393738730813</v>
      </c>
      <c r="P66" s="24">
        <f t="shared" si="6"/>
        <v>25.521018756342208</v>
      </c>
      <c r="Q66" t="s">
        <v>269</v>
      </c>
      <c r="R66" t="s">
        <v>105</v>
      </c>
      <c r="S66" t="s">
        <v>288</v>
      </c>
      <c r="AD66" s="37"/>
      <c r="AE66" s="37"/>
      <c r="AH66" s="37"/>
      <c r="AI66" s="37"/>
      <c r="AJ66" t="s">
        <v>91</v>
      </c>
    </row>
    <row r="67" spans="1:36" s="36" customFormat="1" ht="15" x14ac:dyDescent="0.25">
      <c r="A67">
        <v>1.51</v>
      </c>
      <c r="B67">
        <v>4.38</v>
      </c>
      <c r="C67">
        <v>7.01</v>
      </c>
      <c r="D67" s="20">
        <f t="shared" si="0"/>
        <v>3.3215510266024539E-2</v>
      </c>
      <c r="E67" s="17">
        <f>IF(OR($A67="",$B67="",$C67=""),"",A67*'MPTO_working_3-way'!$I66)</f>
        <v>1.5732577417149449</v>
      </c>
      <c r="F67" s="21">
        <f>IF(OR($A67="",$B67="",$C67=""),"",B67*'MPTO_working_3-way'!$I66)</f>
        <v>4.5634893435175226</v>
      </c>
      <c r="G67" s="22">
        <f>IF(OR($A67="",$B67="",$C67=""),"",C67*'MPTO_working_3-way'!$I66)</f>
        <v>7.3036667347164004</v>
      </c>
      <c r="H67" s="17"/>
      <c r="I67" s="21"/>
      <c r="J67" s="22"/>
      <c r="K67" s="17"/>
      <c r="L67" s="21"/>
      <c r="M67" s="22"/>
      <c r="N67" s="23">
        <f t="shared" si="4"/>
        <v>63.562375921312189</v>
      </c>
      <c r="O67" s="24">
        <f t="shared" si="5"/>
        <v>21.913056539082511</v>
      </c>
      <c r="P67" s="24">
        <f t="shared" si="6"/>
        <v>13.691752873207047</v>
      </c>
      <c r="Q67" t="s">
        <v>268</v>
      </c>
      <c r="R67" t="s">
        <v>267</v>
      </c>
      <c r="S67" t="s">
        <v>288</v>
      </c>
      <c r="AD67" s="37"/>
      <c r="AE67" s="37"/>
      <c r="AH67" s="37"/>
      <c r="AI67" s="37"/>
      <c r="AJ67" t="s">
        <v>91</v>
      </c>
    </row>
    <row r="68" spans="1:36" s="36" customFormat="1" ht="15" x14ac:dyDescent="0.25">
      <c r="A68">
        <v>3.77</v>
      </c>
      <c r="B68">
        <v>3.51</v>
      </c>
      <c r="C68">
        <v>2.09</v>
      </c>
      <c r="D68" s="20">
        <f t="shared" ref="D68:D106" si="7">IF(OR($A68="",$B68="",$C68=""),"",(1/A68)+(1/B68)+(1/C68)-1)</f>
        <v>2.8621173811736567E-2</v>
      </c>
      <c r="E68" s="17">
        <f>IF(OR($A68="",$B68="",$C68=""),"",A68*'MPTO_working_3-way'!$I67)</f>
        <v>3.8800868256920249</v>
      </c>
      <c r="F68" s="21">
        <f>IF(OR($A68="",$B68="",$C68=""),"",B68*'MPTO_working_3-way'!$I67)</f>
        <v>3.6124946308167125</v>
      </c>
      <c r="G68" s="22">
        <f>IF(OR($A68="",$B68="",$C68=""),"",C68*'MPTO_working_3-way'!$I67)</f>
        <v>2.1510295664977006</v>
      </c>
      <c r="H68" s="17"/>
      <c r="I68" s="21"/>
      <c r="J68" s="22"/>
      <c r="K68" s="17"/>
      <c r="L68" s="21"/>
      <c r="M68" s="22"/>
      <c r="N68" s="23">
        <f t="shared" si="4"/>
        <v>25.772619142914337</v>
      </c>
      <c r="O68" s="24">
        <f t="shared" si="5"/>
        <v>27.681702042389471</v>
      </c>
      <c r="P68" s="24">
        <f t="shared" si="6"/>
        <v>46.489365630998591</v>
      </c>
      <c r="Q68" t="s">
        <v>139</v>
      </c>
      <c r="R68" t="s">
        <v>146</v>
      </c>
      <c r="S68" t="s">
        <v>288</v>
      </c>
      <c r="AD68" s="37"/>
      <c r="AE68" s="37"/>
      <c r="AH68" s="37"/>
      <c r="AI68" s="37"/>
      <c r="AJ68" t="s">
        <v>100</v>
      </c>
    </row>
    <row r="69" spans="1:36" s="36" customFormat="1" ht="15" x14ac:dyDescent="0.25">
      <c r="A69">
        <v>1.83</v>
      </c>
      <c r="B69">
        <v>3.65</v>
      </c>
      <c r="C69">
        <v>4.04</v>
      </c>
      <c r="D69" s="20">
        <f t="shared" si="7"/>
        <v>6.7945442646667464E-2</v>
      </c>
      <c r="E69" s="17">
        <f>IF(OR($A69="",$B69="",$C69=""),"",A69*'MPTO_working_3-way'!$I68)</f>
        <v>1.890784383786825</v>
      </c>
      <c r="F69" s="21">
        <f>IF(OR($A69="",$B69="",$C69=""),"",B69*'MPTO_working_3-way'!$I68)</f>
        <v>3.7712366124709895</v>
      </c>
      <c r="G69" s="22">
        <f>IF(OR($A69="",$B69="",$C69=""),"",C69*'MPTO_working_3-way'!$I68)</f>
        <v>4.1741906614747393</v>
      </c>
      <c r="H69" s="17"/>
      <c r="I69" s="21"/>
      <c r="J69" s="22"/>
      <c r="K69" s="17"/>
      <c r="L69" s="21"/>
      <c r="M69" s="22"/>
      <c r="N69" s="23">
        <f t="shared" ref="N69:N106" si="8">(1/E69)* 100</f>
        <v>52.888103401680318</v>
      </c>
      <c r="O69" s="24">
        <f t="shared" ref="O69:O106" si="9">(1/F69)* 100</f>
        <v>26.516501157554789</v>
      </c>
      <c r="P69" s="24">
        <f t="shared" ref="P69:P106" si="10">(1/G69)* 100</f>
        <v>23.956739907196777</v>
      </c>
      <c r="Q69" t="s">
        <v>103</v>
      </c>
      <c r="R69" t="s">
        <v>104</v>
      </c>
      <c r="S69" t="s">
        <v>288</v>
      </c>
      <c r="AD69" s="37"/>
      <c r="AE69" s="37"/>
      <c r="AH69" s="37"/>
      <c r="AI69" s="37"/>
      <c r="AJ69" t="s">
        <v>72</v>
      </c>
    </row>
    <row r="70" spans="1:36" s="36" customFormat="1" ht="15" x14ac:dyDescent="0.25">
      <c r="A70">
        <v>4.07</v>
      </c>
      <c r="B70">
        <v>3.72</v>
      </c>
      <c r="C70">
        <v>1.94</v>
      </c>
      <c r="D70" s="20">
        <f t="shared" si="7"/>
        <v>2.9981367527094349E-2</v>
      </c>
      <c r="E70" s="17">
        <f>IF(OR($A70="",$B70="",$C70=""),"",A70*'MPTO_working_3-way'!$I69)</f>
        <v>4.1864881774137679</v>
      </c>
      <c r="F70" s="21">
        <f>IF(OR($A70="",$B70="",$C70=""),"",B70*'MPTO_working_3-way'!$I69)</f>
        <v>3.8264707665796602</v>
      </c>
      <c r="G70" s="22">
        <f>IF(OR($A70="",$B70="",$C70=""),"",C70*'MPTO_working_3-way'!$I69)</f>
        <v>1.9955250771947688</v>
      </c>
      <c r="H70" s="17"/>
      <c r="I70" s="21"/>
      <c r="J70" s="22"/>
      <c r="K70" s="17"/>
      <c r="L70" s="21"/>
      <c r="M70" s="22"/>
      <c r="N70" s="23">
        <f t="shared" si="8"/>
        <v>23.886368660851133</v>
      </c>
      <c r="O70" s="24">
        <f t="shared" si="9"/>
        <v>26.133742056361321</v>
      </c>
      <c r="P70" s="24">
        <f t="shared" si="10"/>
        <v>50.11212394312583</v>
      </c>
      <c r="Q70" t="s">
        <v>254</v>
      </c>
      <c r="R70" t="s">
        <v>250</v>
      </c>
      <c r="S70" t="s">
        <v>288</v>
      </c>
      <c r="AD70" s="37"/>
      <c r="AE70" s="37"/>
      <c r="AH70" s="37"/>
      <c r="AI70" s="37"/>
      <c r="AJ70" t="s">
        <v>92</v>
      </c>
    </row>
    <row r="71" spans="1:36" s="36" customFormat="1" ht="15" x14ac:dyDescent="0.25">
      <c r="A71">
        <v>2.93</v>
      </c>
      <c r="B71">
        <v>3.48</v>
      </c>
      <c r="C71">
        <v>2.4700000000000002</v>
      </c>
      <c r="D71" s="20">
        <f t="shared" si="7"/>
        <v>3.351154976186721E-2</v>
      </c>
      <c r="E71" s="17">
        <f>IF(OR($A71="",$B71="",$C71=""),"",A71*'MPTO_working_3-way'!$I70)</f>
        <v>3.129080146954736</v>
      </c>
      <c r="F71" s="21">
        <f>IF(OR($A71="",$B71="",$C71=""),"",B71*'MPTO_working_3-way'!$I70)</f>
        <v>3.7164501404104029</v>
      </c>
      <c r="G71" s="22">
        <f>IF(OR($A71="",$B71="",$C71=""),"",C71*'MPTO_working_3-way'!$I70)</f>
        <v>2.6378252433372689</v>
      </c>
      <c r="H71" s="17"/>
      <c r="I71" s="21"/>
      <c r="J71" s="22"/>
      <c r="K71" s="17"/>
      <c r="L71" s="21"/>
      <c r="M71" s="22"/>
      <c r="N71" s="23">
        <f t="shared" si="8"/>
        <v>31.958273774905184</v>
      </c>
      <c r="O71" s="24">
        <f t="shared" si="9"/>
        <v>26.90739717254948</v>
      </c>
      <c r="P71" s="24">
        <f t="shared" si="10"/>
        <v>37.91001706901708</v>
      </c>
      <c r="Q71" t="s">
        <v>257</v>
      </c>
      <c r="R71" t="s">
        <v>95</v>
      </c>
      <c r="S71" t="s">
        <v>288</v>
      </c>
      <c r="AD71" s="37"/>
      <c r="AE71" s="37"/>
      <c r="AH71" s="37"/>
      <c r="AI71" s="37"/>
      <c r="AJ71" t="s">
        <v>92</v>
      </c>
    </row>
    <row r="72" spans="1:36" s="36" customFormat="1" ht="15" x14ac:dyDescent="0.25">
      <c r="A72">
        <v>1.81</v>
      </c>
      <c r="B72">
        <v>3.72</v>
      </c>
      <c r="C72">
        <v>4.76</v>
      </c>
      <c r="D72" s="20">
        <f t="shared" si="7"/>
        <v>3.1387425759824561E-2</v>
      </c>
      <c r="E72" s="17">
        <f>IF(OR($A72="",$B72="",$C72=""),"",A72*'MPTO_working_3-way'!$I71)</f>
        <v>1.8642662752240409</v>
      </c>
      <c r="F72" s="21">
        <f>IF(OR($A72="",$B72="",$C72=""),"",B72*'MPTO_working_3-way'!$I71)</f>
        <v>3.8315306872007913</v>
      </c>
      <c r="G72" s="22">
        <f>IF(OR($A72="",$B72="",$C72=""),"",C72*'MPTO_working_3-way'!$I71)</f>
        <v>4.9027113094289687</v>
      </c>
      <c r="H72" s="17"/>
      <c r="I72" s="21"/>
      <c r="J72" s="22"/>
      <c r="K72" s="17"/>
      <c r="L72" s="21"/>
      <c r="M72" s="22"/>
      <c r="N72" s="23">
        <f t="shared" si="8"/>
        <v>53.640406056255216</v>
      </c>
      <c r="O72" s="24">
        <f t="shared" si="9"/>
        <v>26.099229828446756</v>
      </c>
      <c r="P72" s="24">
        <f t="shared" si="10"/>
        <v>20.396877092819739</v>
      </c>
      <c r="Q72" t="s">
        <v>253</v>
      </c>
      <c r="R72" t="s">
        <v>249</v>
      </c>
      <c r="S72" t="s">
        <v>288</v>
      </c>
      <c r="AD72" s="37"/>
      <c r="AE72" s="37"/>
      <c r="AH72" s="37"/>
      <c r="AI72" s="37"/>
      <c r="AJ72" t="s">
        <v>92</v>
      </c>
    </row>
    <row r="73" spans="1:36" s="36" customFormat="1" ht="15" x14ac:dyDescent="0.25">
      <c r="A73">
        <v>2.5299999999999998</v>
      </c>
      <c r="B73">
        <v>3.63</v>
      </c>
      <c r="C73">
        <v>2.81</v>
      </c>
      <c r="D73" s="20">
        <f t="shared" si="7"/>
        <v>2.661089678095574E-2</v>
      </c>
      <c r="E73" s="17">
        <f>IF(OR($A73="",$B73="",$C73=""),"",A73*'MPTO_working_3-way'!$I72)</f>
        <v>2.614784220897524</v>
      </c>
      <c r="F73" s="21">
        <f>IF(OR($A73="",$B73="",$C73=""),"",B73*'MPTO_working_3-way'!$I72)</f>
        <v>3.751646925635578</v>
      </c>
      <c r="G73" s="22">
        <f>IF(OR($A73="",$B73="",$C73=""),"",C73*'MPTO_working_3-way'!$I72)</f>
        <v>2.9041674548308469</v>
      </c>
      <c r="H73" s="17"/>
      <c r="I73" s="21"/>
      <c r="J73" s="22"/>
      <c r="K73" s="17"/>
      <c r="L73" s="21"/>
      <c r="M73" s="22"/>
      <c r="N73" s="23">
        <f t="shared" si="8"/>
        <v>38.244073526524119</v>
      </c>
      <c r="O73" s="24">
        <f t="shared" si="9"/>
        <v>26.654960336668328</v>
      </c>
      <c r="P73" s="24">
        <f t="shared" si="10"/>
        <v>34.433276164450547</v>
      </c>
      <c r="Q73" t="s">
        <v>99</v>
      </c>
      <c r="R73" t="s">
        <v>98</v>
      </c>
      <c r="S73" t="s">
        <v>288</v>
      </c>
      <c r="AD73" s="37"/>
      <c r="AE73" s="37"/>
      <c r="AH73" s="37"/>
      <c r="AI73" s="37"/>
      <c r="AJ73" t="s">
        <v>92</v>
      </c>
    </row>
    <row r="74" spans="1:36" s="36" customFormat="1" ht="15" x14ac:dyDescent="0.25">
      <c r="A74">
        <v>3.13</v>
      </c>
      <c r="B74">
        <v>3.64</v>
      </c>
      <c r="C74">
        <v>2.31</v>
      </c>
      <c r="D74" s="20">
        <f t="shared" si="7"/>
        <v>2.7114525517081489E-2</v>
      </c>
      <c r="E74" s="17">
        <f>IF(OR($A74="",$B74="",$C74=""),"",A74*'MPTO_working_3-way'!$I73)</f>
        <v>3.2282426426282509</v>
      </c>
      <c r="F74" s="21">
        <f>IF(OR($A74="",$B74="",$C74=""),"",B74*'MPTO_working_3-way'!$I73)</f>
        <v>3.7542502297657614</v>
      </c>
      <c r="G74" s="22">
        <f>IF(OR($A74="",$B74="",$C74=""),"",C74*'MPTO_working_3-way'!$I73)</f>
        <v>2.3825049535051948</v>
      </c>
      <c r="H74" s="17"/>
      <c r="I74" s="21"/>
      <c r="J74" s="22"/>
      <c r="K74" s="17"/>
      <c r="L74" s="21"/>
      <c r="M74" s="22"/>
      <c r="N74" s="23">
        <f t="shared" si="8"/>
        <v>30.97660587203746</v>
      </c>
      <c r="O74" s="24">
        <f t="shared" si="9"/>
        <v>26.636477027328915</v>
      </c>
      <c r="P74" s="24">
        <f t="shared" si="10"/>
        <v>41.972630467306168</v>
      </c>
      <c r="Q74" t="s">
        <v>97</v>
      </c>
      <c r="R74" t="s">
        <v>89</v>
      </c>
      <c r="S74" t="s">
        <v>288</v>
      </c>
      <c r="AD74" s="37"/>
      <c r="AE74" s="37"/>
      <c r="AH74" s="37"/>
      <c r="AI74" s="37"/>
      <c r="AJ74" t="s">
        <v>92</v>
      </c>
    </row>
    <row r="75" spans="1:36" s="36" customFormat="1" ht="15" x14ac:dyDescent="0.25">
      <c r="A75">
        <v>3.13</v>
      </c>
      <c r="B75">
        <v>3.49</v>
      </c>
      <c r="C75">
        <v>2.37</v>
      </c>
      <c r="D75" s="20">
        <f t="shared" si="7"/>
        <v>2.7962697450814256E-2</v>
      </c>
      <c r="E75" s="17">
        <f>IF(OR($A75="",$B75="",$C75=""),"",A75*'MPTO_working_3-way'!$I74)</f>
        <v>3.2132921069243912</v>
      </c>
      <c r="F75" s="21">
        <f>IF(OR($A75="",$B75="",$C75=""),"",B75*'MPTO_working_3-way'!$I74)</f>
        <v>3.5828720297655359</v>
      </c>
      <c r="G75" s="22">
        <f>IF(OR($A75="",$B75="",$C75=""),"",C75*'MPTO_working_3-way'!$I74)</f>
        <v>2.4330678253708653</v>
      </c>
      <c r="H75" s="17"/>
      <c r="I75" s="21"/>
      <c r="J75" s="22"/>
      <c r="K75" s="17"/>
      <c r="L75" s="21"/>
      <c r="M75" s="22"/>
      <c r="N75" s="23">
        <f t="shared" si="8"/>
        <v>31.120731222819074</v>
      </c>
      <c r="O75" s="24">
        <f t="shared" si="9"/>
        <v>27.91056983593802</v>
      </c>
      <c r="P75" s="24">
        <f t="shared" si="10"/>
        <v>41.100374990474137</v>
      </c>
      <c r="Q75" t="s">
        <v>258</v>
      </c>
      <c r="R75" t="s">
        <v>255</v>
      </c>
      <c r="S75" t="s">
        <v>288</v>
      </c>
      <c r="AD75" s="37"/>
      <c r="AE75" s="37"/>
      <c r="AH75" s="37"/>
      <c r="AI75" s="37"/>
      <c r="AJ75" t="s">
        <v>92</v>
      </c>
    </row>
    <row r="76" spans="1:36" s="36" customFormat="1" ht="15" x14ac:dyDescent="0.25">
      <c r="A76">
        <v>1.66</v>
      </c>
      <c r="B76">
        <v>3.58</v>
      </c>
      <c r="C76">
        <v>5.6</v>
      </c>
      <c r="D76" s="20">
        <f t="shared" si="7"/>
        <v>6.0310676064192936E-2</v>
      </c>
      <c r="E76" s="17">
        <f>IF(OR($A76="",$B76="",$C76=""),"",A76*'MPTO_working_3-way'!$I75)</f>
        <v>1.7050101123583552</v>
      </c>
      <c r="F76" s="21">
        <f>IF(OR($A76="",$B76="",$C76=""),"",B76*'MPTO_working_3-way'!$I75)</f>
        <v>3.6770700013511517</v>
      </c>
      <c r="G76" s="22">
        <f>IF(OR($A76="",$B76="",$C76=""),"",C76*'MPTO_working_3-way'!$I75)</f>
        <v>5.7518413428956556</v>
      </c>
      <c r="H76" s="17"/>
      <c r="I76" s="21"/>
      <c r="J76" s="22"/>
      <c r="K76" s="17"/>
      <c r="L76" s="21"/>
      <c r="M76" s="22"/>
      <c r="N76" s="23">
        <f t="shared" si="8"/>
        <v>58.650678535672064</v>
      </c>
      <c r="O76" s="24">
        <f t="shared" si="9"/>
        <v>27.195566024920563</v>
      </c>
      <c r="P76" s="24">
        <f t="shared" si="10"/>
        <v>17.38573685164565</v>
      </c>
      <c r="Q76" t="s">
        <v>166</v>
      </c>
      <c r="R76" t="s">
        <v>208</v>
      </c>
      <c r="S76" t="s">
        <v>288</v>
      </c>
      <c r="AD76" s="37"/>
      <c r="AE76" s="37"/>
      <c r="AH76" s="37"/>
      <c r="AI76" s="37"/>
      <c r="AJ76" t="s">
        <v>262</v>
      </c>
    </row>
    <row r="77" spans="1:36" s="36" customFormat="1" ht="15" x14ac:dyDescent="0.25">
      <c r="A77">
        <v>1.57</v>
      </c>
      <c r="B77">
        <v>4.28</v>
      </c>
      <c r="C77">
        <v>6.22</v>
      </c>
      <c r="D77" s="20">
        <f t="shared" si="7"/>
        <v>3.1359239152384033E-2</v>
      </c>
      <c r="E77" s="17">
        <f>IF(OR($A77="",$B77="",$C77=""),"",A77*'MPTO_working_3-way'!$I76)</f>
        <v>1.6139014349977785</v>
      </c>
      <c r="F77" s="21">
        <f>IF(OR($A77="",$B77="",$C77=""),"",B77*'MPTO_working_3-way'!$I76)</f>
        <v>4.399680345089485</v>
      </c>
      <c r="G77" s="22">
        <f>IF(OR($A77="",$B77="",$C77=""),"",C77*'MPTO_working_3-way'!$I76)</f>
        <v>6.3939279781440641</v>
      </c>
      <c r="H77" s="17"/>
      <c r="I77" s="21"/>
      <c r="J77" s="22"/>
      <c r="K77" s="17"/>
      <c r="L77" s="21"/>
      <c r="M77" s="22"/>
      <c r="N77" s="23">
        <f t="shared" si="8"/>
        <v>61.961652571513859</v>
      </c>
      <c r="O77" s="24">
        <f t="shared" si="9"/>
        <v>22.728923957307654</v>
      </c>
      <c r="P77" s="24">
        <f t="shared" si="10"/>
        <v>15.639838350044496</v>
      </c>
      <c r="Q77" t="s">
        <v>177</v>
      </c>
      <c r="R77" t="s">
        <v>221</v>
      </c>
      <c r="S77" t="s">
        <v>288</v>
      </c>
      <c r="AD77" s="37"/>
      <c r="AE77" s="37"/>
      <c r="AH77" s="37"/>
      <c r="AI77" s="37"/>
      <c r="AJ77" t="s">
        <v>93</v>
      </c>
    </row>
    <row r="78" spans="1:36" s="36" customFormat="1" ht="15" x14ac:dyDescent="0.25">
      <c r="A78">
        <v>1.85</v>
      </c>
      <c r="B78">
        <v>3.94</v>
      </c>
      <c r="C78">
        <v>4.22</v>
      </c>
      <c r="D78" s="20">
        <f t="shared" si="7"/>
        <v>3.1314471784074982E-2</v>
      </c>
      <c r="E78" s="17">
        <f>IF(OR($A78="",$B78="",$C78=""),"",A78*'MPTO_working_3-way'!$I77)</f>
        <v>1.9615747507187571</v>
      </c>
      <c r="F78" s="21">
        <f>IF(OR($A78="",$B78="",$C78=""),"",B78*'MPTO_working_3-way'!$I77)</f>
        <v>4.1776240636929201</v>
      </c>
      <c r="G78" s="22">
        <f>IF(OR($A78="",$B78="",$C78=""),"",C78*'MPTO_working_3-way'!$I77)</f>
        <v>4.474511052990894</v>
      </c>
      <c r="H78" s="17"/>
      <c r="I78" s="21"/>
      <c r="J78" s="22"/>
      <c r="K78" s="17"/>
      <c r="L78" s="21"/>
      <c r="M78" s="22"/>
      <c r="N78" s="23">
        <f t="shared" si="8"/>
        <v>50.979449018375753</v>
      </c>
      <c r="O78" s="24">
        <f t="shared" si="9"/>
        <v>23.93705093502415</v>
      </c>
      <c r="P78" s="24">
        <f t="shared" si="10"/>
        <v>22.348810588624442</v>
      </c>
      <c r="Q78" t="s">
        <v>218</v>
      </c>
      <c r="R78" t="s">
        <v>223</v>
      </c>
      <c r="S78" t="s">
        <v>288</v>
      </c>
      <c r="AD78" s="37"/>
      <c r="AE78" s="37"/>
      <c r="AH78" s="37"/>
      <c r="AI78" s="37"/>
      <c r="AJ78" t="s">
        <v>93</v>
      </c>
    </row>
    <row r="79" spans="1:36" s="36" customFormat="1" ht="15" x14ac:dyDescent="0.25">
      <c r="A79">
        <v>1.93</v>
      </c>
      <c r="B79">
        <v>3.81</v>
      </c>
      <c r="C79">
        <v>4.01</v>
      </c>
      <c r="D79" s="20">
        <f t="shared" si="7"/>
        <v>2.9978465230448004E-2</v>
      </c>
      <c r="E79" s="17">
        <f>IF(OR($A79="",$B79="",$C79=""),"",A79*'MPTO_working_3-way'!$I78)</f>
        <v>1.9905233315641011</v>
      </c>
      <c r="F79" s="21">
        <f>IF(OR($A79="",$B79="",$C79=""),"",B79*'MPTO_working_3-way'!$I78)</f>
        <v>3.9294787011705834</v>
      </c>
      <c r="G79" s="22">
        <f>IF(OR($A79="",$B79="",$C79=""),"",C79*'MPTO_working_3-way'!$I78)</f>
        <v>4.1357505490010595</v>
      </c>
      <c r="H79" s="17"/>
      <c r="I79" s="21"/>
      <c r="J79" s="22"/>
      <c r="K79" s="17"/>
      <c r="L79" s="21"/>
      <c r="M79" s="22"/>
      <c r="N79" s="23">
        <f t="shared" si="8"/>
        <v>50.238044645988964</v>
      </c>
      <c r="O79" s="24">
        <f t="shared" si="9"/>
        <v>25.448668285238501</v>
      </c>
      <c r="P79" s="24">
        <f t="shared" si="10"/>
        <v>24.179408021635588</v>
      </c>
      <c r="Q79" t="s">
        <v>222</v>
      </c>
      <c r="R79" t="s">
        <v>219</v>
      </c>
      <c r="S79" t="s">
        <v>288</v>
      </c>
      <c r="AD79" s="37"/>
      <c r="AE79" s="37"/>
      <c r="AH79" s="37"/>
      <c r="AI79" s="37"/>
      <c r="AJ79" t="s">
        <v>93</v>
      </c>
    </row>
    <row r="80" spans="1:36" s="36" customFormat="1" ht="15" x14ac:dyDescent="0.25">
      <c r="A80">
        <v>3.54</v>
      </c>
      <c r="B80">
        <v>3.31</v>
      </c>
      <c r="C80">
        <v>2.25</v>
      </c>
      <c r="D80" s="20">
        <f t="shared" si="7"/>
        <v>2.9045123776036741E-2</v>
      </c>
      <c r="E80" s="17">
        <f>IF(OR($A80="",$B80="",$C80=""),"",A80*'MPTO_working_3-way'!$I79)</f>
        <v>3.6508532301156253</v>
      </c>
      <c r="F80" s="21">
        <f>IF(OR($A80="",$B80="",$C80=""),"",B80*'MPTO_working_3-way'!$I79)</f>
        <v>3.4136509016052883</v>
      </c>
      <c r="G80" s="22">
        <f>IF(OR($A80="",$B80="",$C80=""),"",C80*'MPTO_working_3-way'!$I79)</f>
        <v>2.3204575615141687</v>
      </c>
      <c r="H80" s="17"/>
      <c r="I80" s="21"/>
      <c r="J80" s="22"/>
      <c r="K80" s="17"/>
      <c r="L80" s="21"/>
      <c r="M80" s="22"/>
      <c r="N80" s="23">
        <f t="shared" si="8"/>
        <v>27.390857341266749</v>
      </c>
      <c r="O80" s="24">
        <f t="shared" si="9"/>
        <v>29.294149543227881</v>
      </c>
      <c r="P80" s="24">
        <f t="shared" si="10"/>
        <v>43.094948883593013</v>
      </c>
      <c r="Q80" t="s">
        <v>217</v>
      </c>
      <c r="R80" t="s">
        <v>259</v>
      </c>
      <c r="S80" t="s">
        <v>288</v>
      </c>
      <c r="AD80" s="37"/>
      <c r="AE80" s="37"/>
      <c r="AH80" s="37"/>
      <c r="AI80" s="37"/>
      <c r="AJ80" t="s">
        <v>93</v>
      </c>
    </row>
    <row r="81" spans="1:36" s="36" customFormat="1" ht="15" x14ac:dyDescent="0.25">
      <c r="A81">
        <v>1.91</v>
      </c>
      <c r="B81">
        <v>3.83</v>
      </c>
      <c r="C81">
        <v>4.08</v>
      </c>
      <c r="D81" s="20">
        <f t="shared" si="7"/>
        <v>2.9754854383895246E-2</v>
      </c>
      <c r="E81" s="17">
        <f>IF(OR($A81="",$B81="",$C81=""),"",A81*'MPTO_working_3-way'!$I80)</f>
        <v>1.9672588685901555</v>
      </c>
      <c r="F81" s="21">
        <f>IF(OR($A81="",$B81="",$C81=""),"",B81*'MPTO_working_3-way'!$I80)</f>
        <v>3.9448175218326158</v>
      </c>
      <c r="G81" s="22">
        <f>IF(OR($A81="",$B81="",$C81=""),"",C81*'MPTO_working_3-way'!$I80)</f>
        <v>4.2023121381402282</v>
      </c>
      <c r="H81" s="17"/>
      <c r="I81" s="21"/>
      <c r="J81" s="22"/>
      <c r="K81" s="17"/>
      <c r="L81" s="21"/>
      <c r="M81" s="22"/>
      <c r="N81" s="23">
        <f t="shared" si="8"/>
        <v>50.832151068997554</v>
      </c>
      <c r="O81" s="24">
        <f t="shared" si="9"/>
        <v>25.349715023964837</v>
      </c>
      <c r="P81" s="24">
        <f t="shared" si="10"/>
        <v>23.796423662202283</v>
      </c>
      <c r="Q81" t="s">
        <v>90</v>
      </c>
      <c r="R81" t="s">
        <v>216</v>
      </c>
      <c r="S81" t="s">
        <v>288</v>
      </c>
      <c r="AD81" s="37"/>
      <c r="AE81" s="37"/>
      <c r="AH81" s="37"/>
      <c r="AI81" s="37"/>
      <c r="AJ81" t="s">
        <v>93</v>
      </c>
    </row>
    <row r="82" spans="1:36" s="36" customFormat="1" ht="15" x14ac:dyDescent="0.25">
      <c r="A82">
        <v>1.86</v>
      </c>
      <c r="B82">
        <v>3.78</v>
      </c>
      <c r="C82">
        <v>3.79</v>
      </c>
      <c r="D82" s="20">
        <f t="shared" si="7"/>
        <v>6.6036915896478421E-2</v>
      </c>
      <c r="E82" s="17">
        <f>IF(OR($A82="",$B82="",$C82=""),"",A82*'MPTO_working_3-way'!$I81)</f>
        <v>1.9140239302234285</v>
      </c>
      <c r="F82" s="21">
        <f>IF(OR($A82="",$B82="",$C82=""),"",B82*'MPTO_working_3-way'!$I81)</f>
        <v>3.8897905678734186</v>
      </c>
      <c r="G82" s="22">
        <f>IF(OR($A82="",$B82="",$C82=""),"",C82*'MPTO_working_3-way'!$I81)</f>
        <v>3.9000810191111794</v>
      </c>
      <c r="H82" s="17"/>
      <c r="I82" s="21"/>
      <c r="J82" s="22"/>
      <c r="K82" s="17"/>
      <c r="L82" s="21"/>
      <c r="M82" s="22"/>
      <c r="N82" s="23">
        <f t="shared" si="8"/>
        <v>52.245950753774942</v>
      </c>
      <c r="O82" s="24">
        <f t="shared" si="9"/>
        <v>25.708324974079733</v>
      </c>
      <c r="P82" s="24">
        <f t="shared" si="10"/>
        <v>25.640492982063691</v>
      </c>
      <c r="Q82" t="s">
        <v>280</v>
      </c>
      <c r="R82" t="s">
        <v>275</v>
      </c>
      <c r="S82" t="s">
        <v>288</v>
      </c>
      <c r="AD82" s="37"/>
      <c r="AE82" s="37"/>
      <c r="AH82" s="37"/>
      <c r="AI82" s="37"/>
      <c r="AJ82" t="s">
        <v>282</v>
      </c>
    </row>
    <row r="83" spans="1:36" s="36" customFormat="1" ht="15" x14ac:dyDescent="0.25">
      <c r="A83">
        <v>1.86</v>
      </c>
      <c r="B83">
        <v>3.74</v>
      </c>
      <c r="C83">
        <v>3.82</v>
      </c>
      <c r="D83" s="20">
        <f t="shared" si="7"/>
        <v>6.6794192458577317E-2</v>
      </c>
      <c r="E83" s="17">
        <f>IF(OR($A83="",$B83="",$C83=""),"",A83*'MPTO_working_3-way'!$I82)</f>
        <v>1.9153440291540453</v>
      </c>
      <c r="F83" s="21">
        <f>IF(OR($A83="",$B83="",$C83=""),"",B83*'MPTO_working_3-way'!$I82)</f>
        <v>3.8512831553957683</v>
      </c>
      <c r="G83" s="22">
        <f>IF(OR($A83="",$B83="",$C83=""),"",C83*'MPTO_working_3-way'!$I82)</f>
        <v>3.9336635437464795</v>
      </c>
      <c r="H83" s="17"/>
      <c r="I83" s="21"/>
      <c r="J83" s="22"/>
      <c r="K83" s="17"/>
      <c r="L83" s="21"/>
      <c r="M83" s="22"/>
      <c r="N83" s="23">
        <f t="shared" si="8"/>
        <v>52.209941649055722</v>
      </c>
      <c r="O83" s="24">
        <f t="shared" si="9"/>
        <v>25.965372050065149</v>
      </c>
      <c r="P83" s="24">
        <f t="shared" si="10"/>
        <v>25.421594624932897</v>
      </c>
      <c r="Q83" t="s">
        <v>274</v>
      </c>
      <c r="R83" t="s">
        <v>279</v>
      </c>
      <c r="S83" t="s">
        <v>288</v>
      </c>
      <c r="AD83" s="37"/>
      <c r="AE83" s="37"/>
      <c r="AH83" s="37"/>
      <c r="AI83" s="37"/>
      <c r="AJ83" t="s">
        <v>282</v>
      </c>
    </row>
    <row r="84" spans="1:36" s="36" customFormat="1" ht="15" x14ac:dyDescent="0.25">
      <c r="A84">
        <v>1.75</v>
      </c>
      <c r="B84">
        <v>4.05</v>
      </c>
      <c r="C84">
        <v>4.04</v>
      </c>
      <c r="D84" s="20">
        <f t="shared" si="7"/>
        <v>6.5866904150732486E-2</v>
      </c>
      <c r="E84" s="17">
        <f>IF(OR($A84="",$B84="",$C84=""),"",A84*'MPTO_working_3-way'!$I83)</f>
        <v>1.8655646028188373</v>
      </c>
      <c r="F84" s="21">
        <f>IF(OR($A84="",$B84="",$C84=""),"",B84*'MPTO_working_3-way'!$I83)</f>
        <v>4.3174495093807375</v>
      </c>
      <c r="G84" s="22">
        <f>IF(OR($A84="",$B84="",$C84=""),"",C84*'MPTO_working_3-way'!$I83)</f>
        <v>4.3067891402217731</v>
      </c>
      <c r="H84" s="17"/>
      <c r="I84" s="21"/>
      <c r="J84" s="22"/>
      <c r="K84" s="17"/>
      <c r="L84" s="21"/>
      <c r="M84" s="22"/>
      <c r="N84" s="23">
        <f t="shared" si="8"/>
        <v>53.603075363298416</v>
      </c>
      <c r="O84" s="24">
        <f t="shared" si="9"/>
        <v>23.161822687844992</v>
      </c>
      <c r="P84" s="24">
        <f t="shared" si="10"/>
        <v>23.219153932121834</v>
      </c>
      <c r="Q84" t="s">
        <v>272</v>
      </c>
      <c r="R84" t="s">
        <v>273</v>
      </c>
      <c r="S84" t="s">
        <v>288</v>
      </c>
      <c r="AD84" s="37"/>
      <c r="AE84" s="37"/>
      <c r="AH84" s="37"/>
      <c r="AI84" s="37"/>
      <c r="AJ84" t="s">
        <v>282</v>
      </c>
    </row>
    <row r="85" spans="1:36" s="36" customFormat="1" ht="15" x14ac:dyDescent="0.25">
      <c r="A85">
        <v>1.58</v>
      </c>
      <c r="B85">
        <v>4.3499999999999996</v>
      </c>
      <c r="C85">
        <v>4.91</v>
      </c>
      <c r="D85" s="20">
        <f t="shared" si="7"/>
        <v>6.6462437656368278E-2</v>
      </c>
      <c r="E85" s="17">
        <f>IF(OR($A85="",$B85="",$C85=""),"",A85*'MPTO_working_3-way'!$I84)</f>
        <v>1.6855348240845522</v>
      </c>
      <c r="F85" s="21">
        <f>IF(OR($A85="",$B85="",$C85=""),"",B85*'MPTO_working_3-way'!$I84)</f>
        <v>4.6405547371948108</v>
      </c>
      <c r="G85" s="22">
        <f>IF(OR($A85="",$B85="",$C85=""),"",C85*'MPTO_working_3-way'!$I84)</f>
        <v>5.2379594849716149</v>
      </c>
      <c r="H85" s="17"/>
      <c r="I85" s="21"/>
      <c r="J85" s="22"/>
      <c r="K85" s="17"/>
      <c r="L85" s="21"/>
      <c r="M85" s="22"/>
      <c r="N85" s="23">
        <f t="shared" si="8"/>
        <v>59.32835001158282</v>
      </c>
      <c r="O85" s="24">
        <f t="shared" si="9"/>
        <v>21.549147820299051</v>
      </c>
      <c r="P85" s="24">
        <f t="shared" si="10"/>
        <v>19.091403873381029</v>
      </c>
      <c r="Q85" t="s">
        <v>278</v>
      </c>
      <c r="R85" t="s">
        <v>271</v>
      </c>
      <c r="S85" t="s">
        <v>288</v>
      </c>
      <c r="AD85" s="37"/>
      <c r="AE85" s="37"/>
      <c r="AH85" s="37"/>
      <c r="AI85" s="37"/>
      <c r="AJ85" t="s">
        <v>282</v>
      </c>
    </row>
    <row r="86" spans="1:36" s="36" customFormat="1" ht="15" x14ac:dyDescent="0.25">
      <c r="A86">
        <v>1.55</v>
      </c>
      <c r="B86">
        <v>4.51</v>
      </c>
      <c r="C86">
        <v>5.05</v>
      </c>
      <c r="D86" s="20">
        <f t="shared" si="7"/>
        <v>6.4910582324951616E-2</v>
      </c>
      <c r="E86" s="17">
        <f>IF(OR($A86="",$B86="",$C86=""),"",A86*'MPTO_working_3-way'!$I85)</f>
        <v>1.6520937014336354</v>
      </c>
      <c r="F86" s="21">
        <f>IF(OR($A86="",$B86="",$C86=""),"",B86*'MPTO_working_3-way'!$I85)</f>
        <v>4.8070597377198032</v>
      </c>
      <c r="G86" s="22">
        <f>IF(OR($A86="",$B86="",$C86=""),"",C86*'MPTO_working_3-way'!$I85)</f>
        <v>5.382627865961199</v>
      </c>
      <c r="H86" s="17"/>
      <c r="I86" s="21"/>
      <c r="J86" s="22"/>
      <c r="K86" s="17"/>
      <c r="L86" s="21"/>
      <c r="M86" s="22"/>
      <c r="N86" s="23">
        <f t="shared" si="8"/>
        <v>60.529254432253524</v>
      </c>
      <c r="O86" s="24">
        <f t="shared" si="9"/>
        <v>20.802737110863184</v>
      </c>
      <c r="P86" s="24">
        <f t="shared" si="10"/>
        <v>18.578286013859994</v>
      </c>
      <c r="Q86" t="s">
        <v>276</v>
      </c>
      <c r="R86" t="s">
        <v>277</v>
      </c>
      <c r="S86" t="s">
        <v>288</v>
      </c>
      <c r="AD86" s="37"/>
      <c r="AE86" s="37"/>
      <c r="AH86" s="37"/>
      <c r="AI86" s="37"/>
      <c r="AJ86" t="s">
        <v>282</v>
      </c>
    </row>
    <row r="87" spans="1:36" s="36" customFormat="1" ht="15" x14ac:dyDescent="0.25">
      <c r="A87">
        <v>2.14</v>
      </c>
      <c r="B87">
        <v>3.43</v>
      </c>
      <c r="C87">
        <v>3.72</v>
      </c>
      <c r="D87" s="20">
        <f t="shared" si="7"/>
        <v>2.7652113431616554E-2</v>
      </c>
      <c r="E87" s="17">
        <f>IF(OR($A87="",$B87="",$C87=""),"",A87*'MPTO_working_3-way'!$I86)</f>
        <v>2.2822296165846283</v>
      </c>
      <c r="F87" s="21">
        <f>IF(OR($A87="",$B87="",$C87=""),"",B87*'MPTO_working_3-way'!$I86)</f>
        <v>3.6579661611613434</v>
      </c>
      <c r="G87" s="22">
        <f>IF(OR($A87="",$B87="",$C87=""),"",C87*'MPTO_working_3-way'!$I86)</f>
        <v>3.9672402680816901</v>
      </c>
      <c r="H87" s="17"/>
      <c r="I87" s="21"/>
      <c r="J87" s="22"/>
      <c r="K87" s="17"/>
      <c r="L87" s="21"/>
      <c r="M87" s="22"/>
      <c r="N87" s="23">
        <f t="shared" si="8"/>
        <v>43.816800585407648</v>
      </c>
      <c r="O87" s="24">
        <f t="shared" si="9"/>
        <v>27.337595700516719</v>
      </c>
      <c r="P87" s="24">
        <f t="shared" si="10"/>
        <v>25.206439046444185</v>
      </c>
      <c r="Q87" t="s">
        <v>238</v>
      </c>
      <c r="R87" t="s">
        <v>245</v>
      </c>
      <c r="S87" t="s">
        <v>288</v>
      </c>
      <c r="AD87" s="37"/>
      <c r="AE87" s="37"/>
      <c r="AH87" s="37"/>
      <c r="AI87" s="37"/>
      <c r="AJ87" t="s">
        <v>265</v>
      </c>
    </row>
    <row r="88" spans="1:36" s="36" customFormat="1" ht="15" x14ac:dyDescent="0.25">
      <c r="A88">
        <v>1.7</v>
      </c>
      <c r="B88">
        <v>3.93</v>
      </c>
      <c r="C88">
        <v>5.31</v>
      </c>
      <c r="D88" s="20">
        <f t="shared" si="7"/>
        <v>3.1012137463774847E-2</v>
      </c>
      <c r="E88" s="17">
        <f>IF(OR($A88="",$B88="",$C88=""),"",A88*'MPTO_working_3-way'!$I87)</f>
        <v>1.8103479899524177</v>
      </c>
      <c r="F88" s="21">
        <f>IF(OR($A88="",$B88="",$C88=""),"",B88*'MPTO_working_3-way'!$I87)</f>
        <v>4.18509858853706</v>
      </c>
      <c r="G88" s="22">
        <f>IF(OR($A88="",$B88="",$C88=""),"",C88*'MPTO_working_3-way'!$I87)</f>
        <v>5.6546751921454925</v>
      </c>
      <c r="H88" s="17"/>
      <c r="I88" s="21"/>
      <c r="J88" s="22"/>
      <c r="K88" s="17"/>
      <c r="L88" s="21"/>
      <c r="M88" s="22"/>
      <c r="N88" s="23">
        <f t="shared" si="8"/>
        <v>55.237998746654412</v>
      </c>
      <c r="O88" s="24">
        <f t="shared" si="9"/>
        <v>23.894299712293261</v>
      </c>
      <c r="P88" s="24">
        <f t="shared" si="10"/>
        <v>17.684481707968462</v>
      </c>
      <c r="Q88" t="s">
        <v>226</v>
      </c>
      <c r="R88" t="s">
        <v>239</v>
      </c>
      <c r="S88" t="s">
        <v>288</v>
      </c>
      <c r="AD88" s="37"/>
      <c r="AE88" s="37"/>
      <c r="AH88" s="37"/>
      <c r="AI88" s="37"/>
      <c r="AJ88" t="s">
        <v>265</v>
      </c>
    </row>
    <row r="89" spans="1:36" s="36" customFormat="1" ht="15" x14ac:dyDescent="0.25">
      <c r="A89">
        <v>1.75</v>
      </c>
      <c r="B89">
        <v>3.85</v>
      </c>
      <c r="C89">
        <v>5.0199999999999996</v>
      </c>
      <c r="D89" s="20">
        <f t="shared" si="7"/>
        <v>3.0372018419827063E-2</v>
      </c>
      <c r="E89" s="17">
        <f>IF(OR($A89="",$B89="",$C89=""),"",A89*'MPTO_working_3-way'!$I88)</f>
        <v>1.7983911985053289</v>
      </c>
      <c r="F89" s="21">
        <f>IF(OR($A89="",$B89="",$C89=""),"",B89*'MPTO_working_3-way'!$I88)</f>
        <v>3.9564606367117237</v>
      </c>
      <c r="G89" s="22">
        <f>IF(OR($A89="",$B89="",$C89=""),"",C89*'MPTO_working_3-way'!$I88)</f>
        <v>5.1588136094267147</v>
      </c>
      <c r="H89" s="17"/>
      <c r="I89" s="21"/>
      <c r="J89" s="22"/>
      <c r="K89" s="17"/>
      <c r="L89" s="21"/>
      <c r="M89" s="22"/>
      <c r="N89" s="23">
        <f t="shared" si="8"/>
        <v>55.605254342387553</v>
      </c>
      <c r="O89" s="24">
        <f t="shared" si="9"/>
        <v>25.275115610176162</v>
      </c>
      <c r="P89" s="24">
        <f t="shared" si="10"/>
        <v>19.384301812585303</v>
      </c>
      <c r="Q89" t="s">
        <v>225</v>
      </c>
      <c r="R89" t="s">
        <v>229</v>
      </c>
      <c r="S89" t="s">
        <v>288</v>
      </c>
      <c r="AD89" s="37"/>
      <c r="AE89" s="37"/>
      <c r="AH89" s="37"/>
      <c r="AI89" s="37"/>
      <c r="AJ89" t="s">
        <v>265</v>
      </c>
    </row>
    <row r="90" spans="1:36" s="36" customFormat="1" ht="15" x14ac:dyDescent="0.25">
      <c r="A90">
        <v>1.46</v>
      </c>
      <c r="B90">
        <v>4.78</v>
      </c>
      <c r="C90">
        <v>7.32</v>
      </c>
      <c r="D90" s="20">
        <f t="shared" si="7"/>
        <v>3.0748549627740651E-2</v>
      </c>
      <c r="E90" s="17">
        <f>IF(OR($A90="",$B90="",$C90=""),"",A90*'MPTO_working_3-way'!$I89)</f>
        <v>1.5052777206971113</v>
      </c>
      <c r="F90" s="21">
        <f>IF(OR($A90="",$B90="",$C90=""),"",B90*'MPTO_working_3-way'!$I89)</f>
        <v>4.9282380170768443</v>
      </c>
      <c r="G90" s="22">
        <f>IF(OR($A90="",$B90="",$C90=""),"",C90*'MPTO_working_3-way'!$I89)</f>
        <v>7.5470088462348324</v>
      </c>
      <c r="H90" s="17"/>
      <c r="I90" s="21"/>
      <c r="J90" s="22"/>
      <c r="K90" s="17"/>
      <c r="L90" s="21"/>
      <c r="M90" s="22"/>
      <c r="N90" s="23">
        <f t="shared" si="8"/>
        <v>66.43292372233401</v>
      </c>
      <c r="O90" s="24">
        <f t="shared" si="9"/>
        <v>20.291227747825868</v>
      </c>
      <c r="P90" s="24">
        <f t="shared" si="10"/>
        <v>13.250282600356236</v>
      </c>
      <c r="Q90" t="s">
        <v>227</v>
      </c>
      <c r="R90" t="s">
        <v>233</v>
      </c>
      <c r="S90" t="s">
        <v>288</v>
      </c>
      <c r="AD90" s="37"/>
      <c r="AE90" s="37"/>
      <c r="AH90" s="37"/>
      <c r="AI90" s="37"/>
      <c r="AJ90" t="s">
        <v>265</v>
      </c>
    </row>
    <row r="91" spans="1:36" s="36" customFormat="1" ht="15" x14ac:dyDescent="0.25">
      <c r="A91">
        <v>3.92</v>
      </c>
      <c r="B91">
        <v>3.7</v>
      </c>
      <c r="C91">
        <v>1.99</v>
      </c>
      <c r="D91" s="20">
        <f t="shared" si="7"/>
        <v>2.7884873900667184E-2</v>
      </c>
      <c r="E91" s="17">
        <f>IF(OR($A91="",$B91="",$C91=""),"",A91*'MPTO_working_3-way'!$I90)</f>
        <v>4.0390583122057224</v>
      </c>
      <c r="F91" s="21">
        <f>IF(OR($A91="",$B91="",$C91=""),"",B91*'MPTO_working_3-way'!$I90)</f>
        <v>3.8123764681533605</v>
      </c>
      <c r="G91" s="22">
        <f>IF(OR($A91="",$B91="",$C91=""),"",C91*'MPTO_working_3-way'!$I90)</f>
        <v>2.0504403166554557</v>
      </c>
      <c r="H91" s="17"/>
      <c r="I91" s="21"/>
      <c r="J91" s="22"/>
      <c r="K91" s="17"/>
      <c r="L91" s="21"/>
      <c r="M91" s="22"/>
      <c r="N91" s="23">
        <f t="shared" si="8"/>
        <v>24.75824617282888</v>
      </c>
      <c r="O91" s="24">
        <f t="shared" si="9"/>
        <v>26.230358107429513</v>
      </c>
      <c r="P91" s="24">
        <f t="shared" si="10"/>
        <v>48.77001256155237</v>
      </c>
      <c r="Q91" t="s">
        <v>235</v>
      </c>
      <c r="R91" t="s">
        <v>232</v>
      </c>
      <c r="S91" t="s">
        <v>288</v>
      </c>
      <c r="AD91" s="37"/>
      <c r="AE91" s="37"/>
      <c r="AH91" s="37"/>
      <c r="AI91" s="37"/>
      <c r="AJ91" t="s">
        <v>265</v>
      </c>
    </row>
    <row r="92" spans="1:36" s="36" customFormat="1" ht="15" x14ac:dyDescent="0.25">
      <c r="A92">
        <v>8.27</v>
      </c>
      <c r="B92">
        <v>3.94</v>
      </c>
      <c r="C92">
        <v>1.51</v>
      </c>
      <c r="D92" s="20">
        <f t="shared" si="7"/>
        <v>3.697774650865604E-2</v>
      </c>
      <c r="E92" s="17">
        <f>IF(OR($A92="",$B92="",$C92=""),"",A92*'MPTO_working_3-way'!$I91)</f>
        <v>8.5242905054214155</v>
      </c>
      <c r="F92" s="21">
        <f>IF(OR($A92="",$B92="",$C92=""),"",B92*'MPTO_working_3-way'!$I91)</f>
        <v>4.0611492855332978</v>
      </c>
      <c r="G92" s="22">
        <f>IF(OR($A92="",$B92="",$C92=""),"",C92*'MPTO_working_3-way'!$I91)</f>
        <v>1.5564303099378884</v>
      </c>
      <c r="H92" s="17"/>
      <c r="I92" s="21"/>
      <c r="J92" s="22"/>
      <c r="K92" s="17"/>
      <c r="L92" s="21"/>
      <c r="M92" s="22"/>
      <c r="N92" s="23">
        <f t="shared" si="8"/>
        <v>11.731181608181981</v>
      </c>
      <c r="O92" s="24">
        <f t="shared" si="9"/>
        <v>24.623571548138326</v>
      </c>
      <c r="P92" s="24">
        <f t="shared" si="10"/>
        <v>64.249584039513238</v>
      </c>
      <c r="Q92" t="s">
        <v>136</v>
      </c>
      <c r="R92" t="s">
        <v>266</v>
      </c>
      <c r="S92" t="s">
        <v>289</v>
      </c>
      <c r="AD92" s="37"/>
      <c r="AE92" s="37"/>
      <c r="AH92" s="37"/>
      <c r="AI92" s="37"/>
      <c r="AJ92" t="s">
        <v>91</v>
      </c>
    </row>
    <row r="93" spans="1:36" s="36" customFormat="1" ht="15" x14ac:dyDescent="0.25">
      <c r="A93">
        <v>10.35</v>
      </c>
      <c r="B93">
        <v>5.26</v>
      </c>
      <c r="C93">
        <v>1.32</v>
      </c>
      <c r="D93" s="20">
        <f t="shared" si="7"/>
        <v>4.4308183504744969E-2</v>
      </c>
      <c r="E93" s="17">
        <f>IF(OR($A93="",$B93="",$C93=""),"",A93*'MPTO_working_3-way'!$I92)</f>
        <v>10.638608444871904</v>
      </c>
      <c r="F93" s="21">
        <f>IF(OR($A93="",$B93="",$C93=""),"",B93*'MPTO_working_3-way'!$I92)</f>
        <v>5.406674436717509</v>
      </c>
      <c r="G93" s="22">
        <f>IF(OR($A93="",$B93="",$C93=""),"",C93*'MPTO_working_3-way'!$I92)</f>
        <v>1.3568080335488808</v>
      </c>
      <c r="H93" s="17"/>
      <c r="I93" s="21"/>
      <c r="J93" s="22"/>
      <c r="K93" s="17"/>
      <c r="L93" s="21"/>
      <c r="M93" s="22"/>
      <c r="N93" s="23">
        <f t="shared" si="8"/>
        <v>9.3997255861223739</v>
      </c>
      <c r="O93" s="24">
        <f t="shared" si="9"/>
        <v>18.495657759765507</v>
      </c>
      <c r="P93" s="24">
        <f t="shared" si="10"/>
        <v>73.70239380027769</v>
      </c>
      <c r="Q93" t="s">
        <v>113</v>
      </c>
      <c r="R93" t="s">
        <v>110</v>
      </c>
      <c r="S93" t="s">
        <v>289</v>
      </c>
      <c r="AD93" s="37"/>
      <c r="AE93" s="37"/>
      <c r="AH93" s="37"/>
      <c r="AI93" s="37"/>
      <c r="AJ93" t="s">
        <v>260</v>
      </c>
    </row>
    <row r="94" spans="1:36" s="36" customFormat="1" ht="15" x14ac:dyDescent="0.25">
      <c r="A94">
        <v>1.58</v>
      </c>
      <c r="B94">
        <v>3.94</v>
      </c>
      <c r="C94">
        <v>6.4</v>
      </c>
      <c r="D94" s="20">
        <f t="shared" si="7"/>
        <v>4.2968499004047978E-2</v>
      </c>
      <c r="E94" s="17">
        <f>IF(OR($A94="",$B94="",$C94=""),"",A94*'MPTO_working_3-way'!$I93)</f>
        <v>1.6384248394836767</v>
      </c>
      <c r="F94" s="21">
        <f>IF(OR($A94="",$B94="",$C94=""),"",B94*'MPTO_working_3-way'!$I93)</f>
        <v>4.085692321244105</v>
      </c>
      <c r="G94" s="22">
        <f>IF(OR($A94="",$B94="",$C94=""),"",C94*'MPTO_working_3-way'!$I93)</f>
        <v>6.6366575776553987</v>
      </c>
      <c r="H94" s="17"/>
      <c r="I94" s="21"/>
      <c r="J94" s="22"/>
      <c r="K94" s="17"/>
      <c r="L94" s="21"/>
      <c r="M94" s="22"/>
      <c r="N94" s="23">
        <f t="shared" si="8"/>
        <v>61.034230921153146</v>
      </c>
      <c r="O94" s="24">
        <f t="shared" si="9"/>
        <v>24.475656054675628</v>
      </c>
      <c r="P94" s="24">
        <f t="shared" si="10"/>
        <v>15.067825758659684</v>
      </c>
      <c r="Q94" t="s">
        <v>112</v>
      </c>
      <c r="R94" t="s">
        <v>115</v>
      </c>
      <c r="S94" t="s">
        <v>289</v>
      </c>
      <c r="AD94" s="37"/>
      <c r="AE94" s="37"/>
      <c r="AH94" s="37"/>
      <c r="AI94" s="37"/>
      <c r="AJ94" t="s">
        <v>260</v>
      </c>
    </row>
    <row r="95" spans="1:36" s="36" customFormat="1" ht="15" x14ac:dyDescent="0.25">
      <c r="A95">
        <v>3.63</v>
      </c>
      <c r="B95">
        <v>3.36</v>
      </c>
      <c r="C95">
        <v>2.15</v>
      </c>
      <c r="D95" s="20">
        <f t="shared" si="7"/>
        <v>3.8217420352726794E-2</v>
      </c>
      <c r="E95" s="17">
        <f>IF(OR($A95="",$B95="",$C95=""),"",A95*'MPTO_working_3-way'!$I94)</f>
        <v>3.7908387061222242</v>
      </c>
      <c r="F95" s="21">
        <f>IF(OR($A95="",$B95="",$C95=""),"",B95*'MPTO_working_3-way'!$I94)</f>
        <v>3.5088754965759428</v>
      </c>
      <c r="G95" s="22">
        <f>IF(OR($A95="",$B95="",$C95=""),"",C95*'MPTO_working_3-way'!$I94)</f>
        <v>2.2452625945352014</v>
      </c>
      <c r="H95" s="17"/>
      <c r="I95" s="21"/>
      <c r="J95" s="22"/>
      <c r="K95" s="17"/>
      <c r="L95" s="21"/>
      <c r="M95" s="22"/>
      <c r="N95" s="23">
        <f t="shared" si="8"/>
        <v>26.379386661452909</v>
      </c>
      <c r="O95" s="24">
        <f t="shared" si="9"/>
        <v>28.499158803891088</v>
      </c>
      <c r="P95" s="24">
        <f t="shared" si="10"/>
        <v>44.538220270267011</v>
      </c>
      <c r="Q95" t="s">
        <v>137</v>
      </c>
      <c r="R95" t="s">
        <v>111</v>
      </c>
      <c r="S95" t="s">
        <v>289</v>
      </c>
      <c r="AD95" s="37"/>
      <c r="AE95" s="37"/>
      <c r="AH95" s="37"/>
      <c r="AI95" s="37"/>
      <c r="AJ95" t="s">
        <v>260</v>
      </c>
    </row>
    <row r="96" spans="1:36" s="36" customFormat="1" ht="15" x14ac:dyDescent="0.25">
      <c r="A96">
        <v>2.2200000000000002</v>
      </c>
      <c r="B96">
        <v>3.43</v>
      </c>
      <c r="C96">
        <v>3.38</v>
      </c>
      <c r="D96" s="20">
        <f t="shared" si="7"/>
        <v>3.7853628120503968E-2</v>
      </c>
      <c r="E96" s="17">
        <f>IF(OR($A96="",$B96="",$C96=""),"",A96*'MPTO_working_3-way'!$I95)</f>
        <v>2.3153900677889867</v>
      </c>
      <c r="F96" s="21">
        <f>IF(OR($A96="",$B96="",$C96=""),"",B96*'MPTO_working_3-way'!$I95)</f>
        <v>3.5773819515838849</v>
      </c>
      <c r="G96" s="22">
        <f>IF(OR($A96="",$B96="",$C96=""),"",C96*'MPTO_working_3-way'!$I95)</f>
        <v>3.5252335266336821</v>
      </c>
      <c r="H96" s="17"/>
      <c r="I96" s="21"/>
      <c r="J96" s="22"/>
      <c r="K96" s="17"/>
      <c r="L96" s="21"/>
      <c r="M96" s="22"/>
      <c r="N96" s="23">
        <f t="shared" si="8"/>
        <v>43.189267066128536</v>
      </c>
      <c r="O96" s="24">
        <f t="shared" si="9"/>
        <v>27.953403173995728</v>
      </c>
      <c r="P96" s="24">
        <f t="shared" si="10"/>
        <v>28.366915055267857</v>
      </c>
      <c r="Q96" t="s">
        <v>138</v>
      </c>
      <c r="R96" t="s">
        <v>109</v>
      </c>
      <c r="S96" t="s">
        <v>289</v>
      </c>
      <c r="AD96" s="37"/>
      <c r="AE96" s="37"/>
      <c r="AH96" s="37"/>
      <c r="AI96" s="37"/>
      <c r="AJ96" t="s">
        <v>260</v>
      </c>
    </row>
    <row r="97" spans="1:36" s="36" customFormat="1" ht="15" x14ac:dyDescent="0.25">
      <c r="A97">
        <v>4.0199999999999996</v>
      </c>
      <c r="B97">
        <v>3.53</v>
      </c>
      <c r="C97">
        <v>1.97</v>
      </c>
      <c r="D97" s="20">
        <f t="shared" si="7"/>
        <v>3.9656551083612213E-2</v>
      </c>
      <c r="E97" s="17">
        <f>IF(OR($A97="",$B97="",$C97=""),"",A97*'MPTO_working_3-way'!$I96)</f>
        <v>4.1736340298179613</v>
      </c>
      <c r="F97" s="21">
        <f>IF(OR($A97="",$B97="",$C97=""),"",B97*'MPTO_working_3-way'!$I96)</f>
        <v>3.6649074938451256</v>
      </c>
      <c r="G97" s="22">
        <f>IF(OR($A97="",$B97="",$C97=""),"",C97*'MPTO_working_3-way'!$I96)</f>
        <v>2.0452883180948715</v>
      </c>
      <c r="H97" s="17"/>
      <c r="I97" s="21"/>
      <c r="J97" s="22"/>
      <c r="K97" s="17"/>
      <c r="L97" s="21"/>
      <c r="M97" s="22"/>
      <c r="N97" s="23">
        <f t="shared" si="8"/>
        <v>23.959934983652996</v>
      </c>
      <c r="O97" s="24">
        <f t="shared" si="9"/>
        <v>27.285818309995758</v>
      </c>
      <c r="P97" s="24">
        <f t="shared" si="10"/>
        <v>48.892862250906113</v>
      </c>
      <c r="Q97" t="s">
        <v>114</v>
      </c>
      <c r="R97" t="s">
        <v>108</v>
      </c>
      <c r="S97" t="s">
        <v>289</v>
      </c>
      <c r="AD97" s="37"/>
      <c r="AE97" s="37"/>
      <c r="AH97" s="37"/>
      <c r="AI97" s="37"/>
      <c r="AJ97" t="s">
        <v>260</v>
      </c>
    </row>
    <row r="98" spans="1:36" s="36" customFormat="1" ht="15" x14ac:dyDescent="0.25">
      <c r="A98">
        <v>2.15</v>
      </c>
      <c r="B98">
        <v>3.48</v>
      </c>
      <c r="C98">
        <v>3.63</v>
      </c>
      <c r="D98" s="20">
        <f t="shared" si="7"/>
        <v>2.7954694572759564E-2</v>
      </c>
      <c r="E98" s="17">
        <f>IF(OR($A98="",$B98="",$C98=""),"",A98*'MPTO_working_3-way'!$I97)</f>
        <v>2.2313853004590833</v>
      </c>
      <c r="F98" s="21">
        <f>IF(OR($A98="",$B98="",$C98=""),"",B98*'MPTO_working_3-way'!$I97)</f>
        <v>3.6117306258593538</v>
      </c>
      <c r="G98" s="22">
        <f>IF(OR($A98="",$B98="",$C98=""),"",C98*'MPTO_working_3-way'!$I97)</f>
        <v>3.7674086700774292</v>
      </c>
      <c r="H98" s="17"/>
      <c r="I98" s="21"/>
      <c r="J98" s="22"/>
      <c r="K98" s="17"/>
      <c r="L98" s="21"/>
      <c r="M98" s="22"/>
      <c r="N98" s="23">
        <f t="shared" si="8"/>
        <v>44.815209627591472</v>
      </c>
      <c r="O98" s="24">
        <f t="shared" si="9"/>
        <v>27.687557672218865</v>
      </c>
      <c r="P98" s="24">
        <f t="shared" si="10"/>
        <v>26.543443718821397</v>
      </c>
      <c r="Q98" t="s">
        <v>101</v>
      </c>
      <c r="R98" t="s">
        <v>102</v>
      </c>
      <c r="S98" t="s">
        <v>289</v>
      </c>
      <c r="AD98" s="37"/>
      <c r="AE98" s="37"/>
      <c r="AH98" s="37"/>
      <c r="AI98" s="37"/>
      <c r="AJ98" t="s">
        <v>72</v>
      </c>
    </row>
    <row r="99" spans="1:36" s="36" customFormat="1" ht="15" x14ac:dyDescent="0.25">
      <c r="A99">
        <v>2.67</v>
      </c>
      <c r="B99">
        <v>2.9</v>
      </c>
      <c r="C99">
        <v>2.99</v>
      </c>
      <c r="D99" s="20">
        <f t="shared" si="7"/>
        <v>5.3807581948006167E-2</v>
      </c>
      <c r="E99" s="17">
        <f>IF(OR($A99="",$B99="",$C99=""),"",A99*'MPTO_working_3-way'!$I98)</f>
        <v>2.7758829913932446</v>
      </c>
      <c r="F99" s="21">
        <f>IF(OR($A99="",$B99="",$C99=""),"",B99*'MPTO_working_3-way'!$I98)</f>
        <v>3.0150039981424754</v>
      </c>
      <c r="G99" s="22">
        <f>IF(OR($A99="",$B99="",$C99=""),"",C99*'MPTO_working_3-way'!$I98)</f>
        <v>3.1085730877400009</v>
      </c>
      <c r="H99" s="17"/>
      <c r="I99" s="21"/>
      <c r="J99" s="22"/>
      <c r="K99" s="17"/>
      <c r="L99" s="21"/>
      <c r="M99" s="22"/>
      <c r="N99" s="23">
        <f t="shared" si="8"/>
        <v>36.024573193486432</v>
      </c>
      <c r="O99" s="24">
        <f t="shared" si="9"/>
        <v>33.167451871244403</v>
      </c>
      <c r="P99" s="24">
        <f t="shared" si="10"/>
        <v>32.169100477126669</v>
      </c>
      <c r="Q99" t="s">
        <v>164</v>
      </c>
      <c r="R99" t="s">
        <v>165</v>
      </c>
      <c r="S99" t="s">
        <v>289</v>
      </c>
      <c r="AD99" s="37"/>
      <c r="AE99" s="37"/>
      <c r="AH99" s="37"/>
      <c r="AI99" s="37"/>
      <c r="AJ99" t="s">
        <v>262</v>
      </c>
    </row>
    <row r="100" spans="1:36" s="36" customFormat="1" ht="15" x14ac:dyDescent="0.25">
      <c r="A100">
        <v>3.18</v>
      </c>
      <c r="B100">
        <v>3.47</v>
      </c>
      <c r="C100">
        <v>2.3199999999999998</v>
      </c>
      <c r="D100" s="20">
        <f t="shared" si="7"/>
        <v>3.368432960399792E-2</v>
      </c>
      <c r="E100" s="17">
        <f>IF(OR($A100="",$B100="",$C100=""),"",A100*'MPTO_working_3-way'!$I99)</f>
        <v>3.2688959287413755</v>
      </c>
      <c r="F100" s="21">
        <f>IF(OR($A100="",$B100="",$C100=""),"",B100*'MPTO_working_3-way'!$I99)</f>
        <v>3.5670027901674759</v>
      </c>
      <c r="G100" s="22">
        <f>IF(OR($A100="",$B100="",$C100=""),"",C100*'MPTO_working_3-way'!$I99)</f>
        <v>2.3848548914088021</v>
      </c>
      <c r="H100" s="17"/>
      <c r="I100" s="21"/>
      <c r="J100" s="22"/>
      <c r="K100" s="17"/>
      <c r="L100" s="21"/>
      <c r="M100" s="22"/>
      <c r="N100" s="23">
        <f t="shared" si="8"/>
        <v>30.59136851704638</v>
      </c>
      <c r="O100" s="24">
        <f t="shared" si="9"/>
        <v>28.034741177005039</v>
      </c>
      <c r="P100" s="24">
        <f t="shared" si="10"/>
        <v>41.931272363882535</v>
      </c>
      <c r="Q100" t="s">
        <v>224</v>
      </c>
      <c r="R100" t="s">
        <v>174</v>
      </c>
      <c r="S100" t="s">
        <v>289</v>
      </c>
      <c r="AD100" s="37"/>
      <c r="AE100" s="37"/>
      <c r="AH100" s="37"/>
      <c r="AI100" s="37"/>
      <c r="AJ100" t="s">
        <v>93</v>
      </c>
    </row>
    <row r="101" spans="1:36" s="36" customFormat="1" ht="15" x14ac:dyDescent="0.25">
      <c r="A101">
        <v>1.77</v>
      </c>
      <c r="B101">
        <v>4.1500000000000004</v>
      </c>
      <c r="C101">
        <v>4.46</v>
      </c>
      <c r="D101" s="20">
        <f t="shared" si="7"/>
        <v>3.0150853470887418E-2</v>
      </c>
      <c r="E101" s="17">
        <f>IF(OR($A101="",$B101="",$C101=""),"",A101*'MPTO_working_3-way'!$I100)</f>
        <v>1.8652394200479709</v>
      </c>
      <c r="F101" s="21">
        <f>IF(OR($A101="",$B101="",$C101=""),"",B101*'MPTO_working_3-way'!$I100)</f>
        <v>4.3733014650842259</v>
      </c>
      <c r="G101" s="22">
        <f>IF(OR($A101="",$B101="",$C101=""),"",C101*'MPTO_working_3-way'!$I100)</f>
        <v>4.6999818154881075</v>
      </c>
      <c r="H101" s="17"/>
      <c r="I101" s="21"/>
      <c r="J101" s="22"/>
      <c r="K101" s="17"/>
      <c r="L101" s="21"/>
      <c r="M101" s="22"/>
      <c r="N101" s="23">
        <f t="shared" si="8"/>
        <v>53.612420435242655</v>
      </c>
      <c r="O101" s="24">
        <f t="shared" si="9"/>
        <v>22.866020282019157</v>
      </c>
      <c r="P101" s="24">
        <f t="shared" si="10"/>
        <v>21.276678065107511</v>
      </c>
      <c r="Q101" t="s">
        <v>244</v>
      </c>
      <c r="R101" t="s">
        <v>248</v>
      </c>
      <c r="S101" t="s">
        <v>289</v>
      </c>
      <c r="AD101" s="37"/>
      <c r="AE101" s="37"/>
      <c r="AH101" s="37"/>
      <c r="AI101" s="37"/>
      <c r="AJ101" t="s">
        <v>265</v>
      </c>
    </row>
    <row r="102" spans="1:36" s="36" customFormat="1" ht="15" x14ac:dyDescent="0.25">
      <c r="A102">
        <v>1.85</v>
      </c>
      <c r="B102">
        <v>3.99</v>
      </c>
      <c r="C102">
        <v>4.18</v>
      </c>
      <c r="D102" s="20">
        <f t="shared" si="7"/>
        <v>3.0401556717346123E-2</v>
      </c>
      <c r="E102" s="17">
        <f>IF(OR($A102="",$B102="",$C102=""),"",A102*'MPTO_working_3-way'!$I101)</f>
        <v>1.9123160097673964</v>
      </c>
      <c r="F102" s="21">
        <f>IF(OR($A102="",$B102="",$C102=""),"",B102*'MPTO_working_3-way'!$I101)</f>
        <v>4.1244004751199519</v>
      </c>
      <c r="G102" s="22">
        <f>IF(OR($A102="",$B102="",$C102=""),"",C102*'MPTO_working_3-way'!$I101)</f>
        <v>4.3208004977447114</v>
      </c>
      <c r="H102" s="17"/>
      <c r="I102" s="21"/>
      <c r="J102" s="22"/>
      <c r="K102" s="17"/>
      <c r="L102" s="21"/>
      <c r="M102" s="22"/>
      <c r="N102" s="23">
        <f t="shared" si="8"/>
        <v>52.292612460094112</v>
      </c>
      <c r="O102" s="24">
        <f t="shared" si="9"/>
        <v>24.245948133126344</v>
      </c>
      <c r="P102" s="24">
        <f t="shared" si="10"/>
        <v>23.143859581620603</v>
      </c>
      <c r="Q102" t="s">
        <v>230</v>
      </c>
      <c r="R102" t="s">
        <v>242</v>
      </c>
      <c r="S102" t="s">
        <v>289</v>
      </c>
      <c r="AD102" s="37"/>
      <c r="AE102" s="37"/>
      <c r="AH102" s="37"/>
      <c r="AI102" s="37"/>
      <c r="AJ102" t="s">
        <v>265</v>
      </c>
    </row>
    <row r="103" spans="1:36" s="36" customFormat="1" ht="15" x14ac:dyDescent="0.25">
      <c r="A103">
        <v>2.11</v>
      </c>
      <c r="B103">
        <v>3.57</v>
      </c>
      <c r="C103">
        <v>3.64</v>
      </c>
      <c r="D103" s="20">
        <f t="shared" si="7"/>
        <v>2.8770968832301458E-2</v>
      </c>
      <c r="E103" s="17">
        <f>IF(OR($A103="",$B103="",$C103=""),"",A103*'MPTO_working_3-way'!$I102)</f>
        <v>2.1736183008235721</v>
      </c>
      <c r="F103" s="21">
        <f>IF(OR($A103="",$B103="",$C103=""),"",B103*'MPTO_working_3-way'!$I102)</f>
        <v>3.6776385468910679</v>
      </c>
      <c r="G103" s="22">
        <f>IF(OR($A103="",$B103="",$C103=""),"",C103*'MPTO_working_3-way'!$I102)</f>
        <v>3.7497491066340305</v>
      </c>
      <c r="H103" s="17"/>
      <c r="I103" s="21"/>
      <c r="J103" s="22"/>
      <c r="K103" s="17"/>
      <c r="L103" s="21"/>
      <c r="M103" s="22"/>
      <c r="N103" s="23">
        <f t="shared" si="8"/>
        <v>46.006237600277174</v>
      </c>
      <c r="O103" s="24">
        <f t="shared" si="9"/>
        <v>27.191361718931322</v>
      </c>
      <c r="P103" s="24">
        <f t="shared" si="10"/>
        <v>26.668450916644176</v>
      </c>
      <c r="Q103" t="s">
        <v>240</v>
      </c>
      <c r="R103" t="s">
        <v>179</v>
      </c>
      <c r="S103" t="s">
        <v>289</v>
      </c>
      <c r="AD103" s="37"/>
      <c r="AE103" s="37"/>
      <c r="AH103" s="37"/>
      <c r="AI103" s="37"/>
      <c r="AJ103" t="s">
        <v>265</v>
      </c>
    </row>
    <row r="104" spans="1:36" s="36" customFormat="1" ht="15" x14ac:dyDescent="0.25">
      <c r="A104">
        <v>2.02</v>
      </c>
      <c r="B104">
        <v>3.61</v>
      </c>
      <c r="C104">
        <v>3.9</v>
      </c>
      <c r="D104" s="20">
        <f t="shared" si="7"/>
        <v>2.8468071610058931E-2</v>
      </c>
      <c r="E104" s="17">
        <f>IF(OR($A104="",$B104="",$C104=""),"",A104*'MPTO_working_3-way'!$I103)</f>
        <v>2.0814111445690391</v>
      </c>
      <c r="F104" s="21">
        <f>IF(OR($A104="",$B104="",$C104=""),"",B104*'MPTO_working_3-way'!$I103)</f>
        <v>3.7197496197496194</v>
      </c>
      <c r="G104" s="22">
        <f>IF(OR($A104="",$B104="",$C104=""),"",C104*'MPTO_working_3-way'!$I103)</f>
        <v>4.0185660711976494</v>
      </c>
      <c r="H104" s="17"/>
      <c r="I104" s="21"/>
      <c r="J104" s="22"/>
      <c r="K104" s="17"/>
      <c r="L104" s="21"/>
      <c r="M104" s="22"/>
      <c r="N104" s="23">
        <f t="shared" si="8"/>
        <v>48.044328128504006</v>
      </c>
      <c r="O104" s="24">
        <f t="shared" si="9"/>
        <v>26.883529866919137</v>
      </c>
      <c r="P104" s="24">
        <f t="shared" si="10"/>
        <v>24.88449815886618</v>
      </c>
      <c r="Q104" t="s">
        <v>180</v>
      </c>
      <c r="R104" t="s">
        <v>247</v>
      </c>
      <c r="S104" t="s">
        <v>289</v>
      </c>
      <c r="AD104" s="37"/>
      <c r="AE104" s="37"/>
      <c r="AH104" s="37"/>
      <c r="AI104" s="37"/>
      <c r="AJ104" t="s">
        <v>265</v>
      </c>
    </row>
    <row r="105" spans="1:36" s="36" customFormat="1" ht="15" x14ac:dyDescent="0.25">
      <c r="A105">
        <v>1.66</v>
      </c>
      <c r="B105">
        <v>3.96</v>
      </c>
      <c r="C105">
        <v>5.64</v>
      </c>
      <c r="D105" s="20">
        <f t="shared" si="7"/>
        <v>3.2239855618476421E-2</v>
      </c>
      <c r="E105" s="17">
        <f>IF(OR($A105="",$B105="",$C105=""),"",A105*'MPTO_working_3-way'!$I104)</f>
        <v>1.7077598082616203</v>
      </c>
      <c r="F105" s="21">
        <f>IF(OR($A105="",$B105="",$C105=""),"",B105*'MPTO_working_3-way'!$I104)</f>
        <v>4.0739330365759141</v>
      </c>
      <c r="G105" s="22">
        <f>IF(OR($A105="",$B105="",$C105=""),"",C105*'MPTO_working_3-way'!$I104)</f>
        <v>5.8022682642141801</v>
      </c>
      <c r="H105" s="17"/>
      <c r="I105" s="21"/>
      <c r="J105" s="22"/>
      <c r="K105" s="17"/>
      <c r="L105" s="21"/>
      <c r="M105" s="22"/>
      <c r="N105" s="23">
        <f t="shared" si="8"/>
        <v>58.556243984798414</v>
      </c>
      <c r="O105" s="24">
        <f t="shared" si="9"/>
        <v>24.546304296657915</v>
      </c>
      <c r="P105" s="24">
        <f t="shared" si="10"/>
        <v>17.234639187015137</v>
      </c>
      <c r="Q105" t="s">
        <v>243</v>
      </c>
      <c r="R105" t="s">
        <v>237</v>
      </c>
      <c r="S105" t="s">
        <v>289</v>
      </c>
      <c r="AD105" s="37"/>
      <c r="AE105" s="37"/>
      <c r="AH105" s="37"/>
      <c r="AI105" s="37"/>
      <c r="AJ105" t="s">
        <v>265</v>
      </c>
    </row>
    <row r="106" spans="1:36" s="36" customFormat="1" ht="15" x14ac:dyDescent="0.25">
      <c r="A106">
        <v>2.48</v>
      </c>
      <c r="B106">
        <v>3.5</v>
      </c>
      <c r="C106">
        <v>2.96</v>
      </c>
      <c r="D106" s="20">
        <f t="shared" si="7"/>
        <v>2.6777930003736294E-2</v>
      </c>
      <c r="E106" s="17">
        <f>IF(OR($A106="",$B106="",$C106=""),"",A106*'MPTO_working_3-way'!$I105)</f>
        <v>2.550600817592946</v>
      </c>
      <c r="F106" s="21">
        <f>IF(OR($A106="",$B106="",$C106=""),"",B106*'MPTO_working_3-way'!$I105)</f>
        <v>3.5996382506352065</v>
      </c>
      <c r="G106" s="22">
        <f>IF(OR($A106="",$B106="",$C106=""),"",C106*'MPTO_working_3-way'!$I105)</f>
        <v>3.0442654919657746</v>
      </c>
      <c r="H106" s="17"/>
      <c r="I106" s="21"/>
      <c r="J106" s="22"/>
      <c r="K106" s="17"/>
      <c r="L106" s="21"/>
      <c r="M106" s="22"/>
      <c r="N106" s="23">
        <f t="shared" si="8"/>
        <v>39.206448657211688</v>
      </c>
      <c r="O106" s="24">
        <f t="shared" si="9"/>
        <v>27.780569334252853</v>
      </c>
      <c r="P106" s="24">
        <f t="shared" si="10"/>
        <v>32.848646172258441</v>
      </c>
      <c r="Q106" t="s">
        <v>241</v>
      </c>
      <c r="R106" t="s">
        <v>231</v>
      </c>
      <c r="S106" t="s">
        <v>289</v>
      </c>
      <c r="AD106" s="37"/>
      <c r="AE106" s="37"/>
      <c r="AH106" s="37"/>
      <c r="AI106" s="37"/>
      <c r="AJ106" t="s">
        <v>265</v>
      </c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/>
      <c r="AD116" s="37"/>
      <c r="AE116" s="37"/>
      <c r="AH116" s="37"/>
      <c r="AI116" s="37"/>
      <c r="AJ116"/>
    </row>
    <row r="117" spans="1:36" s="36" customFormat="1" ht="15" x14ac:dyDescent="0.25">
      <c r="A117" s="29"/>
      <c r="B117" s="29"/>
      <c r="C117" s="29"/>
      <c r="D117" s="30"/>
      <c r="E117" s="31"/>
      <c r="F117" s="32"/>
      <c r="G117" s="33"/>
      <c r="H117" s="31"/>
      <c r="I117" s="32"/>
      <c r="J117" s="33"/>
      <c r="K117" s="31"/>
      <c r="L117" s="32"/>
      <c r="M117" s="33"/>
      <c r="N117" s="34"/>
      <c r="O117" s="35"/>
      <c r="P117" s="35"/>
      <c r="Q117" s="29"/>
      <c r="R117" s="29"/>
      <c r="S117" s="29"/>
      <c r="AD117" s="37"/>
      <c r="AE117" s="37"/>
      <c r="AH117" s="37"/>
      <c r="AI117" s="37"/>
      <c r="AJ117" s="29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 s="29"/>
      <c r="B196" s="29"/>
      <c r="C196" s="29"/>
      <c r="D196" s="30"/>
      <c r="E196" s="31"/>
      <c r="F196" s="32"/>
      <c r="G196" s="33"/>
      <c r="H196" s="31"/>
      <c r="I196" s="32"/>
      <c r="J196" s="33"/>
      <c r="K196" s="31"/>
      <c r="L196" s="32"/>
      <c r="M196" s="33"/>
      <c r="N196" s="34"/>
      <c r="O196" s="35"/>
      <c r="P196" s="35"/>
      <c r="Q196" s="29"/>
      <c r="R196" s="29"/>
      <c r="S196" s="29"/>
      <c r="AD196" s="37"/>
      <c r="AF196" s="29"/>
      <c r="AG196" s="29"/>
      <c r="AH196" s="48"/>
      <c r="AI196" s="37"/>
      <c r="AJ196" s="29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 s="29"/>
      <c r="B200" s="29"/>
      <c r="C200" s="29"/>
      <c r="D200" s="30"/>
      <c r="E200" s="31"/>
      <c r="F200" s="32"/>
      <c r="G200" s="33"/>
      <c r="H200" s="31"/>
      <c r="I200" s="32"/>
      <c r="J200" s="33"/>
      <c r="K200" s="31"/>
      <c r="L200" s="32"/>
      <c r="M200" s="33"/>
      <c r="N200" s="34"/>
      <c r="O200" s="35"/>
      <c r="P200" s="35"/>
      <c r="Q200" s="29"/>
      <c r="R200" s="29"/>
      <c r="S200" s="29"/>
      <c r="AD200" s="37"/>
      <c r="AE200" s="37"/>
      <c r="AF200" s="29"/>
      <c r="AG200" s="29"/>
      <c r="AH200" s="48"/>
      <c r="AI200" s="37"/>
      <c r="AJ200" s="29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11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11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11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2022-05-21T13:39:54Z</dcterms:modified>
</cp:coreProperties>
</file>