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7" i="1" l="1"/>
  <c r="N27" i="1"/>
  <c r="M28" i="1"/>
  <c r="N28" i="1"/>
  <c r="M29" i="1"/>
  <c r="N29" i="1"/>
  <c r="M30" i="1"/>
  <c r="N30" i="1"/>
  <c r="M31" i="1"/>
  <c r="N31" i="1"/>
  <c r="M32" i="1"/>
  <c r="N32" i="1"/>
  <c r="M33" i="1"/>
  <c r="N33" i="1"/>
  <c r="M34" i="1"/>
  <c r="N34" i="1"/>
  <c r="M35" i="1"/>
  <c r="N35" i="1"/>
  <c r="M36" i="1"/>
  <c r="N36" i="1"/>
  <c r="M37" i="1"/>
  <c r="N37" i="1"/>
  <c r="M38" i="1"/>
  <c r="N38" i="1"/>
  <c r="M39" i="1"/>
  <c r="N39" i="1"/>
  <c r="M40" i="1"/>
  <c r="N40" i="1"/>
  <c r="M41" i="1"/>
  <c r="N41" i="1"/>
  <c r="M42" i="1"/>
  <c r="N42" i="1"/>
  <c r="M43" i="1"/>
  <c r="N43" i="1"/>
  <c r="M44" i="1"/>
  <c r="N44" i="1"/>
  <c r="M45" i="1"/>
  <c r="N45" i="1"/>
  <c r="M46" i="1"/>
  <c r="N46" i="1"/>
  <c r="M47" i="1"/>
  <c r="N47" i="1"/>
  <c r="M48" i="1"/>
  <c r="N48" i="1"/>
  <c r="M49" i="1"/>
  <c r="N49" i="1"/>
  <c r="M50" i="1"/>
  <c r="N50" i="1"/>
  <c r="M51" i="1"/>
  <c r="N51" i="1"/>
  <c r="M52" i="1"/>
  <c r="N52" i="1"/>
  <c r="M53" i="1"/>
  <c r="N53" i="1"/>
  <c r="M54" i="1"/>
  <c r="N54" i="1"/>
  <c r="M55" i="1"/>
  <c r="N55" i="1"/>
  <c r="M56" i="1"/>
  <c r="N56" i="1"/>
  <c r="M57" i="1"/>
  <c r="N57" i="1"/>
  <c r="M58" i="1"/>
  <c r="N58" i="1"/>
  <c r="M59" i="1"/>
  <c r="N59" i="1"/>
  <c r="M60" i="1"/>
  <c r="N60" i="1"/>
  <c r="M61" i="1"/>
  <c r="N61" i="1"/>
  <c r="M62" i="1"/>
  <c r="N62" i="1"/>
  <c r="M63" i="1"/>
  <c r="N63" i="1"/>
  <c r="M64" i="1"/>
  <c r="N64" i="1"/>
  <c r="M65" i="1"/>
  <c r="N65" i="1"/>
  <c r="M66" i="1"/>
  <c r="N66" i="1"/>
  <c r="M67" i="1"/>
  <c r="N67" i="1"/>
  <c r="M68" i="1"/>
  <c r="N68" i="1"/>
  <c r="M69" i="1"/>
  <c r="N69" i="1"/>
  <c r="M70" i="1"/>
  <c r="N70" i="1"/>
  <c r="M71" i="1"/>
  <c r="N71" i="1"/>
  <c r="M72" i="1"/>
  <c r="N72" i="1"/>
  <c r="M73" i="1"/>
  <c r="N73" i="1"/>
  <c r="M74" i="1"/>
  <c r="N74" i="1"/>
  <c r="M75" i="1"/>
  <c r="N75" i="1"/>
  <c r="M76" i="1"/>
  <c r="N76" i="1"/>
  <c r="M77" i="1"/>
  <c r="N77" i="1"/>
  <c r="M78" i="1"/>
  <c r="N78" i="1"/>
  <c r="M79" i="1"/>
  <c r="N79" i="1"/>
  <c r="M80" i="1"/>
  <c r="N80" i="1"/>
  <c r="M81" i="1"/>
  <c r="N81" i="1"/>
  <c r="M82" i="1"/>
  <c r="N82" i="1"/>
  <c r="M83" i="1"/>
  <c r="N83" i="1"/>
  <c r="M4" i="1"/>
  <c r="N4" i="1"/>
  <c r="M5" i="1"/>
  <c r="N5" i="1"/>
  <c r="M6" i="1"/>
  <c r="N6" i="1"/>
  <c r="M7" i="1"/>
  <c r="N7" i="1"/>
  <c r="M8" i="1"/>
  <c r="N8" i="1"/>
  <c r="M9" i="1"/>
  <c r="N9" i="1"/>
  <c r="M10" i="1"/>
  <c r="N10" i="1"/>
  <c r="M11" i="1"/>
  <c r="N11" i="1"/>
  <c r="M12" i="1"/>
  <c r="N12" i="1"/>
  <c r="M13" i="1"/>
  <c r="N13" i="1"/>
  <c r="M14" i="1"/>
  <c r="N14" i="1"/>
  <c r="M15" i="1"/>
  <c r="N15" i="1"/>
  <c r="M16" i="1"/>
  <c r="N16" i="1"/>
  <c r="M17" i="1"/>
  <c r="N17" i="1"/>
  <c r="M18" i="1"/>
  <c r="N18" i="1"/>
  <c r="M19" i="1"/>
  <c r="N19" i="1"/>
  <c r="M20" i="1"/>
  <c r="N20" i="1"/>
  <c r="M21" i="1"/>
  <c r="N21" i="1"/>
  <c r="M22" i="1"/>
  <c r="N22" i="1"/>
  <c r="M23" i="1"/>
  <c r="N23" i="1"/>
  <c r="M24" i="1"/>
  <c r="N24" i="1"/>
  <c r="M25" i="1"/>
  <c r="N25" i="1"/>
  <c r="M26" i="1"/>
  <c r="N26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30" i="1"/>
  <c r="L30" i="1"/>
  <c r="K31" i="1"/>
  <c r="L31" i="1"/>
  <c r="K32" i="1"/>
  <c r="L32" i="1"/>
  <c r="K33" i="1"/>
  <c r="L33" i="1"/>
  <c r="K34" i="1"/>
  <c r="L34" i="1"/>
  <c r="K35" i="1"/>
  <c r="L35" i="1"/>
  <c r="K36" i="1"/>
  <c r="L36" i="1"/>
  <c r="K37" i="1"/>
  <c r="L37" i="1"/>
  <c r="K38" i="1"/>
  <c r="L38" i="1"/>
  <c r="K39" i="1"/>
  <c r="L39" i="1"/>
  <c r="K40" i="1"/>
  <c r="L40" i="1"/>
  <c r="K41" i="1"/>
  <c r="L41" i="1"/>
  <c r="K42" i="1"/>
  <c r="L42" i="1"/>
  <c r="K43" i="1"/>
  <c r="L43" i="1"/>
  <c r="K44" i="1"/>
  <c r="L44" i="1"/>
  <c r="K45" i="1"/>
  <c r="L45" i="1"/>
  <c r="K46" i="1"/>
  <c r="L46" i="1"/>
  <c r="K47" i="1"/>
  <c r="L47" i="1"/>
  <c r="K48" i="1"/>
  <c r="L48" i="1"/>
  <c r="K49" i="1"/>
  <c r="L49" i="1"/>
  <c r="K50" i="1"/>
  <c r="L50" i="1"/>
  <c r="K51" i="1"/>
  <c r="L51" i="1"/>
  <c r="K52" i="1"/>
  <c r="L52" i="1"/>
  <c r="K53" i="1"/>
  <c r="L53" i="1"/>
  <c r="K54" i="1"/>
  <c r="L54" i="1"/>
  <c r="K55" i="1"/>
  <c r="L55" i="1"/>
  <c r="K56" i="1"/>
  <c r="L56" i="1"/>
  <c r="K57" i="1"/>
  <c r="L57" i="1"/>
  <c r="K58" i="1"/>
  <c r="L58" i="1"/>
  <c r="K59" i="1"/>
  <c r="L59" i="1"/>
  <c r="K60" i="1"/>
  <c r="L60" i="1"/>
  <c r="K61" i="1"/>
  <c r="L61" i="1"/>
  <c r="K62" i="1"/>
  <c r="L62" i="1"/>
  <c r="K63" i="1"/>
  <c r="L63" i="1"/>
  <c r="K64" i="1"/>
  <c r="L64" i="1"/>
  <c r="K65" i="1"/>
  <c r="L65" i="1"/>
  <c r="K66" i="1"/>
  <c r="L66" i="1"/>
  <c r="K67" i="1"/>
  <c r="L67" i="1"/>
  <c r="K68" i="1"/>
  <c r="L68" i="1"/>
  <c r="K69" i="1"/>
  <c r="L69" i="1"/>
  <c r="K70" i="1"/>
  <c r="L70" i="1"/>
  <c r="K71" i="1"/>
  <c r="L71" i="1"/>
  <c r="K72" i="1"/>
  <c r="L72" i="1"/>
  <c r="K73" i="1"/>
  <c r="L73" i="1"/>
  <c r="K74" i="1"/>
  <c r="L74" i="1"/>
  <c r="K75" i="1"/>
  <c r="L75" i="1"/>
  <c r="K76" i="1"/>
  <c r="L76" i="1"/>
  <c r="K77" i="1"/>
  <c r="L77" i="1"/>
  <c r="K78" i="1"/>
  <c r="L78" i="1"/>
  <c r="K79" i="1"/>
  <c r="L79" i="1"/>
  <c r="K80" i="1"/>
  <c r="L80" i="1"/>
  <c r="K81" i="1"/>
  <c r="L81" i="1"/>
  <c r="K82" i="1"/>
  <c r="L82" i="1"/>
  <c r="K83" i="1"/>
  <c r="L83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4" i="1"/>
  <c r="L4" i="1"/>
  <c r="K5" i="1"/>
  <c r="L5" i="1"/>
  <c r="K6" i="1"/>
  <c r="L6" i="1"/>
  <c r="K7" i="1"/>
  <c r="L7" i="1"/>
  <c r="K8" i="1"/>
  <c r="L8" i="1"/>
  <c r="K9" i="1"/>
  <c r="L9" i="1"/>
  <c r="K10" i="1"/>
  <c r="L10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13" i="1"/>
  <c r="F14" i="1"/>
  <c r="F15" i="1"/>
  <c r="F16" i="1"/>
  <c r="F17" i="1"/>
  <c r="F18" i="1"/>
  <c r="F19" i="1"/>
  <c r="F20" i="1"/>
  <c r="F21" i="1"/>
  <c r="F22" i="1"/>
  <c r="F23" i="1"/>
  <c r="F4" i="1"/>
  <c r="F5" i="1"/>
  <c r="F6" i="1"/>
  <c r="F7" i="1"/>
  <c r="F8" i="1"/>
  <c r="F9" i="1"/>
  <c r="F10" i="1"/>
  <c r="F11" i="1"/>
  <c r="F12" i="1"/>
  <c r="C11" i="1" l="1"/>
  <c r="D11" i="1"/>
  <c r="H11" i="1" s="1"/>
  <c r="P11" i="1" s="1"/>
  <c r="G11" i="1"/>
  <c r="O11" i="1" s="1"/>
  <c r="C10" i="1" l="1"/>
  <c r="D10" i="1"/>
  <c r="G10" i="1"/>
  <c r="O10" i="1" s="1"/>
  <c r="C9" i="1"/>
  <c r="D9" i="1"/>
  <c r="H9" i="1" s="1"/>
  <c r="P9" i="1" s="1"/>
  <c r="G9" i="1"/>
  <c r="O9" i="1" s="1"/>
  <c r="H10" i="1" l="1"/>
  <c r="P10" i="1" s="1"/>
  <c r="C8" i="1"/>
  <c r="D8" i="1"/>
  <c r="H8" i="1" s="1"/>
  <c r="P8" i="1" s="1"/>
  <c r="G8" i="1"/>
  <c r="O8" i="1" s="1"/>
  <c r="C7" i="1"/>
  <c r="D7" i="1"/>
  <c r="H7" i="1" s="1"/>
  <c r="P7" i="1" s="1"/>
  <c r="G7" i="1"/>
  <c r="O7" i="1" s="1"/>
  <c r="C6" i="1"/>
  <c r="D6" i="1"/>
  <c r="G6" i="1"/>
  <c r="O6" i="1" s="1"/>
  <c r="H6" i="1"/>
  <c r="P6" i="1" s="1"/>
  <c r="C5" i="1" l="1"/>
  <c r="D5" i="1"/>
  <c r="H5" i="1" l="1"/>
  <c r="P5" i="1" s="1"/>
  <c r="G5" i="1"/>
  <c r="O5" i="1" s="1"/>
  <c r="C4" i="1" l="1"/>
  <c r="D4" i="1"/>
  <c r="G4" i="1"/>
  <c r="O4" i="1" s="1"/>
  <c r="H4" i="1" l="1"/>
  <c r="P4" i="1" s="1"/>
  <c r="F3" i="1" l="1"/>
  <c r="F2" i="1"/>
  <c r="L2" i="1" s="1"/>
  <c r="N2" i="1" s="1"/>
  <c r="K2" i="1" l="1"/>
  <c r="M2" i="1" s="1"/>
  <c r="C2" i="1"/>
  <c r="D2" i="1"/>
  <c r="G2" i="1"/>
  <c r="O2" i="1" s="1"/>
  <c r="H2" i="1"/>
  <c r="P2" i="1" s="1"/>
  <c r="D3" i="1"/>
  <c r="C3" i="1"/>
  <c r="H3" i="1" l="1"/>
  <c r="P3" i="1" s="1"/>
  <c r="G3" i="1" l="1"/>
  <c r="O3" i="1" s="1"/>
  <c r="K3" i="1"/>
  <c r="M3" i="1" s="1"/>
  <c r="L3" i="1"/>
  <c r="N3" i="1" s="1"/>
</calcChain>
</file>

<file path=xl/sharedStrings.xml><?xml version="1.0" encoding="utf-8"?>
<sst xmlns="http://schemas.openxmlformats.org/spreadsheetml/2006/main" count="254" uniqueCount="187">
  <si>
    <t>Margin(decimal)</t>
  </si>
  <si>
    <t>Bookmaker's odds</t>
  </si>
  <si>
    <t>Margin %</t>
  </si>
  <si>
    <t>My odds</t>
  </si>
  <si>
    <t>My probability %</t>
  </si>
  <si>
    <t>My true odds</t>
  </si>
  <si>
    <t>Bookmaker's odds(True)</t>
  </si>
  <si>
    <t>Bookies Prob %</t>
  </si>
  <si>
    <t>Value</t>
  </si>
  <si>
    <t>Ajaccio</t>
  </si>
  <si>
    <t>Nancy</t>
  </si>
  <si>
    <t>Auxerre</t>
  </si>
  <si>
    <t>Pau FC</t>
  </si>
  <si>
    <t>Chambly</t>
  </si>
  <si>
    <t>Guingamp</t>
  </si>
  <si>
    <t>Dunkerque</t>
  </si>
  <si>
    <t>Caen</t>
  </si>
  <si>
    <t>Rodez</t>
  </si>
  <si>
    <t>Chateauroux</t>
  </si>
  <si>
    <t>Sochaux</t>
  </si>
  <si>
    <t>Grenoble</t>
  </si>
  <si>
    <t>Troyes</t>
  </si>
  <si>
    <t>Niort</t>
  </si>
  <si>
    <t>Valenciennes</t>
  </si>
  <si>
    <t>Amiens</t>
  </si>
  <si>
    <t>Pordenone</t>
  </si>
  <si>
    <t>Frosinone</t>
  </si>
  <si>
    <t>Zwolle</t>
  </si>
  <si>
    <t>FC Emmen</t>
  </si>
  <si>
    <t>Ath Bilbao</t>
  </si>
  <si>
    <t>Huesca</t>
  </si>
  <si>
    <t>Galatasaray</t>
  </si>
  <si>
    <t>Doncaster</t>
  </si>
  <si>
    <t>Bradford</t>
  </si>
  <si>
    <t>Grimsby</t>
  </si>
  <si>
    <t>Metz</t>
  </si>
  <si>
    <t>Lens</t>
  </si>
  <si>
    <t>Marseille</t>
  </si>
  <si>
    <t>Reims</t>
  </si>
  <si>
    <t>Nice</t>
  </si>
  <si>
    <t>Lyon</t>
  </si>
  <si>
    <t>Clermont</t>
  </si>
  <si>
    <t>Paris FC</t>
  </si>
  <si>
    <t>Toulouse</t>
  </si>
  <si>
    <t>Le Havre</t>
  </si>
  <si>
    <t>Fiorentina</t>
  </si>
  <si>
    <t>Verona</t>
  </si>
  <si>
    <t>Sampdoria</t>
  </si>
  <si>
    <t>Crotone</t>
  </si>
  <si>
    <t>Parma</t>
  </si>
  <si>
    <t>Juventus</t>
  </si>
  <si>
    <t>Brescia</t>
  </si>
  <si>
    <t>Reggiana</t>
  </si>
  <si>
    <t>Chievo</t>
  </si>
  <si>
    <t>Empoli</t>
  </si>
  <si>
    <t>Cremonese</t>
  </si>
  <si>
    <t>Cosenza</t>
  </si>
  <si>
    <t>Lecce</t>
  </si>
  <si>
    <t>Pisa</t>
  </si>
  <si>
    <t>Reggina</t>
  </si>
  <si>
    <t>Cittadella</t>
  </si>
  <si>
    <t>Vicenza</t>
  </si>
  <si>
    <t>Ascoli</t>
  </si>
  <si>
    <t>Pescara</t>
  </si>
  <si>
    <t>Monza</t>
  </si>
  <si>
    <t>Venezia</t>
  </si>
  <si>
    <t>Spal</t>
  </si>
  <si>
    <t>Sparta Rotterdam</t>
  </si>
  <si>
    <t>Groningen</t>
  </si>
  <si>
    <t>VVV Venlo</t>
  </si>
  <si>
    <t>Twente</t>
  </si>
  <si>
    <t>Waalwijk</t>
  </si>
  <si>
    <t>PSV Eindhoven</t>
  </si>
  <si>
    <t>Utrecht</t>
  </si>
  <si>
    <t>For Sittard</t>
  </si>
  <si>
    <t>Rangers</t>
  </si>
  <si>
    <t>Motherwell</t>
  </si>
  <si>
    <t>Ross County</t>
  </si>
  <si>
    <t>Hamilton</t>
  </si>
  <si>
    <t>St Mirren</t>
  </si>
  <si>
    <t>St Johnstone</t>
  </si>
  <si>
    <t>Hibernian</t>
  </si>
  <si>
    <t>Dundee United</t>
  </si>
  <si>
    <t>Montrose</t>
  </si>
  <si>
    <t>Peterhead</t>
  </si>
  <si>
    <t>Annan Athletic</t>
  </si>
  <si>
    <t>Brechin</t>
  </si>
  <si>
    <t>Ath Madrid</t>
  </si>
  <si>
    <t>Elche</t>
  </si>
  <si>
    <t>Barcelona</t>
  </si>
  <si>
    <t>Valencia</t>
  </si>
  <si>
    <t>Levante</t>
  </si>
  <si>
    <t>Sociedad</t>
  </si>
  <si>
    <t>Osasuna</t>
  </si>
  <si>
    <t>Villarreal</t>
  </si>
  <si>
    <t>Sevilla</t>
  </si>
  <si>
    <t>Valladolid</t>
  </si>
  <si>
    <t>Goztep</t>
  </si>
  <si>
    <t>Hatayspor</t>
  </si>
  <si>
    <t>Trabzonspor</t>
  </si>
  <si>
    <t>Rizespor</t>
  </si>
  <si>
    <t>Yeni Malatyaspor</t>
  </si>
  <si>
    <t>Kasimpasa</t>
  </si>
  <si>
    <t>Gaziantep</t>
  </si>
  <si>
    <t>Fenerbahce</t>
  </si>
  <si>
    <t>Brest</t>
  </si>
  <si>
    <t>Montpellier</t>
  </si>
  <si>
    <t>Dijon</t>
  </si>
  <si>
    <t>Monaco</t>
  </si>
  <si>
    <t>Nantes</t>
  </si>
  <si>
    <t>Angers</t>
  </si>
  <si>
    <t>St Etienne</t>
  </si>
  <si>
    <t>Nimes</t>
  </si>
  <si>
    <t>Strasbourg</t>
  </si>
  <si>
    <t>Bordeaux</t>
  </si>
  <si>
    <t>Lorient</t>
  </si>
  <si>
    <t>Rennes</t>
  </si>
  <si>
    <t>Lille</t>
  </si>
  <si>
    <t>Paris SG</t>
  </si>
  <si>
    <t>Torino</t>
  </si>
  <si>
    <t>Bologna</t>
  </si>
  <si>
    <t>Benevento</t>
  </si>
  <si>
    <t>Genoa</t>
  </si>
  <si>
    <t>Cagliari</t>
  </si>
  <si>
    <t>Udinese</t>
  </si>
  <si>
    <t>Inter</t>
  </si>
  <si>
    <t>Spezia</t>
  </si>
  <si>
    <t>Sassuolo</t>
  </si>
  <si>
    <t>Milan</t>
  </si>
  <si>
    <t>Atalanta</t>
  </si>
  <si>
    <t>Roma</t>
  </si>
  <si>
    <t>Lazio</t>
  </si>
  <si>
    <t>Napoli</t>
  </si>
  <si>
    <t>Vitesse</t>
  </si>
  <si>
    <t>Feyenoord</t>
  </si>
  <si>
    <t>Den Haag</t>
  </si>
  <si>
    <t>Ajax</t>
  </si>
  <si>
    <t>Heerenveen</t>
  </si>
  <si>
    <t>Heracles</t>
  </si>
  <si>
    <t>AZ Alkmaar</t>
  </si>
  <si>
    <t>Willem II</t>
  </si>
  <si>
    <t>Kilmarnock</t>
  </si>
  <si>
    <t>Aberdeen</t>
  </si>
  <si>
    <t>Celta</t>
  </si>
  <si>
    <t>Alaves</t>
  </si>
  <si>
    <t>Granada</t>
  </si>
  <si>
    <t>Betis</t>
  </si>
  <si>
    <t>Cadiz</t>
  </si>
  <si>
    <t>Getafe</t>
  </si>
  <si>
    <t>Eibar</t>
  </si>
  <si>
    <t>Real Madrid</t>
  </si>
  <si>
    <t>Genclerbirligi</t>
  </si>
  <si>
    <t>Ankaragucu</t>
  </si>
  <si>
    <t>Denizlispor</t>
  </si>
  <si>
    <t>Alanyaspor</t>
  </si>
  <si>
    <t>Besiktas</t>
  </si>
  <si>
    <t>Erzurum BB</t>
  </si>
  <si>
    <t>Antalyaspor</t>
  </si>
  <si>
    <t>Kayserispor</t>
  </si>
  <si>
    <t>Konyaspor</t>
  </si>
  <si>
    <t>Sivasspor</t>
  </si>
  <si>
    <t>Sp Braga</t>
  </si>
  <si>
    <t>Rio Ave</t>
  </si>
  <si>
    <t>Hartlepool</t>
  </si>
  <si>
    <t>Stockport</t>
  </si>
  <si>
    <t>Halifax</t>
  </si>
  <si>
    <t>Eastleigh</t>
  </si>
  <si>
    <t>Shrewsbury</t>
  </si>
  <si>
    <t>Celtic</t>
  </si>
  <si>
    <t>Livingston</t>
  </si>
  <si>
    <t>Buyuksehyr</t>
  </si>
  <si>
    <t>Div</t>
  </si>
  <si>
    <t>E2</t>
  </si>
  <si>
    <t>E3</t>
  </si>
  <si>
    <t>EC</t>
  </si>
  <si>
    <t>F1</t>
  </si>
  <si>
    <t>F2</t>
  </si>
  <si>
    <t>I1</t>
  </si>
  <si>
    <t>I2</t>
  </si>
  <si>
    <t>N1</t>
  </si>
  <si>
    <t>P1</t>
  </si>
  <si>
    <t>SC0</t>
  </si>
  <si>
    <t>SC2</t>
  </si>
  <si>
    <t>SC3</t>
  </si>
  <si>
    <t>SP1</t>
  </si>
  <si>
    <t>T1</t>
  </si>
  <si>
    <t>poisson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</si>
</sst>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5">
    <xf numFmtId="0" fontId="0" fillId="0" borderId="0" xfId="0"/>
    <xf numFmtId="9" fontId="4" fillId="0" borderId="0" xfId="1" applyFont="1" applyFill="1" applyAlignment="1"/>
    <xf numFmtId="0" fontId="2" fillId="0" borderId="0" xfId="0" applyFont="1"/>
    <xf numFmtId="2" fontId="4" fillId="0" borderId="1" xfId="0" applyNumberFormat="1" applyFon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164" fontId="0" fillId="0" borderId="0" xfId="0" applyNumberFormat="1"/>
    <xf numFmtId="9" fontId="3" fillId="0" borderId="1" xfId="1" applyFont="1" applyBorder="1" applyAlignment="1">
      <alignment horizontal="center"/>
    </xf>
    <xf numFmtId="9" fontId="3" fillId="0" borderId="0" xfId="1" applyFont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9" fontId="0" fillId="0" borderId="0" xfId="1" applyFont="1"/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10" fontId="4" fillId="0" borderId="3" xfId="0" applyNumberFormat="1" applyFont="1" applyFill="1" applyBorder="1" applyAlignment="1">
      <alignment horizontal="center"/>
    </xf>
    <xf numFmtId="164" fontId="0" fillId="0" borderId="0" xfId="0" applyNumberFormat="1" applyFill="1"/>
    <xf numFmtId="2" fontId="4" fillId="2" borderId="0" xfId="1" applyNumberFormat="1" applyFont="1" applyFill="1"/>
    <xf numFmtId="2" fontId="4" fillId="2" borderId="1" xfId="0" applyNumberFormat="1" applyFont="1" applyFill="1" applyBorder="1" applyAlignment="1">
      <alignment horizontal="center"/>
    </xf>
    <xf numFmtId="2" fontId="4" fillId="2" borderId="2" xfId="0" applyNumberFormat="1" applyFont="1" applyFill="1" applyBorder="1" applyAlignment="1">
      <alignment horizontal="center"/>
    </xf>
    <xf numFmtId="10" fontId="0" fillId="2" borderId="0" xfId="1" applyNumberFormat="1" applyFont="1" applyFill="1"/>
    <xf numFmtId="164" fontId="0" fillId="2" borderId="0" xfId="0" applyNumberFormat="1" applyFill="1"/>
    <xf numFmtId="0" fontId="0" fillId="2" borderId="0" xfId="0" applyFill="1"/>
    <xf numFmtId="9" fontId="0" fillId="2" borderId="0" xfId="1" applyFont="1" applyFill="1"/>
    <xf numFmtId="49" fontId="0" fillId="0" borderId="0" xfId="0" applyNumberFormat="1" applyAlignment="1">
      <alignment horizontal="center"/>
    </xf>
    <xf numFmtId="49" fontId="0" fillId="2" borderId="0" xfId="0" applyNumberFormat="1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85"/>
  <sheetViews>
    <sheetView tabSelected="1" zoomScale="80" zoomScaleNormal="80" workbookViewId="0">
      <pane ySplit="1" topLeftCell="A2" activePane="bottomLeft" state="frozen"/>
      <selection pane="bottomLeft" activeCell="T3" sqref="T3"/>
    </sheetView>
  </sheetViews>
  <sheetFormatPr defaultRowHeight="15" x14ac:dyDescent="0.25"/>
  <cols>
    <col min="2" max="2" width="7.7109375" customWidth="1"/>
    <col min="3" max="3" width="8.42578125" customWidth="1"/>
    <col min="6" max="6" width="11.42578125" customWidth="1"/>
    <col min="7" max="7" width="10.28515625" bestFit="1" customWidth="1"/>
    <col min="8" max="8" width="8" customWidth="1"/>
    <col min="9" max="9" width="13.140625" customWidth="1"/>
    <col min="10" max="11" width="14" customWidth="1"/>
    <col min="12" max="12" width="15.28515625" customWidth="1"/>
    <col min="17" max="17" width="10" customWidth="1"/>
    <col min="20" max="20" width="9.140625" style="23"/>
  </cols>
  <sheetData>
    <row r="1" spans="1:20" x14ac:dyDescent="0.25">
      <c r="A1" s="6" t="s">
        <v>4</v>
      </c>
      <c r="B1" s="7"/>
      <c r="C1" s="8" t="s">
        <v>5</v>
      </c>
      <c r="D1" s="9"/>
      <c r="E1" s="2" t="s">
        <v>2</v>
      </c>
      <c r="F1" s="2" t="s">
        <v>0</v>
      </c>
      <c r="G1" s="10" t="s">
        <v>3</v>
      </c>
      <c r="H1" s="9"/>
      <c r="I1" s="10" t="s">
        <v>1</v>
      </c>
      <c r="J1" s="9"/>
      <c r="K1" s="10" t="s">
        <v>6</v>
      </c>
      <c r="L1" s="9"/>
      <c r="M1" s="12" t="s">
        <v>7</v>
      </c>
      <c r="N1" s="13"/>
      <c r="O1" s="13" t="s">
        <v>8</v>
      </c>
      <c r="P1" s="13"/>
      <c r="S1" t="s">
        <v>171</v>
      </c>
      <c r="T1" s="23" t="s">
        <v>186</v>
      </c>
    </row>
    <row r="2" spans="1:20" s="21" customFormat="1" x14ac:dyDescent="0.25">
      <c r="A2" s="16">
        <v>50</v>
      </c>
      <c r="B2" s="16">
        <v>50</v>
      </c>
      <c r="C2" s="17">
        <f>(100/A2)</f>
        <v>2</v>
      </c>
      <c r="D2" s="18">
        <f>(100/B2)</f>
        <v>2</v>
      </c>
      <c r="E2" s="19">
        <v>3.7128117398625982E-2</v>
      </c>
      <c r="F2" s="20">
        <f>(E2/100%) + 1</f>
        <v>1.037128117398626</v>
      </c>
      <c r="G2" s="20">
        <f>C2/F2</f>
        <v>1.9284020618556703</v>
      </c>
      <c r="H2" s="20">
        <f>D2/F2</f>
        <v>1.9284020618556703</v>
      </c>
      <c r="I2" s="21">
        <v>2.09</v>
      </c>
      <c r="J2" s="21">
        <v>1.79</v>
      </c>
      <c r="K2" s="20">
        <f>(I2*F2)</f>
        <v>2.1675977653631282</v>
      </c>
      <c r="L2" s="20">
        <f>(J2*F2)</f>
        <v>1.8564593301435406</v>
      </c>
      <c r="M2" s="22">
        <f>(1/K2)</f>
        <v>0.46134020618556709</v>
      </c>
      <c r="N2" s="22">
        <f>(1/L2)</f>
        <v>0.53865979381443296</v>
      </c>
      <c r="O2" s="21">
        <f>(G2/I2)</f>
        <v>0.92268041237113418</v>
      </c>
      <c r="P2" s="21">
        <f>(H2/J2)</f>
        <v>1.0773195876288661</v>
      </c>
      <c r="T2" s="24"/>
    </row>
    <row r="3" spans="1:20" x14ac:dyDescent="0.25">
      <c r="A3" s="1">
        <v>0.51</v>
      </c>
      <c r="B3" s="1">
        <v>0.49</v>
      </c>
      <c r="C3" s="3">
        <f>(100%/A3)</f>
        <v>1.9607843137254901</v>
      </c>
      <c r="D3" s="4">
        <f>(100%/B3)</f>
        <v>2.0408163265306123</v>
      </c>
      <c r="E3" s="14">
        <v>3.4391534391534417E-2</v>
      </c>
      <c r="F3" s="15">
        <f t="shared" ref="F3:F66" si="0">(E3/100%) + 1</f>
        <v>1.0343915343915344</v>
      </c>
      <c r="G3" s="5">
        <f>C3/F3</f>
        <v>1.8955919963893484</v>
      </c>
      <c r="H3" s="5">
        <f>D3/F3</f>
        <v>1.9729630982827913</v>
      </c>
      <c r="I3">
        <v>2.16</v>
      </c>
      <c r="J3">
        <v>1.75</v>
      </c>
      <c r="K3" s="5">
        <f t="shared" ref="K3:K5" si="1">(I3*F3)</f>
        <v>2.2342857142857144</v>
      </c>
      <c r="L3" s="5">
        <f t="shared" ref="L3:L5" si="2">(J3*F3)</f>
        <v>1.8101851851851851</v>
      </c>
      <c r="M3" s="11">
        <f t="shared" ref="M3:M6" si="3">(1/K3)</f>
        <v>0.4475703324808184</v>
      </c>
      <c r="N3" s="11">
        <f t="shared" ref="N3:N6" si="4">(1/L3)</f>
        <v>0.55242966751918166</v>
      </c>
      <c r="O3">
        <f>(I3/G3)</f>
        <v>1.1394857142857144</v>
      </c>
      <c r="P3">
        <f>(J3/H3)</f>
        <v>0.8869907407407408</v>
      </c>
      <c r="Q3" t="s">
        <v>32</v>
      </c>
      <c r="R3" t="s">
        <v>167</v>
      </c>
      <c r="S3" t="s">
        <v>172</v>
      </c>
    </row>
    <row r="4" spans="1:20" x14ac:dyDescent="0.25">
      <c r="A4" s="1">
        <v>0.51</v>
      </c>
      <c r="B4" s="1">
        <v>0.49</v>
      </c>
      <c r="C4" s="3">
        <f>(100%/A4)</f>
        <v>1.9607843137254901</v>
      </c>
      <c r="D4" s="4">
        <f>(100%/B4)</f>
        <v>2.0408163265306123</v>
      </c>
      <c r="E4" s="14">
        <v>2.9539874871307603E-2</v>
      </c>
      <c r="F4" s="15">
        <f t="shared" si="0"/>
        <v>1.0295398748713076</v>
      </c>
      <c r="G4" s="5">
        <f>C4/F4</f>
        <v>1.9045248868778277</v>
      </c>
      <c r="H4" s="5">
        <f>D4/F4</f>
        <v>1.9822605965463107</v>
      </c>
      <c r="I4">
        <v>2.0699999999999998</v>
      </c>
      <c r="J4">
        <v>1.83</v>
      </c>
      <c r="K4" s="5">
        <f t="shared" ref="K4:K11" si="5">(I4*F4)</f>
        <v>2.1311475409836067</v>
      </c>
      <c r="L4" s="5">
        <f t="shared" ref="L4:L11" si="6">(J4*F4)</f>
        <v>1.8840579710144929</v>
      </c>
      <c r="M4" s="11">
        <f t="shared" ref="M4:M27" si="7">(1/K4)</f>
        <v>0.46923076923076917</v>
      </c>
      <c r="N4" s="11">
        <f t="shared" ref="N4:N27" si="8">(1/L4)</f>
        <v>0.53076923076923077</v>
      </c>
      <c r="O4">
        <f>(I4/G4)</f>
        <v>1.0868852459016394</v>
      </c>
      <c r="P4">
        <f>(J4/H4)</f>
        <v>0.9231884057971016</v>
      </c>
      <c r="Q4" t="s">
        <v>34</v>
      </c>
      <c r="R4" t="s">
        <v>33</v>
      </c>
      <c r="S4" t="s">
        <v>173</v>
      </c>
    </row>
    <row r="5" spans="1:20" x14ac:dyDescent="0.25">
      <c r="A5" s="1">
        <v>0.36</v>
      </c>
      <c r="B5" s="1">
        <v>0.64</v>
      </c>
      <c r="C5" s="3">
        <f>(100%/A5)</f>
        <v>2.7777777777777777</v>
      </c>
      <c r="D5" s="4">
        <f>(100%/B5)</f>
        <v>1.5625</v>
      </c>
      <c r="E5" s="14">
        <v>3.3598632551679941E-2</v>
      </c>
      <c r="F5" s="15">
        <f t="shared" si="0"/>
        <v>1.0335986325516799</v>
      </c>
      <c r="G5" s="5">
        <f>C5/F5</f>
        <v>2.6874820556991099</v>
      </c>
      <c r="H5" s="5">
        <f>D5/F5</f>
        <v>1.5117086563307494</v>
      </c>
      <c r="I5">
        <v>1.94</v>
      </c>
      <c r="J5">
        <v>1.93</v>
      </c>
      <c r="K5" s="5">
        <f t="shared" si="5"/>
        <v>2.0051813471502591</v>
      </c>
      <c r="L5" s="5">
        <f t="shared" si="6"/>
        <v>1.9948453608247423</v>
      </c>
      <c r="M5" s="11">
        <f t="shared" si="7"/>
        <v>0.49870801033591733</v>
      </c>
      <c r="N5" s="11">
        <f t="shared" si="8"/>
        <v>0.50129198966408273</v>
      </c>
      <c r="O5">
        <f>(I5/G5)</f>
        <v>0.7218652849740933</v>
      </c>
      <c r="P5">
        <f>(J5/H5)</f>
        <v>1.276701030927835</v>
      </c>
      <c r="Q5" t="s">
        <v>163</v>
      </c>
      <c r="R5" t="s">
        <v>164</v>
      </c>
      <c r="S5" t="s">
        <v>174</v>
      </c>
    </row>
    <row r="6" spans="1:20" x14ac:dyDescent="0.25">
      <c r="A6" s="1">
        <v>0.48</v>
      </c>
      <c r="B6" s="1">
        <v>0.52</v>
      </c>
      <c r="C6" s="3">
        <f>(100%/A6)</f>
        <v>2.0833333333333335</v>
      </c>
      <c r="D6" s="4">
        <f>(100%/B6)</f>
        <v>1.9230769230769229</v>
      </c>
      <c r="E6" s="14">
        <v>3.9646627881921859E-2</v>
      </c>
      <c r="F6" s="15">
        <f t="shared" si="0"/>
        <v>1.0396466278819219</v>
      </c>
      <c r="G6" s="5">
        <f>C6/F6</f>
        <v>2.0038860103626948</v>
      </c>
      <c r="H6" s="5">
        <f>D6/F6</f>
        <v>1.8497409326424872</v>
      </c>
      <c r="I6">
        <v>1.82</v>
      </c>
      <c r="J6">
        <v>2.04</v>
      </c>
      <c r="K6" s="5">
        <f t="shared" si="5"/>
        <v>1.8921568627450978</v>
      </c>
      <c r="L6" s="5">
        <f t="shared" si="6"/>
        <v>2.1208791208791204</v>
      </c>
      <c r="M6" s="11">
        <f t="shared" si="7"/>
        <v>0.52849740932642497</v>
      </c>
      <c r="N6" s="11">
        <f t="shared" si="8"/>
        <v>0.47150259067357525</v>
      </c>
      <c r="O6">
        <f>(I6/G6)</f>
        <v>0.90823529411764692</v>
      </c>
      <c r="P6">
        <f>(J6/H6)</f>
        <v>1.1028571428571428</v>
      </c>
      <c r="Q6" t="s">
        <v>165</v>
      </c>
      <c r="R6" t="s">
        <v>166</v>
      </c>
      <c r="S6" t="s">
        <v>174</v>
      </c>
    </row>
    <row r="7" spans="1:20" x14ac:dyDescent="0.25">
      <c r="A7" s="1">
        <v>0.82</v>
      </c>
      <c r="B7" s="1">
        <v>0.18</v>
      </c>
      <c r="C7" s="3">
        <f>(100%/A7)</f>
        <v>1.2195121951219512</v>
      </c>
      <c r="D7" s="4">
        <f>(100%/B7)</f>
        <v>5.5555555555555554</v>
      </c>
      <c r="E7" s="14">
        <v>2.7986944565804084E-2</v>
      </c>
      <c r="F7" s="15">
        <f t="shared" si="0"/>
        <v>1.0279869445658041</v>
      </c>
      <c r="G7" s="5">
        <f>C7/F7</f>
        <v>1.1863109756097561</v>
      </c>
      <c r="H7" s="5">
        <f>D7/F7</f>
        <v>5.4043055555555553</v>
      </c>
      <c r="I7">
        <v>2.33</v>
      </c>
      <c r="J7">
        <v>1.67</v>
      </c>
      <c r="K7" s="5">
        <f t="shared" si="5"/>
        <v>2.3952095808383236</v>
      </c>
      <c r="L7" s="5">
        <f t="shared" si="6"/>
        <v>1.7167381974248928</v>
      </c>
      <c r="M7" s="11">
        <f t="shared" si="7"/>
        <v>0.41749999999999998</v>
      </c>
      <c r="N7" s="11">
        <f t="shared" si="8"/>
        <v>0.58250000000000002</v>
      </c>
      <c r="O7">
        <f>(I7/G7)</f>
        <v>1.9640718562874253</v>
      </c>
      <c r="P7">
        <f>(J7/H7)</f>
        <v>0.30901287553648071</v>
      </c>
      <c r="Q7" t="s">
        <v>114</v>
      </c>
      <c r="R7" t="s">
        <v>38</v>
      </c>
      <c r="S7" t="s">
        <v>175</v>
      </c>
    </row>
    <row r="8" spans="1:20" x14ac:dyDescent="0.25">
      <c r="A8" s="1">
        <v>0.68</v>
      </c>
      <c r="B8" s="1">
        <v>0.32</v>
      </c>
      <c r="C8" s="3">
        <f>(100%/A8)</f>
        <v>1.4705882352941175</v>
      </c>
      <c r="D8" s="4">
        <f>(100%/B8)</f>
        <v>3.125</v>
      </c>
      <c r="E8" s="14">
        <v>2.9489204844655115E-2</v>
      </c>
      <c r="F8" s="15">
        <f t="shared" si="0"/>
        <v>1.0294892048446551</v>
      </c>
      <c r="G8" s="5">
        <f>C8/F8</f>
        <v>1.4284639687076874</v>
      </c>
      <c r="H8" s="5">
        <f>D8/F8</f>
        <v>3.035485933503836</v>
      </c>
      <c r="I8">
        <v>1.8</v>
      </c>
      <c r="J8">
        <v>2.11</v>
      </c>
      <c r="K8" s="5">
        <f t="shared" si="5"/>
        <v>1.8530805687203793</v>
      </c>
      <c r="L8" s="5">
        <f t="shared" si="6"/>
        <v>2.1722222222222221</v>
      </c>
      <c r="M8" s="11">
        <f t="shared" si="7"/>
        <v>0.53964194373401531</v>
      </c>
      <c r="N8" s="11">
        <f t="shared" si="8"/>
        <v>0.46035805626598469</v>
      </c>
      <c r="O8">
        <f>(I8/G8)</f>
        <v>1.260094786729858</v>
      </c>
      <c r="P8">
        <f>(J8/H8)</f>
        <v>0.69511111111111112</v>
      </c>
      <c r="Q8" t="s">
        <v>36</v>
      </c>
      <c r="R8" t="s">
        <v>105</v>
      </c>
      <c r="S8" t="s">
        <v>175</v>
      </c>
    </row>
    <row r="9" spans="1:20" x14ac:dyDescent="0.25">
      <c r="A9" s="1">
        <v>0.57999999999999996</v>
      </c>
      <c r="B9" s="1">
        <v>0.42</v>
      </c>
      <c r="C9" s="3">
        <f>(100%/A9)</f>
        <v>1.7241379310344829</v>
      </c>
      <c r="D9" s="4">
        <f>(100%/B9)</f>
        <v>2.3809523809523809</v>
      </c>
      <c r="E9" s="14">
        <v>2.4525731055444977E-2</v>
      </c>
      <c r="F9" s="15">
        <f t="shared" si="0"/>
        <v>1.024525731055445</v>
      </c>
      <c r="G9" s="5">
        <f>C9/F9</f>
        <v>1.6828644501278773</v>
      </c>
      <c r="H9" s="5">
        <f>D9/F9</f>
        <v>2.3239556692242114</v>
      </c>
      <c r="I9">
        <v>2.0299999999999998</v>
      </c>
      <c r="J9">
        <v>1.88</v>
      </c>
      <c r="K9" s="5">
        <f t="shared" si="5"/>
        <v>2.0797872340425529</v>
      </c>
      <c r="L9" s="5">
        <f t="shared" si="6"/>
        <v>1.9261083743842364</v>
      </c>
      <c r="M9" s="11">
        <f t="shared" si="7"/>
        <v>0.4808184143222507</v>
      </c>
      <c r="N9" s="11">
        <f t="shared" si="8"/>
        <v>0.51918158567774941</v>
      </c>
      <c r="O9">
        <f>(I9/G9)</f>
        <v>1.2062765957446806</v>
      </c>
      <c r="P9">
        <f>(J9/H9)</f>
        <v>0.80896551724137933</v>
      </c>
      <c r="Q9" t="s">
        <v>39</v>
      </c>
      <c r="R9" t="s">
        <v>115</v>
      </c>
      <c r="S9" t="s">
        <v>175</v>
      </c>
    </row>
    <row r="10" spans="1:20" x14ac:dyDescent="0.25">
      <c r="A10" s="1">
        <v>0.54</v>
      </c>
      <c r="B10" s="1">
        <v>0.46</v>
      </c>
      <c r="C10" s="3">
        <f>(100%/A10)</f>
        <v>1.8518518518518516</v>
      </c>
      <c r="D10" s="4">
        <f>(100%/B10)</f>
        <v>2.1739130434782608</v>
      </c>
      <c r="E10" s="14">
        <v>2.5667999158426325E-2</v>
      </c>
      <c r="F10" s="15">
        <f t="shared" si="0"/>
        <v>1.0256679991584263</v>
      </c>
      <c r="G10" s="5">
        <f>C10/F10</f>
        <v>1.8055080721747385</v>
      </c>
      <c r="H10" s="5">
        <f>D10/F10</f>
        <v>2.1195094760312148</v>
      </c>
      <c r="I10">
        <v>1.94</v>
      </c>
      <c r="J10">
        <v>1.96</v>
      </c>
      <c r="K10" s="5">
        <f t="shared" si="5"/>
        <v>1.989795918367347</v>
      </c>
      <c r="L10" s="5">
        <f t="shared" si="6"/>
        <v>2.0103092783505154</v>
      </c>
      <c r="M10" s="11">
        <f t="shared" si="7"/>
        <v>0.50256410256410255</v>
      </c>
      <c r="N10" s="11">
        <f t="shared" si="8"/>
        <v>0.49743589743589745</v>
      </c>
      <c r="O10">
        <f>(I10/G10)</f>
        <v>1.0744897959183675</v>
      </c>
      <c r="P10">
        <f>(J10/H10)</f>
        <v>0.92474226804123727</v>
      </c>
      <c r="Q10" t="s">
        <v>112</v>
      </c>
      <c r="R10" t="s">
        <v>107</v>
      </c>
      <c r="S10" t="s">
        <v>175</v>
      </c>
    </row>
    <row r="11" spans="1:20" x14ac:dyDescent="0.25">
      <c r="A11" s="1">
        <v>0.54</v>
      </c>
      <c r="B11" s="1">
        <v>0.46</v>
      </c>
      <c r="C11" s="3">
        <f>(100%/A11)</f>
        <v>1.8518518518518516</v>
      </c>
      <c r="D11" s="4">
        <f>(100%/B11)</f>
        <v>2.1739130434782608</v>
      </c>
      <c r="E11" s="14">
        <v>3.0088030482196881E-2</v>
      </c>
      <c r="F11" s="15">
        <f t="shared" si="0"/>
        <v>1.0300880304821969</v>
      </c>
      <c r="G11" s="5">
        <f>C11/F11</f>
        <v>1.7977607709750563</v>
      </c>
      <c r="H11" s="5">
        <f>D11/F11</f>
        <v>2.1104148181011531</v>
      </c>
      <c r="I11">
        <v>2.15</v>
      </c>
      <c r="J11">
        <v>1.77</v>
      </c>
      <c r="K11" s="5">
        <f t="shared" si="5"/>
        <v>2.2146892655367232</v>
      </c>
      <c r="L11" s="5">
        <f t="shared" si="6"/>
        <v>1.8232558139534885</v>
      </c>
      <c r="M11" s="11">
        <f t="shared" si="7"/>
        <v>0.45153061224489793</v>
      </c>
      <c r="N11" s="11">
        <f t="shared" si="8"/>
        <v>0.54846938775510201</v>
      </c>
      <c r="O11">
        <f>(I11/G11)</f>
        <v>1.1959322033898308</v>
      </c>
      <c r="P11">
        <f>(J11/H11)</f>
        <v>0.83869767441860488</v>
      </c>
      <c r="Q11" t="s">
        <v>116</v>
      </c>
      <c r="R11" t="s">
        <v>35</v>
      </c>
      <c r="S11" t="s">
        <v>175</v>
      </c>
    </row>
    <row r="12" spans="1:20" x14ac:dyDescent="0.25">
      <c r="A12" s="1"/>
      <c r="B12" s="1"/>
      <c r="C12" s="3"/>
      <c r="D12" s="4"/>
      <c r="E12" s="14">
        <v>3.1919317945518833E-2</v>
      </c>
      <c r="F12" s="15">
        <f t="shared" si="0"/>
        <v>1.0319193179455188</v>
      </c>
      <c r="I12">
        <v>2.29</v>
      </c>
      <c r="J12">
        <v>1.68</v>
      </c>
      <c r="K12" s="5">
        <f t="shared" ref="K12:K26" si="9">(I12*F12)</f>
        <v>2.3630952380952381</v>
      </c>
      <c r="L12" s="5">
        <f t="shared" ref="L12:L26" si="10">(J12*F12)</f>
        <v>1.7336244541484715</v>
      </c>
      <c r="M12" s="11">
        <f t="shared" si="7"/>
        <v>0.42317380352644834</v>
      </c>
      <c r="N12" s="11">
        <f t="shared" si="8"/>
        <v>0.57682619647355171</v>
      </c>
      <c r="Q12" t="s">
        <v>110</v>
      </c>
      <c r="R12" t="s">
        <v>37</v>
      </c>
      <c r="S12" t="s">
        <v>175</v>
      </c>
    </row>
    <row r="13" spans="1:20" x14ac:dyDescent="0.25">
      <c r="A13" s="1">
        <v>0.52</v>
      </c>
      <c r="B13" s="1"/>
      <c r="C13" s="3"/>
      <c r="D13" s="4"/>
      <c r="E13" s="14">
        <v>3.7318153067678717E-2</v>
      </c>
      <c r="F13" s="15">
        <f t="shared" si="0"/>
        <v>1.0373181530676787</v>
      </c>
      <c r="I13">
        <v>1.55</v>
      </c>
      <c r="J13">
        <v>2.5499999999999998</v>
      </c>
      <c r="K13" s="5">
        <f t="shared" si="9"/>
        <v>1.607843137254902</v>
      </c>
      <c r="L13" s="5">
        <f t="shared" si="10"/>
        <v>2.6451612903225805</v>
      </c>
      <c r="M13" s="11">
        <f t="shared" si="7"/>
        <v>0.62195121951219512</v>
      </c>
      <c r="N13" s="11">
        <f t="shared" si="8"/>
        <v>0.37804878048780488</v>
      </c>
      <c r="Q13" t="s">
        <v>40</v>
      </c>
      <c r="R13" t="s">
        <v>109</v>
      </c>
      <c r="S13" t="s">
        <v>175</v>
      </c>
    </row>
    <row r="14" spans="1:20" x14ac:dyDescent="0.25">
      <c r="A14" s="1"/>
      <c r="B14" s="1"/>
      <c r="C14" s="3"/>
      <c r="D14" s="4"/>
      <c r="E14" s="14">
        <v>3.002070393374745E-2</v>
      </c>
      <c r="F14" s="15">
        <f t="shared" si="0"/>
        <v>1.0300207039337475</v>
      </c>
      <c r="I14">
        <v>1.68</v>
      </c>
      <c r="J14">
        <v>2.2999999999999998</v>
      </c>
      <c r="K14" s="5">
        <f t="shared" si="9"/>
        <v>1.7304347826086957</v>
      </c>
      <c r="L14" s="5">
        <f t="shared" si="10"/>
        <v>2.3690476190476191</v>
      </c>
      <c r="M14" s="11">
        <f t="shared" si="7"/>
        <v>0.57788944723618085</v>
      </c>
      <c r="N14" s="11">
        <f t="shared" si="8"/>
        <v>0.42211055276381909</v>
      </c>
      <c r="Q14" t="s">
        <v>108</v>
      </c>
      <c r="R14" t="s">
        <v>111</v>
      </c>
      <c r="S14" t="s">
        <v>175</v>
      </c>
    </row>
    <row r="15" spans="1:20" x14ac:dyDescent="0.25">
      <c r="A15" s="1"/>
      <c r="B15" s="1"/>
      <c r="C15" s="3"/>
      <c r="D15" s="4"/>
      <c r="E15" s="14">
        <v>2.925809822361547E-2</v>
      </c>
      <c r="F15" s="15">
        <f t="shared" si="0"/>
        <v>1.0292580982236155</v>
      </c>
      <c r="I15">
        <v>2.2000000000000002</v>
      </c>
      <c r="J15">
        <v>1.74</v>
      </c>
      <c r="K15" s="5">
        <f t="shared" si="9"/>
        <v>2.264367816091954</v>
      </c>
      <c r="L15" s="5">
        <f t="shared" si="10"/>
        <v>1.790909090909091</v>
      </c>
      <c r="M15" s="11">
        <f t="shared" si="7"/>
        <v>0.44162436548223349</v>
      </c>
      <c r="N15" s="11">
        <f t="shared" si="8"/>
        <v>0.55837563451776651</v>
      </c>
      <c r="Q15" t="s">
        <v>106</v>
      </c>
      <c r="R15" t="s">
        <v>117</v>
      </c>
      <c r="S15" t="s">
        <v>175</v>
      </c>
    </row>
    <row r="16" spans="1:20" x14ac:dyDescent="0.25">
      <c r="A16" s="1"/>
      <c r="B16" s="1"/>
      <c r="C16" s="3"/>
      <c r="D16" s="4"/>
      <c r="E16" s="14">
        <v>3.4882037921551534E-2</v>
      </c>
      <c r="F16" s="15">
        <f t="shared" si="0"/>
        <v>1.0348820379215515</v>
      </c>
      <c r="I16">
        <v>1.47</v>
      </c>
      <c r="J16">
        <v>2.82</v>
      </c>
      <c r="K16" s="5">
        <f t="shared" si="9"/>
        <v>1.5212765957446808</v>
      </c>
      <c r="L16" s="5">
        <f t="shared" si="10"/>
        <v>2.918367346938775</v>
      </c>
      <c r="M16" s="11">
        <f t="shared" si="7"/>
        <v>0.6573426573426574</v>
      </c>
      <c r="N16" s="11">
        <f t="shared" si="8"/>
        <v>0.34265734265734271</v>
      </c>
      <c r="Q16" t="s">
        <v>118</v>
      </c>
      <c r="R16" t="s">
        <v>113</v>
      </c>
      <c r="S16" t="s">
        <v>175</v>
      </c>
    </row>
    <row r="17" spans="1:19" x14ac:dyDescent="0.25">
      <c r="A17" s="1"/>
      <c r="B17" s="1"/>
      <c r="C17" s="3"/>
      <c r="D17" s="4"/>
      <c r="E17" s="14">
        <v>3.678349083513166E-2</v>
      </c>
      <c r="F17" s="15">
        <f t="shared" si="0"/>
        <v>1.0367834908351317</v>
      </c>
      <c r="I17">
        <v>2.67</v>
      </c>
      <c r="J17">
        <v>1.51</v>
      </c>
      <c r="K17" s="5">
        <f t="shared" si="9"/>
        <v>2.7682119205298013</v>
      </c>
      <c r="L17" s="5">
        <f t="shared" si="10"/>
        <v>1.5655430711610487</v>
      </c>
      <c r="M17" s="11">
        <f t="shared" si="7"/>
        <v>0.36124401913875598</v>
      </c>
      <c r="N17" s="11">
        <f t="shared" si="8"/>
        <v>0.63875598086124397</v>
      </c>
      <c r="Q17" t="s">
        <v>24</v>
      </c>
      <c r="R17" t="s">
        <v>9</v>
      </c>
      <c r="S17" t="s">
        <v>176</v>
      </c>
    </row>
    <row r="18" spans="1:19" x14ac:dyDescent="0.25">
      <c r="A18" s="1"/>
      <c r="B18" s="1"/>
      <c r="C18" s="3"/>
      <c r="D18" s="4"/>
      <c r="E18" s="14">
        <v>4.0967868791783379E-2</v>
      </c>
      <c r="F18" s="15">
        <f t="shared" si="0"/>
        <v>1.0409678687917834</v>
      </c>
      <c r="I18">
        <v>3.11</v>
      </c>
      <c r="J18">
        <v>1.39</v>
      </c>
      <c r="K18" s="5">
        <f t="shared" si="9"/>
        <v>3.2374100719424463</v>
      </c>
      <c r="L18" s="5">
        <f t="shared" si="10"/>
        <v>1.4469453376205788</v>
      </c>
      <c r="M18" s="11">
        <f t="shared" si="7"/>
        <v>0.30888888888888888</v>
      </c>
      <c r="N18" s="11">
        <f t="shared" si="8"/>
        <v>0.69111111111111112</v>
      </c>
      <c r="Q18" t="s">
        <v>16</v>
      </c>
      <c r="R18" t="s">
        <v>19</v>
      </c>
      <c r="S18" t="s">
        <v>176</v>
      </c>
    </row>
    <row r="19" spans="1:19" x14ac:dyDescent="0.25">
      <c r="A19" s="1"/>
      <c r="B19" s="1"/>
      <c r="C19" s="3"/>
      <c r="D19" s="4"/>
      <c r="E19" s="14">
        <v>3.6544850498338777E-2</v>
      </c>
      <c r="F19" s="15">
        <f t="shared" si="0"/>
        <v>1.0365448504983388</v>
      </c>
      <c r="I19">
        <v>2.15</v>
      </c>
      <c r="J19">
        <v>1.75</v>
      </c>
      <c r="K19" s="5">
        <f t="shared" si="9"/>
        <v>2.2285714285714282</v>
      </c>
      <c r="L19" s="5">
        <f t="shared" si="10"/>
        <v>1.8139534883720929</v>
      </c>
      <c r="M19" s="11">
        <f t="shared" si="7"/>
        <v>0.44871794871794879</v>
      </c>
      <c r="N19" s="11">
        <f t="shared" si="8"/>
        <v>0.55128205128205132</v>
      </c>
      <c r="Q19" t="s">
        <v>18</v>
      </c>
      <c r="R19" t="s">
        <v>41</v>
      </c>
      <c r="S19" t="s">
        <v>176</v>
      </c>
    </row>
    <row r="20" spans="1:19" x14ac:dyDescent="0.25">
      <c r="A20" s="1"/>
      <c r="B20" s="1"/>
      <c r="C20" s="3"/>
      <c r="D20" s="4"/>
      <c r="E20" s="14">
        <v>3.7665386256935607E-2</v>
      </c>
      <c r="F20" s="15">
        <f t="shared" si="0"/>
        <v>1.0376653862569356</v>
      </c>
      <c r="I20">
        <v>2.13</v>
      </c>
      <c r="J20">
        <v>1.76</v>
      </c>
      <c r="K20" s="5">
        <f t="shared" si="9"/>
        <v>2.2102272727272729</v>
      </c>
      <c r="L20" s="5">
        <f t="shared" si="10"/>
        <v>1.8262910798122067</v>
      </c>
      <c r="M20" s="11">
        <f t="shared" si="7"/>
        <v>0.45244215938303339</v>
      </c>
      <c r="N20" s="11">
        <f t="shared" si="8"/>
        <v>0.54755784061696655</v>
      </c>
      <c r="Q20" t="s">
        <v>15</v>
      </c>
      <c r="R20" t="s">
        <v>11</v>
      </c>
      <c r="S20" t="s">
        <v>176</v>
      </c>
    </row>
    <row r="21" spans="1:19" x14ac:dyDescent="0.25">
      <c r="C21" s="3"/>
      <c r="D21" s="4"/>
      <c r="E21" s="14">
        <v>3.9415457445713731E-2</v>
      </c>
      <c r="F21" s="15">
        <f t="shared" si="0"/>
        <v>1.0394154574457137</v>
      </c>
      <c r="I21">
        <v>2.46</v>
      </c>
      <c r="J21">
        <v>1.58</v>
      </c>
      <c r="K21" s="5">
        <f t="shared" si="9"/>
        <v>2.5569620253164556</v>
      </c>
      <c r="L21" s="5">
        <f t="shared" si="10"/>
        <v>1.6422764227642277</v>
      </c>
      <c r="M21" s="11">
        <f t="shared" si="7"/>
        <v>0.3910891089108911</v>
      </c>
      <c r="N21" s="11">
        <f t="shared" si="8"/>
        <v>0.6089108910891089</v>
      </c>
      <c r="Q21" t="s">
        <v>20</v>
      </c>
      <c r="R21" t="s">
        <v>21</v>
      </c>
      <c r="S21" t="s">
        <v>176</v>
      </c>
    </row>
    <row r="22" spans="1:19" x14ac:dyDescent="0.25">
      <c r="C22" s="3"/>
      <c r="D22" s="4"/>
      <c r="E22" s="14">
        <v>3.6736533693937368E-2</v>
      </c>
      <c r="F22" s="15">
        <f t="shared" si="0"/>
        <v>1.0367365336939374</v>
      </c>
      <c r="I22">
        <v>2.61</v>
      </c>
      <c r="J22">
        <v>1.53</v>
      </c>
      <c r="K22" s="5">
        <f t="shared" si="9"/>
        <v>2.7058823529411762</v>
      </c>
      <c r="L22" s="5">
        <f t="shared" si="10"/>
        <v>1.5862068965517242</v>
      </c>
      <c r="M22" s="11">
        <f t="shared" si="7"/>
        <v>0.36956521739130438</v>
      </c>
      <c r="N22" s="11">
        <f t="shared" si="8"/>
        <v>0.63043478260869568</v>
      </c>
      <c r="Q22" t="s">
        <v>44</v>
      </c>
      <c r="R22" t="s">
        <v>17</v>
      </c>
      <c r="S22" t="s">
        <v>176</v>
      </c>
    </row>
    <row r="23" spans="1:19" x14ac:dyDescent="0.25">
      <c r="C23" s="3"/>
      <c r="D23" s="4"/>
      <c r="E23" s="14">
        <v>3.9574126155082379E-2</v>
      </c>
      <c r="F23" s="15">
        <f t="shared" si="0"/>
        <v>1.0395741261550824</v>
      </c>
      <c r="I23">
        <v>2.62</v>
      </c>
      <c r="J23">
        <v>1.52</v>
      </c>
      <c r="K23" s="5">
        <f t="shared" si="9"/>
        <v>2.7236842105263159</v>
      </c>
      <c r="L23" s="5">
        <f t="shared" si="10"/>
        <v>1.5801526717557253</v>
      </c>
      <c r="M23" s="11">
        <f t="shared" si="7"/>
        <v>0.36714975845410625</v>
      </c>
      <c r="N23" s="11">
        <f t="shared" si="8"/>
        <v>0.63285024154589364</v>
      </c>
      <c r="Q23" t="s">
        <v>10</v>
      </c>
      <c r="R23" t="s">
        <v>13</v>
      </c>
      <c r="S23" t="s">
        <v>176</v>
      </c>
    </row>
    <row r="24" spans="1:19" x14ac:dyDescent="0.25">
      <c r="C24" s="3"/>
      <c r="D24" s="4"/>
      <c r="E24" s="14">
        <v>4.1416326203636888E-2</v>
      </c>
      <c r="F24" s="15">
        <f t="shared" si="0"/>
        <v>1.0414163262036369</v>
      </c>
      <c r="I24">
        <v>2.19</v>
      </c>
      <c r="J24">
        <v>1.71</v>
      </c>
      <c r="K24" s="5">
        <f t="shared" si="9"/>
        <v>2.2807017543859649</v>
      </c>
      <c r="L24" s="5">
        <f t="shared" si="10"/>
        <v>1.780821917808219</v>
      </c>
      <c r="M24" s="11">
        <f t="shared" si="7"/>
        <v>0.43846153846153846</v>
      </c>
      <c r="N24" s="11">
        <f t="shared" si="8"/>
        <v>0.56153846153846165</v>
      </c>
      <c r="Q24" t="s">
        <v>22</v>
      </c>
      <c r="R24" t="s">
        <v>23</v>
      </c>
      <c r="S24" t="s">
        <v>176</v>
      </c>
    </row>
    <row r="25" spans="1:19" x14ac:dyDescent="0.25">
      <c r="C25" s="3"/>
      <c r="D25" s="4"/>
      <c r="E25" s="14">
        <v>3.9682539682539542E-2</v>
      </c>
      <c r="F25" s="15">
        <f t="shared" si="0"/>
        <v>1.0396825396825395</v>
      </c>
      <c r="I25">
        <v>2.25</v>
      </c>
      <c r="J25">
        <v>1.68</v>
      </c>
      <c r="K25" s="5">
        <f t="shared" si="9"/>
        <v>2.339285714285714</v>
      </c>
      <c r="L25" s="5">
        <f t="shared" si="10"/>
        <v>1.7466666666666664</v>
      </c>
      <c r="M25" s="11">
        <f t="shared" si="7"/>
        <v>0.4274809160305344</v>
      </c>
      <c r="N25" s="11">
        <f t="shared" si="8"/>
        <v>0.57251908396946571</v>
      </c>
      <c r="Q25" t="s">
        <v>42</v>
      </c>
      <c r="R25" t="s">
        <v>14</v>
      </c>
      <c r="S25" t="s">
        <v>176</v>
      </c>
    </row>
    <row r="26" spans="1:19" x14ac:dyDescent="0.25">
      <c r="C26" s="3"/>
      <c r="D26" s="4"/>
      <c r="E26" s="14">
        <v>3.8905400701529036E-2</v>
      </c>
      <c r="F26" s="15">
        <f t="shared" si="0"/>
        <v>1.038905400701529</v>
      </c>
      <c r="I26">
        <v>2.11</v>
      </c>
      <c r="J26">
        <v>1.77</v>
      </c>
      <c r="K26" s="5">
        <f t="shared" si="9"/>
        <v>2.1920903954802262</v>
      </c>
      <c r="L26" s="5">
        <f t="shared" si="10"/>
        <v>1.8388625592417065</v>
      </c>
      <c r="M26" s="11">
        <f t="shared" si="7"/>
        <v>0.45618556701030921</v>
      </c>
      <c r="N26" s="11">
        <f t="shared" si="8"/>
        <v>0.54381443298969068</v>
      </c>
      <c r="Q26" t="s">
        <v>12</v>
      </c>
      <c r="R26" t="s">
        <v>43</v>
      </c>
      <c r="S26" t="s">
        <v>176</v>
      </c>
    </row>
    <row r="27" spans="1:19" x14ac:dyDescent="0.25">
      <c r="C27" s="3"/>
      <c r="D27" s="4"/>
      <c r="E27" s="14">
        <v>2.5439286650930981E-2</v>
      </c>
      <c r="F27" s="15">
        <f t="shared" si="0"/>
        <v>1.025439286650931</v>
      </c>
      <c r="I27">
        <v>2.0499999999999998</v>
      </c>
      <c r="J27">
        <v>1.86</v>
      </c>
      <c r="K27" s="5">
        <f t="shared" ref="K27:K83" si="11">(I27*F27)</f>
        <v>2.1021505376344085</v>
      </c>
      <c r="L27" s="5">
        <f t="shared" ref="L27:L83" si="12">(J27*F27)</f>
        <v>1.9073170731707316</v>
      </c>
      <c r="M27" s="11">
        <f t="shared" si="7"/>
        <v>0.47570332480818417</v>
      </c>
      <c r="N27" s="11">
        <f t="shared" si="8"/>
        <v>0.52429667519181589</v>
      </c>
      <c r="Q27" t="s">
        <v>48</v>
      </c>
      <c r="R27" t="s">
        <v>49</v>
      </c>
      <c r="S27" t="s">
        <v>177</v>
      </c>
    </row>
    <row r="28" spans="1:19" x14ac:dyDescent="0.25">
      <c r="C28" s="3"/>
      <c r="D28" s="4"/>
      <c r="E28" s="14">
        <v>2.9789419619928204E-2</v>
      </c>
      <c r="F28" s="15">
        <f t="shared" si="0"/>
        <v>1.0297894196199282</v>
      </c>
      <c r="I28">
        <v>1.65</v>
      </c>
      <c r="J28">
        <v>2.36</v>
      </c>
      <c r="K28" s="5">
        <f t="shared" si="11"/>
        <v>1.6991525423728815</v>
      </c>
      <c r="L28" s="5">
        <f t="shared" si="12"/>
        <v>2.4303030303030306</v>
      </c>
      <c r="M28" s="11">
        <f t="shared" ref="M28:M83" si="13">(1/K28)</f>
        <v>0.58852867830423938</v>
      </c>
      <c r="N28" s="11">
        <f t="shared" ref="N28:N83" si="14">(1/L28)</f>
        <v>0.41147132169576056</v>
      </c>
      <c r="Q28" t="s">
        <v>50</v>
      </c>
      <c r="R28" t="s">
        <v>45</v>
      </c>
      <c r="S28" t="s">
        <v>177</v>
      </c>
    </row>
    <row r="29" spans="1:19" x14ac:dyDescent="0.25">
      <c r="C29" s="3"/>
      <c r="D29" s="4"/>
      <c r="E29" s="14">
        <v>2.8049575994781417E-2</v>
      </c>
      <c r="F29" s="15">
        <f t="shared" si="0"/>
        <v>1.0280495759947814</v>
      </c>
      <c r="I29">
        <v>1.75</v>
      </c>
      <c r="J29">
        <v>2.19</v>
      </c>
      <c r="K29" s="5">
        <f t="shared" si="11"/>
        <v>1.7990867579908674</v>
      </c>
      <c r="L29" s="5">
        <f t="shared" si="12"/>
        <v>2.2514285714285713</v>
      </c>
      <c r="M29" s="11">
        <f t="shared" si="13"/>
        <v>0.55583756345177671</v>
      </c>
      <c r="N29" s="11">
        <f t="shared" si="14"/>
        <v>0.44416243654822335</v>
      </c>
      <c r="Q29" t="s">
        <v>46</v>
      </c>
      <c r="R29" t="s">
        <v>125</v>
      </c>
      <c r="S29" t="s">
        <v>177</v>
      </c>
    </row>
    <row r="30" spans="1:19" x14ac:dyDescent="0.25">
      <c r="C30" s="3"/>
      <c r="D30" s="4"/>
      <c r="E30" s="14">
        <v>2.830305277468792E-2</v>
      </c>
      <c r="F30" s="15">
        <f t="shared" si="0"/>
        <v>1.0283030527746879</v>
      </c>
      <c r="I30">
        <v>1.55</v>
      </c>
      <c r="J30">
        <v>2.61</v>
      </c>
      <c r="K30" s="5">
        <f t="shared" si="11"/>
        <v>1.5938697318007664</v>
      </c>
      <c r="L30" s="5">
        <f t="shared" si="12"/>
        <v>2.6838709677419352</v>
      </c>
      <c r="M30" s="11">
        <f t="shared" si="13"/>
        <v>0.62740384615384615</v>
      </c>
      <c r="N30" s="11">
        <f t="shared" si="14"/>
        <v>0.37259615384615385</v>
      </c>
      <c r="Q30" t="s">
        <v>120</v>
      </c>
      <c r="R30" t="s">
        <v>129</v>
      </c>
      <c r="S30" t="s">
        <v>177</v>
      </c>
    </row>
    <row r="31" spans="1:19" x14ac:dyDescent="0.25">
      <c r="C31" s="3"/>
      <c r="D31" s="4"/>
      <c r="E31" s="14">
        <v>2.9011311269375728E-2</v>
      </c>
      <c r="F31" s="15">
        <f t="shared" si="0"/>
        <v>1.0290113112693757</v>
      </c>
      <c r="I31">
        <v>1.76</v>
      </c>
      <c r="J31">
        <v>2.17</v>
      </c>
      <c r="K31" s="5">
        <f t="shared" si="11"/>
        <v>1.8110599078341012</v>
      </c>
      <c r="L31" s="5">
        <f t="shared" si="12"/>
        <v>2.2329545454545454</v>
      </c>
      <c r="M31" s="11">
        <f t="shared" si="13"/>
        <v>0.55216284987277364</v>
      </c>
      <c r="N31" s="11">
        <f t="shared" si="14"/>
        <v>0.44783715012722647</v>
      </c>
      <c r="Q31" t="s">
        <v>128</v>
      </c>
      <c r="R31" t="s">
        <v>131</v>
      </c>
      <c r="S31" t="s">
        <v>177</v>
      </c>
    </row>
    <row r="32" spans="1:19" x14ac:dyDescent="0.25">
      <c r="C32" s="3"/>
      <c r="D32" s="4"/>
      <c r="E32" s="14">
        <v>3.2622025999509585E-2</v>
      </c>
      <c r="F32" s="15">
        <f t="shared" si="0"/>
        <v>1.0326220259995096</v>
      </c>
      <c r="I32">
        <v>1.51</v>
      </c>
      <c r="J32">
        <v>2.7</v>
      </c>
      <c r="K32" s="5">
        <f t="shared" si="11"/>
        <v>1.5592592592592596</v>
      </c>
      <c r="L32" s="5">
        <f t="shared" si="12"/>
        <v>2.7880794701986762</v>
      </c>
      <c r="M32" s="11">
        <f t="shared" si="13"/>
        <v>0.64133016627078376</v>
      </c>
      <c r="N32" s="11">
        <f t="shared" si="14"/>
        <v>0.35866983372921607</v>
      </c>
      <c r="Q32" t="s">
        <v>132</v>
      </c>
      <c r="R32" t="s">
        <v>119</v>
      </c>
      <c r="S32" t="s">
        <v>177</v>
      </c>
    </row>
    <row r="33" spans="3:19" x14ac:dyDescent="0.25">
      <c r="C33" s="3"/>
      <c r="D33" s="4"/>
      <c r="E33" s="14">
        <v>3.495275717882973E-2</v>
      </c>
      <c r="F33" s="15">
        <f t="shared" si="0"/>
        <v>1.0349527571788297</v>
      </c>
      <c r="I33">
        <v>1.41</v>
      </c>
      <c r="J33">
        <v>3.07</v>
      </c>
      <c r="K33" s="5">
        <f t="shared" si="11"/>
        <v>1.4592833876221498</v>
      </c>
      <c r="L33" s="5">
        <f t="shared" si="12"/>
        <v>3.1773049645390072</v>
      </c>
      <c r="M33" s="11">
        <f t="shared" si="13"/>
        <v>0.68526785714285721</v>
      </c>
      <c r="N33" s="11">
        <f t="shared" si="14"/>
        <v>0.31473214285714285</v>
      </c>
      <c r="Q33" t="s">
        <v>130</v>
      </c>
      <c r="R33" t="s">
        <v>123</v>
      </c>
      <c r="S33" t="s">
        <v>177</v>
      </c>
    </row>
    <row r="34" spans="3:19" x14ac:dyDescent="0.25">
      <c r="C34" s="3"/>
      <c r="D34" s="4"/>
      <c r="E34" s="14">
        <v>2.9011311269375728E-2</v>
      </c>
      <c r="F34" s="15">
        <f t="shared" si="0"/>
        <v>1.0290113112693757</v>
      </c>
      <c r="I34">
        <v>1.76</v>
      </c>
      <c r="J34">
        <v>2.17</v>
      </c>
      <c r="K34" s="5">
        <f t="shared" si="11"/>
        <v>1.8110599078341012</v>
      </c>
      <c r="L34" s="5">
        <f t="shared" si="12"/>
        <v>2.2329545454545454</v>
      </c>
      <c r="M34" s="11">
        <f t="shared" si="13"/>
        <v>0.55216284987277364</v>
      </c>
      <c r="N34" s="11">
        <f t="shared" si="14"/>
        <v>0.44783715012722647</v>
      </c>
      <c r="Q34" t="s">
        <v>47</v>
      </c>
      <c r="R34" t="s">
        <v>127</v>
      </c>
      <c r="S34" t="s">
        <v>177</v>
      </c>
    </row>
    <row r="35" spans="3:19" x14ac:dyDescent="0.25">
      <c r="C35" s="3"/>
      <c r="D35" s="4"/>
      <c r="E35" s="14">
        <v>2.3185220076411994E-2</v>
      </c>
      <c r="F35" s="15">
        <f t="shared" si="0"/>
        <v>1.023185220076412</v>
      </c>
      <c r="I35">
        <v>1.93</v>
      </c>
      <c r="J35">
        <v>1.98</v>
      </c>
      <c r="K35" s="5">
        <f t="shared" si="11"/>
        <v>1.9747474747474751</v>
      </c>
      <c r="L35" s="5">
        <f t="shared" si="12"/>
        <v>2.0259067357512959</v>
      </c>
      <c r="M35" s="11">
        <f t="shared" si="13"/>
        <v>0.50639386189258306</v>
      </c>
      <c r="N35" s="11">
        <f t="shared" si="14"/>
        <v>0.49360613810741677</v>
      </c>
      <c r="Q35" t="s">
        <v>126</v>
      </c>
      <c r="R35" t="s">
        <v>122</v>
      </c>
      <c r="S35" t="s">
        <v>177</v>
      </c>
    </row>
    <row r="36" spans="3:19" x14ac:dyDescent="0.25">
      <c r="C36" s="3"/>
      <c r="D36" s="4"/>
      <c r="E36" s="14">
        <v>2.925809822361547E-2</v>
      </c>
      <c r="F36" s="15">
        <f t="shared" si="0"/>
        <v>1.0292580982236155</v>
      </c>
      <c r="I36">
        <v>2.2000000000000002</v>
      </c>
      <c r="J36">
        <v>1.74</v>
      </c>
      <c r="K36" s="5">
        <f t="shared" si="11"/>
        <v>2.264367816091954</v>
      </c>
      <c r="L36" s="5">
        <f t="shared" si="12"/>
        <v>1.790909090909091</v>
      </c>
      <c r="M36" s="11">
        <f t="shared" si="13"/>
        <v>0.44162436548223349</v>
      </c>
      <c r="N36" s="11">
        <f t="shared" si="14"/>
        <v>0.55837563451776651</v>
      </c>
      <c r="Q36" t="s">
        <v>124</v>
      </c>
      <c r="R36" t="s">
        <v>121</v>
      </c>
      <c r="S36" t="s">
        <v>177</v>
      </c>
    </row>
    <row r="37" spans="3:19" x14ac:dyDescent="0.25">
      <c r="C37" s="3"/>
      <c r="D37" s="4"/>
      <c r="E37" s="14">
        <v>3.5245155416829377E-2</v>
      </c>
      <c r="F37" s="15">
        <f t="shared" si="0"/>
        <v>1.0352451554168294</v>
      </c>
      <c r="I37">
        <v>2.33</v>
      </c>
      <c r="J37">
        <v>1.65</v>
      </c>
      <c r="K37" s="5">
        <f t="shared" si="11"/>
        <v>2.4121212121212126</v>
      </c>
      <c r="L37" s="5">
        <f t="shared" si="12"/>
        <v>1.7081545064377683</v>
      </c>
      <c r="M37" s="11">
        <f t="shared" si="13"/>
        <v>0.41457286432160795</v>
      </c>
      <c r="N37" s="11">
        <f t="shared" si="14"/>
        <v>0.58542713567839189</v>
      </c>
      <c r="Q37" t="s">
        <v>60</v>
      </c>
      <c r="R37" t="s">
        <v>26</v>
      </c>
      <c r="S37" t="s">
        <v>178</v>
      </c>
    </row>
    <row r="38" spans="3:19" x14ac:dyDescent="0.25">
      <c r="C38" s="3"/>
      <c r="D38" s="4"/>
      <c r="E38" s="14">
        <v>3.5245155416829377E-2</v>
      </c>
      <c r="F38" s="15">
        <f t="shared" si="0"/>
        <v>1.0352451554168294</v>
      </c>
      <c r="I38">
        <v>2.33</v>
      </c>
      <c r="J38">
        <v>1.65</v>
      </c>
      <c r="K38" s="5">
        <f t="shared" si="11"/>
        <v>2.4121212121212126</v>
      </c>
      <c r="L38" s="5">
        <f t="shared" si="12"/>
        <v>1.7081545064377683</v>
      </c>
      <c r="M38" s="11">
        <f t="shared" si="13"/>
        <v>0.41457286432160795</v>
      </c>
      <c r="N38" s="11">
        <f t="shared" si="14"/>
        <v>0.58542713567839189</v>
      </c>
      <c r="Q38" t="s">
        <v>56</v>
      </c>
      <c r="R38" t="s">
        <v>65</v>
      </c>
      <c r="S38" t="s">
        <v>178</v>
      </c>
    </row>
    <row r="39" spans="3:19" x14ac:dyDescent="0.25">
      <c r="C39" s="3"/>
      <c r="D39" s="4"/>
      <c r="E39" s="14">
        <v>3.5471537807986397E-2</v>
      </c>
      <c r="F39" s="15">
        <f t="shared" si="0"/>
        <v>1.0354715378079864</v>
      </c>
      <c r="I39">
        <v>1.76</v>
      </c>
      <c r="J39">
        <v>2.14</v>
      </c>
      <c r="K39" s="5">
        <f t="shared" si="11"/>
        <v>1.8224299065420562</v>
      </c>
      <c r="L39" s="5">
        <f t="shared" si="12"/>
        <v>2.2159090909090908</v>
      </c>
      <c r="M39" s="11">
        <f t="shared" si="13"/>
        <v>0.54871794871794866</v>
      </c>
      <c r="N39" s="11">
        <f t="shared" si="14"/>
        <v>0.45128205128205129</v>
      </c>
      <c r="Q39" t="s">
        <v>64</v>
      </c>
      <c r="R39" t="s">
        <v>62</v>
      </c>
      <c r="S39" t="s">
        <v>178</v>
      </c>
    </row>
    <row r="40" spans="3:19" x14ac:dyDescent="0.25">
      <c r="C40" s="3"/>
      <c r="D40" s="4"/>
      <c r="E40" s="14">
        <v>2.861071447458885E-2</v>
      </c>
      <c r="F40" s="15">
        <f t="shared" si="0"/>
        <v>1.0286107144745888</v>
      </c>
      <c r="I40">
        <v>1.98</v>
      </c>
      <c r="J40">
        <v>1.91</v>
      </c>
      <c r="K40" s="5">
        <f t="shared" si="11"/>
        <v>2.0366492146596857</v>
      </c>
      <c r="L40" s="5">
        <f t="shared" si="12"/>
        <v>1.9646464646464645</v>
      </c>
      <c r="M40" s="11">
        <f t="shared" si="13"/>
        <v>0.49100257069408743</v>
      </c>
      <c r="N40" s="11">
        <f t="shared" si="14"/>
        <v>0.50899742930591263</v>
      </c>
      <c r="Q40" t="s">
        <v>63</v>
      </c>
      <c r="R40" t="s">
        <v>51</v>
      </c>
      <c r="S40" t="s">
        <v>178</v>
      </c>
    </row>
    <row r="41" spans="3:19" x14ac:dyDescent="0.25">
      <c r="C41" s="3"/>
      <c r="D41" s="4"/>
      <c r="E41" s="14">
        <v>3.2258064516129004E-2</v>
      </c>
      <c r="F41" s="15">
        <f t="shared" si="0"/>
        <v>1.032258064516129</v>
      </c>
      <c r="I41">
        <v>2.17</v>
      </c>
      <c r="J41">
        <v>1.75</v>
      </c>
      <c r="K41" s="5">
        <f t="shared" si="11"/>
        <v>2.2399999999999998</v>
      </c>
      <c r="L41" s="5">
        <f t="shared" si="12"/>
        <v>1.8064516129032258</v>
      </c>
      <c r="M41" s="11">
        <f t="shared" si="13"/>
        <v>0.44642857142857145</v>
      </c>
      <c r="N41" s="11">
        <f t="shared" si="14"/>
        <v>0.5535714285714286</v>
      </c>
      <c r="Q41" t="s">
        <v>58</v>
      </c>
      <c r="R41" t="s">
        <v>53</v>
      </c>
      <c r="S41" t="s">
        <v>178</v>
      </c>
    </row>
    <row r="42" spans="3:19" x14ac:dyDescent="0.25">
      <c r="C42" s="3"/>
      <c r="D42" s="4"/>
      <c r="E42" s="14">
        <v>3.2258064516129004E-2</v>
      </c>
      <c r="F42" s="15">
        <f t="shared" si="0"/>
        <v>1.032258064516129</v>
      </c>
      <c r="I42">
        <v>2.17</v>
      </c>
      <c r="J42">
        <v>1.75</v>
      </c>
      <c r="K42" s="5">
        <f t="shared" si="11"/>
        <v>2.2399999999999998</v>
      </c>
      <c r="L42" s="5">
        <f t="shared" si="12"/>
        <v>1.8064516129032258</v>
      </c>
      <c r="M42" s="11">
        <f t="shared" si="13"/>
        <v>0.44642857142857145</v>
      </c>
      <c r="N42" s="11">
        <f t="shared" si="14"/>
        <v>0.5535714285714286</v>
      </c>
      <c r="Q42" t="s">
        <v>25</v>
      </c>
      <c r="R42" t="s">
        <v>55</v>
      </c>
      <c r="S42" t="s">
        <v>178</v>
      </c>
    </row>
    <row r="43" spans="3:19" x14ac:dyDescent="0.25">
      <c r="C43" s="3"/>
      <c r="D43" s="4"/>
      <c r="E43" s="14">
        <v>3.4391534391534417E-2</v>
      </c>
      <c r="F43" s="15">
        <f t="shared" si="0"/>
        <v>1.0343915343915344</v>
      </c>
      <c r="I43">
        <v>1.75</v>
      </c>
      <c r="J43">
        <v>2.16</v>
      </c>
      <c r="K43" s="5">
        <f t="shared" si="11"/>
        <v>1.8101851851851851</v>
      </c>
      <c r="L43" s="5">
        <f t="shared" si="12"/>
        <v>2.2342857142857144</v>
      </c>
      <c r="M43" s="11">
        <f t="shared" si="13"/>
        <v>0.55242966751918166</v>
      </c>
      <c r="N43" s="11">
        <f t="shared" si="14"/>
        <v>0.4475703324808184</v>
      </c>
      <c r="Q43" t="s">
        <v>66</v>
      </c>
      <c r="R43" t="s">
        <v>57</v>
      </c>
      <c r="S43" t="s">
        <v>178</v>
      </c>
    </row>
    <row r="44" spans="3:19" x14ac:dyDescent="0.25">
      <c r="C44" s="3"/>
      <c r="D44" s="4"/>
      <c r="E44" s="14">
        <v>3.5940803382663811E-2</v>
      </c>
      <c r="F44" s="15">
        <f t="shared" si="0"/>
        <v>1.0359408033826638</v>
      </c>
      <c r="I44">
        <v>2.2000000000000002</v>
      </c>
      <c r="J44">
        <v>1.72</v>
      </c>
      <c r="K44" s="5">
        <f t="shared" si="11"/>
        <v>2.2790697674418605</v>
      </c>
      <c r="L44" s="5">
        <f t="shared" si="12"/>
        <v>1.7818181818181817</v>
      </c>
      <c r="M44" s="11">
        <f t="shared" si="13"/>
        <v>0.43877551020408162</v>
      </c>
      <c r="N44" s="11">
        <f t="shared" si="14"/>
        <v>0.56122448979591844</v>
      </c>
      <c r="Q44" t="s">
        <v>61</v>
      </c>
      <c r="R44" t="s">
        <v>59</v>
      </c>
      <c r="S44" t="s">
        <v>178</v>
      </c>
    </row>
    <row r="45" spans="3:19" x14ac:dyDescent="0.25">
      <c r="C45" s="3"/>
      <c r="D45" s="4"/>
      <c r="E45" s="14">
        <v>3.3585003905233002E-2</v>
      </c>
      <c r="F45" s="15">
        <f t="shared" si="0"/>
        <v>1.033585003905233</v>
      </c>
      <c r="I45">
        <v>1.67</v>
      </c>
      <c r="J45">
        <v>2.2999999999999998</v>
      </c>
      <c r="K45" s="5">
        <f t="shared" si="11"/>
        <v>1.7260869565217389</v>
      </c>
      <c r="L45" s="5">
        <f t="shared" si="12"/>
        <v>2.3772455089820359</v>
      </c>
      <c r="M45" s="11">
        <f t="shared" si="13"/>
        <v>0.57934508816120911</v>
      </c>
      <c r="N45" s="11">
        <f t="shared" si="14"/>
        <v>0.42065491183879095</v>
      </c>
      <c r="Q45" t="s">
        <v>54</v>
      </c>
      <c r="R45" t="s">
        <v>52</v>
      </c>
      <c r="S45" t="s">
        <v>178</v>
      </c>
    </row>
    <row r="46" spans="3:19" x14ac:dyDescent="0.25">
      <c r="C46" s="3"/>
      <c r="D46" s="4"/>
      <c r="E46" s="14">
        <v>3.4517818107874465E-2</v>
      </c>
      <c r="F46" s="15">
        <f t="shared" si="0"/>
        <v>1.0345178181078745</v>
      </c>
      <c r="I46">
        <v>1.58</v>
      </c>
      <c r="J46">
        <v>2.4900000000000002</v>
      </c>
      <c r="K46" s="5">
        <f t="shared" si="11"/>
        <v>1.6345381526104417</v>
      </c>
      <c r="L46" s="5">
        <f t="shared" si="12"/>
        <v>2.5759493670886076</v>
      </c>
      <c r="M46" s="11">
        <f t="shared" si="13"/>
        <v>0.6117936117936118</v>
      </c>
      <c r="N46" s="11">
        <f t="shared" si="14"/>
        <v>0.3882063882063882</v>
      </c>
      <c r="Q46" t="s">
        <v>74</v>
      </c>
      <c r="R46" t="s">
        <v>71</v>
      </c>
      <c r="S46" t="s">
        <v>179</v>
      </c>
    </row>
    <row r="47" spans="3:19" x14ac:dyDescent="0.25">
      <c r="C47" s="3"/>
      <c r="D47" s="4"/>
      <c r="E47" s="14">
        <v>3.3768071984632497E-2</v>
      </c>
      <c r="F47" s="15">
        <f t="shared" si="0"/>
        <v>1.0337680719846325</v>
      </c>
      <c r="I47">
        <v>1.57</v>
      </c>
      <c r="J47">
        <v>2.52</v>
      </c>
      <c r="K47" s="5">
        <f t="shared" si="11"/>
        <v>1.623015873015873</v>
      </c>
      <c r="L47" s="5">
        <f t="shared" si="12"/>
        <v>2.605095541401274</v>
      </c>
      <c r="M47" s="11">
        <f t="shared" si="13"/>
        <v>0.61613691931540338</v>
      </c>
      <c r="N47" s="11">
        <f t="shared" si="14"/>
        <v>0.38386308068459657</v>
      </c>
      <c r="Q47" t="s">
        <v>28</v>
      </c>
      <c r="R47" t="s">
        <v>73</v>
      </c>
      <c r="S47" t="s">
        <v>179</v>
      </c>
    </row>
    <row r="48" spans="3:19" x14ac:dyDescent="0.25">
      <c r="C48" s="3"/>
      <c r="D48" s="4"/>
      <c r="E48" s="14">
        <v>4.4108708865155943E-2</v>
      </c>
      <c r="F48" s="15">
        <f t="shared" si="0"/>
        <v>1.0441087088651559</v>
      </c>
      <c r="I48">
        <v>1.32</v>
      </c>
      <c r="J48">
        <v>3.49</v>
      </c>
      <c r="K48" s="5">
        <f t="shared" si="11"/>
        <v>1.3782234957020059</v>
      </c>
      <c r="L48" s="5">
        <f t="shared" si="12"/>
        <v>3.6439393939393945</v>
      </c>
      <c r="M48" s="11">
        <f t="shared" si="13"/>
        <v>0.72557172557172556</v>
      </c>
      <c r="N48" s="11">
        <f t="shared" si="14"/>
        <v>0.27442827442827439</v>
      </c>
      <c r="Q48" t="s">
        <v>72</v>
      </c>
      <c r="R48" t="s">
        <v>69</v>
      </c>
      <c r="S48" t="s">
        <v>179</v>
      </c>
    </row>
    <row r="49" spans="3:19" x14ac:dyDescent="0.25">
      <c r="C49" s="3"/>
      <c r="D49" s="4"/>
      <c r="E49" s="14">
        <v>3.5245155416829377E-2</v>
      </c>
      <c r="F49" s="15">
        <f t="shared" si="0"/>
        <v>1.0352451554168294</v>
      </c>
      <c r="I49">
        <v>1.65</v>
      </c>
      <c r="J49">
        <v>2.33</v>
      </c>
      <c r="K49" s="5">
        <f t="shared" si="11"/>
        <v>1.7081545064377683</v>
      </c>
      <c r="L49" s="5">
        <f t="shared" si="12"/>
        <v>2.4121212121212126</v>
      </c>
      <c r="M49" s="11">
        <f t="shared" si="13"/>
        <v>0.58542713567839189</v>
      </c>
      <c r="N49" s="11">
        <f t="shared" si="14"/>
        <v>0.41457286432160795</v>
      </c>
      <c r="Q49" t="s">
        <v>70</v>
      </c>
      <c r="R49" t="s">
        <v>67</v>
      </c>
      <c r="S49" t="s">
        <v>179</v>
      </c>
    </row>
    <row r="50" spans="3:19" x14ac:dyDescent="0.25">
      <c r="C50" s="3"/>
      <c r="D50" s="4"/>
      <c r="E50" s="14">
        <v>3.5766729599328695E-2</v>
      </c>
      <c r="F50" s="15">
        <f t="shared" si="0"/>
        <v>1.0357667295993287</v>
      </c>
      <c r="I50">
        <v>1.68</v>
      </c>
      <c r="J50">
        <v>2.27</v>
      </c>
      <c r="K50" s="5">
        <f t="shared" si="11"/>
        <v>1.7400881057268722</v>
      </c>
      <c r="L50" s="5">
        <f t="shared" si="12"/>
        <v>2.3511904761904763</v>
      </c>
      <c r="M50" s="11">
        <f t="shared" si="13"/>
        <v>0.57468354430379742</v>
      </c>
      <c r="N50" s="11">
        <f t="shared" si="14"/>
        <v>0.42531645569620252</v>
      </c>
      <c r="Q50" t="s">
        <v>139</v>
      </c>
      <c r="R50" t="s">
        <v>133</v>
      </c>
      <c r="S50" t="s">
        <v>179</v>
      </c>
    </row>
    <row r="51" spans="3:19" x14ac:dyDescent="0.25">
      <c r="C51" s="3"/>
      <c r="D51" s="4"/>
      <c r="E51" s="14">
        <v>4.117554612604124E-2</v>
      </c>
      <c r="F51" s="15">
        <f t="shared" si="0"/>
        <v>1.0411755461260412</v>
      </c>
      <c r="I51">
        <v>1.26</v>
      </c>
      <c r="J51">
        <v>4.04</v>
      </c>
      <c r="K51" s="5">
        <f t="shared" si="11"/>
        <v>1.3118811881188119</v>
      </c>
      <c r="L51" s="5">
        <f t="shared" si="12"/>
        <v>4.2063492063492065</v>
      </c>
      <c r="M51" s="11">
        <f t="shared" si="13"/>
        <v>0.76226415094339617</v>
      </c>
      <c r="N51" s="11">
        <f t="shared" si="14"/>
        <v>0.23773584905660378</v>
      </c>
      <c r="Q51" t="s">
        <v>140</v>
      </c>
      <c r="R51" t="s">
        <v>136</v>
      </c>
      <c r="S51" t="s">
        <v>179</v>
      </c>
    </row>
    <row r="52" spans="3:19" x14ac:dyDescent="0.25">
      <c r="C52" s="3"/>
      <c r="D52" s="4"/>
      <c r="E52" s="14">
        <v>3.4193852437555794E-2</v>
      </c>
      <c r="F52" s="15">
        <f t="shared" si="0"/>
        <v>1.0341938524375558</v>
      </c>
      <c r="I52">
        <v>1.69</v>
      </c>
      <c r="J52">
        <v>2.2599999999999998</v>
      </c>
      <c r="K52" s="5">
        <f t="shared" si="11"/>
        <v>1.7477876106194692</v>
      </c>
      <c r="L52" s="5">
        <f t="shared" si="12"/>
        <v>2.3372781065088759</v>
      </c>
      <c r="M52" s="11">
        <f t="shared" si="13"/>
        <v>0.57215189873417716</v>
      </c>
      <c r="N52" s="11">
        <f t="shared" si="14"/>
        <v>0.42784810126582273</v>
      </c>
      <c r="Q52" t="s">
        <v>135</v>
      </c>
      <c r="R52" t="s">
        <v>27</v>
      </c>
      <c r="S52" t="s">
        <v>179</v>
      </c>
    </row>
    <row r="53" spans="3:19" x14ac:dyDescent="0.25">
      <c r="C53" s="3"/>
      <c r="D53" s="4"/>
      <c r="E53" s="14">
        <v>3.0219780219780112E-2</v>
      </c>
      <c r="F53" s="15">
        <f t="shared" si="0"/>
        <v>1.0302197802197801</v>
      </c>
      <c r="I53">
        <v>2.08</v>
      </c>
      <c r="J53">
        <v>1.82</v>
      </c>
      <c r="K53" s="5">
        <f t="shared" si="11"/>
        <v>2.1428571428571428</v>
      </c>
      <c r="L53" s="5">
        <f t="shared" si="12"/>
        <v>1.8749999999999998</v>
      </c>
      <c r="M53" s="11">
        <f t="shared" si="13"/>
        <v>0.46666666666666667</v>
      </c>
      <c r="N53" s="11">
        <f t="shared" si="14"/>
        <v>0.53333333333333344</v>
      </c>
      <c r="Q53" t="s">
        <v>68</v>
      </c>
      <c r="R53" t="s">
        <v>138</v>
      </c>
      <c r="S53" t="s">
        <v>179</v>
      </c>
    </row>
    <row r="54" spans="3:19" x14ac:dyDescent="0.25">
      <c r="C54" s="3"/>
      <c r="D54" s="4"/>
      <c r="E54" s="14">
        <v>3.9312039312039193E-2</v>
      </c>
      <c r="F54" s="15">
        <f t="shared" si="0"/>
        <v>1.0393120393120392</v>
      </c>
      <c r="I54">
        <v>1.48</v>
      </c>
      <c r="J54">
        <v>2.75</v>
      </c>
      <c r="K54" s="5">
        <f t="shared" si="11"/>
        <v>1.5381818181818181</v>
      </c>
      <c r="L54" s="5">
        <f t="shared" si="12"/>
        <v>2.8581081081081079</v>
      </c>
      <c r="M54" s="11">
        <f t="shared" si="13"/>
        <v>0.65011820330969272</v>
      </c>
      <c r="N54" s="11">
        <f t="shared" si="14"/>
        <v>0.34988179669030733</v>
      </c>
      <c r="Q54" t="s">
        <v>134</v>
      </c>
      <c r="R54" t="s">
        <v>137</v>
      </c>
      <c r="S54" t="s">
        <v>179</v>
      </c>
    </row>
    <row r="55" spans="3:19" x14ac:dyDescent="0.25">
      <c r="C55" s="3"/>
      <c r="D55" s="4"/>
      <c r="E55" s="14">
        <v>2.844754653130277E-2</v>
      </c>
      <c r="F55" s="15">
        <f t="shared" si="0"/>
        <v>1.0284475465313028</v>
      </c>
      <c r="I55">
        <v>1.97</v>
      </c>
      <c r="J55">
        <v>1.92</v>
      </c>
      <c r="K55" s="5">
        <f t="shared" si="11"/>
        <v>2.0260416666666665</v>
      </c>
      <c r="L55" s="5">
        <f t="shared" si="12"/>
        <v>1.9746192893401013</v>
      </c>
      <c r="M55" s="11">
        <f t="shared" si="13"/>
        <v>0.49357326478149105</v>
      </c>
      <c r="N55" s="11">
        <f t="shared" si="14"/>
        <v>0.50642673521850901</v>
      </c>
      <c r="Q55" t="s">
        <v>161</v>
      </c>
      <c r="R55" t="s">
        <v>162</v>
      </c>
      <c r="S55" t="s">
        <v>180</v>
      </c>
    </row>
    <row r="56" spans="3:19" x14ac:dyDescent="0.25">
      <c r="C56" s="3"/>
      <c r="D56" s="4"/>
      <c r="E56" s="14">
        <v>4.1767848470131153E-2</v>
      </c>
      <c r="F56" s="15">
        <f t="shared" si="0"/>
        <v>1.0417678484701312</v>
      </c>
      <c r="I56">
        <v>1.45</v>
      </c>
      <c r="J56">
        <v>2.84</v>
      </c>
      <c r="K56" s="5">
        <f t="shared" si="11"/>
        <v>1.51056338028169</v>
      </c>
      <c r="L56" s="5">
        <f t="shared" si="12"/>
        <v>2.9586206896551723</v>
      </c>
      <c r="M56" s="11">
        <f t="shared" si="13"/>
        <v>0.66200466200466201</v>
      </c>
      <c r="N56" s="11">
        <f t="shared" si="14"/>
        <v>0.33799533799533799</v>
      </c>
      <c r="Q56" t="s">
        <v>168</v>
      </c>
      <c r="R56" t="s">
        <v>77</v>
      </c>
      <c r="S56" t="s">
        <v>181</v>
      </c>
    </row>
    <row r="57" spans="3:19" x14ac:dyDescent="0.25">
      <c r="C57" s="3"/>
      <c r="D57" s="4"/>
      <c r="E57" s="14">
        <v>3.0736618971912932E-2</v>
      </c>
      <c r="F57" s="15">
        <f t="shared" si="0"/>
        <v>1.0307366189719129</v>
      </c>
      <c r="I57">
        <v>2.04</v>
      </c>
      <c r="J57">
        <v>1.85</v>
      </c>
      <c r="K57" s="5">
        <f t="shared" si="11"/>
        <v>2.1027027027027025</v>
      </c>
      <c r="L57" s="5">
        <f t="shared" si="12"/>
        <v>1.9068627450980391</v>
      </c>
      <c r="M57" s="11">
        <f t="shared" si="13"/>
        <v>0.47557840616966585</v>
      </c>
      <c r="N57" s="11">
        <f t="shared" si="14"/>
        <v>0.52442159383033427</v>
      </c>
      <c r="Q57" t="s">
        <v>78</v>
      </c>
      <c r="R57" t="s">
        <v>169</v>
      </c>
      <c r="S57" t="s">
        <v>181</v>
      </c>
    </row>
    <row r="58" spans="3:19" x14ac:dyDescent="0.25">
      <c r="C58" s="3"/>
      <c r="D58" s="4"/>
      <c r="E58" s="14">
        <v>2.9539874871307603E-2</v>
      </c>
      <c r="F58" s="15">
        <f t="shared" si="0"/>
        <v>1.0295398748713076</v>
      </c>
      <c r="I58">
        <v>2.0699999999999998</v>
      </c>
      <c r="J58">
        <v>1.83</v>
      </c>
      <c r="K58" s="5">
        <f t="shared" si="11"/>
        <v>2.1311475409836067</v>
      </c>
      <c r="L58" s="5">
        <f t="shared" si="12"/>
        <v>1.8840579710144929</v>
      </c>
      <c r="M58" s="11">
        <f t="shared" si="13"/>
        <v>0.46923076923076917</v>
      </c>
      <c r="N58" s="11">
        <f t="shared" si="14"/>
        <v>0.53076923076923077</v>
      </c>
      <c r="Q58" t="s">
        <v>81</v>
      </c>
      <c r="R58" t="s">
        <v>79</v>
      </c>
      <c r="S58" t="s">
        <v>181</v>
      </c>
    </row>
    <row r="59" spans="3:19" x14ac:dyDescent="0.25">
      <c r="C59" s="3"/>
      <c r="D59" s="4"/>
      <c r="E59" s="14">
        <v>3.3664999742228252E-2</v>
      </c>
      <c r="F59" s="15">
        <f t="shared" si="0"/>
        <v>1.0336649997422283</v>
      </c>
      <c r="I59">
        <v>1.63</v>
      </c>
      <c r="J59">
        <v>2.38</v>
      </c>
      <c r="K59" s="5">
        <f t="shared" si="11"/>
        <v>1.6848739495798319</v>
      </c>
      <c r="L59" s="5">
        <f t="shared" si="12"/>
        <v>2.4601226993865031</v>
      </c>
      <c r="M59" s="11">
        <f t="shared" si="13"/>
        <v>0.59351620947630923</v>
      </c>
      <c r="N59" s="11">
        <f t="shared" si="14"/>
        <v>0.40648379052369077</v>
      </c>
      <c r="Q59" t="s">
        <v>80</v>
      </c>
      <c r="R59" t="s">
        <v>75</v>
      </c>
      <c r="S59" t="s">
        <v>181</v>
      </c>
    </row>
    <row r="60" spans="3:19" x14ac:dyDescent="0.25">
      <c r="C60" s="3"/>
      <c r="D60" s="4"/>
      <c r="E60" s="14">
        <v>3.3884036620014824E-2</v>
      </c>
      <c r="F60" s="15">
        <f t="shared" si="0"/>
        <v>1.0338840366200148</v>
      </c>
      <c r="I60">
        <v>2.21</v>
      </c>
      <c r="J60">
        <v>1.72</v>
      </c>
      <c r="K60" s="5">
        <f t="shared" si="11"/>
        <v>2.2848837209302326</v>
      </c>
      <c r="L60" s="5">
        <f t="shared" si="12"/>
        <v>1.7782805429864255</v>
      </c>
      <c r="M60" s="11">
        <f t="shared" si="13"/>
        <v>0.43765903307888038</v>
      </c>
      <c r="N60" s="11">
        <f t="shared" si="14"/>
        <v>0.56234096692111957</v>
      </c>
      <c r="Q60" t="s">
        <v>76</v>
      </c>
      <c r="R60" t="s">
        <v>142</v>
      </c>
      <c r="S60" t="s">
        <v>181</v>
      </c>
    </row>
    <row r="61" spans="3:19" x14ac:dyDescent="0.25">
      <c r="C61" s="3"/>
      <c r="D61" s="4"/>
      <c r="E61" s="14">
        <v>3.4655686647135031E-2</v>
      </c>
      <c r="F61" s="15">
        <f t="shared" si="0"/>
        <v>1.034655686647135</v>
      </c>
      <c r="I61">
        <v>2.19</v>
      </c>
      <c r="J61">
        <v>1.73</v>
      </c>
      <c r="K61" s="5">
        <f t="shared" si="11"/>
        <v>2.2658959537572256</v>
      </c>
      <c r="L61" s="5">
        <f t="shared" si="12"/>
        <v>1.7899543378995435</v>
      </c>
      <c r="M61" s="11">
        <f t="shared" si="13"/>
        <v>0.44132653061224486</v>
      </c>
      <c r="N61" s="11">
        <f t="shared" si="14"/>
        <v>0.55867346938775508</v>
      </c>
      <c r="Q61" t="s">
        <v>82</v>
      </c>
      <c r="R61" t="s">
        <v>141</v>
      </c>
      <c r="S61" t="s">
        <v>181</v>
      </c>
    </row>
    <row r="62" spans="3:19" x14ac:dyDescent="0.25">
      <c r="C62" s="3"/>
      <c r="D62" s="4"/>
      <c r="E62" s="14">
        <v>5.0505050505050608E-2</v>
      </c>
      <c r="F62" s="15">
        <f t="shared" si="0"/>
        <v>1.0505050505050506</v>
      </c>
      <c r="I62">
        <v>1.65</v>
      </c>
      <c r="J62">
        <v>2.25</v>
      </c>
      <c r="K62" s="5">
        <f t="shared" si="11"/>
        <v>1.7333333333333334</v>
      </c>
      <c r="L62" s="5">
        <f t="shared" si="12"/>
        <v>2.3636363636363638</v>
      </c>
      <c r="M62" s="11">
        <f t="shared" si="13"/>
        <v>0.57692307692307687</v>
      </c>
      <c r="N62" s="11">
        <f t="shared" si="14"/>
        <v>0.42307692307692307</v>
      </c>
      <c r="Q62" t="s">
        <v>84</v>
      </c>
      <c r="R62" t="s">
        <v>83</v>
      </c>
      <c r="S62" t="s">
        <v>182</v>
      </c>
    </row>
    <row r="63" spans="3:19" x14ac:dyDescent="0.25">
      <c r="C63" s="3"/>
      <c r="D63" s="4"/>
      <c r="E63" s="14">
        <v>5.1321434246067277E-2</v>
      </c>
      <c r="F63" s="15">
        <f t="shared" si="0"/>
        <v>1.0513214342460673</v>
      </c>
      <c r="I63">
        <v>1.58</v>
      </c>
      <c r="J63">
        <v>2.39</v>
      </c>
      <c r="K63" s="5">
        <f t="shared" si="11"/>
        <v>1.6610878661087864</v>
      </c>
      <c r="L63" s="5">
        <f t="shared" si="12"/>
        <v>2.5126582278481009</v>
      </c>
      <c r="M63" s="11">
        <f t="shared" si="13"/>
        <v>0.60201511335012603</v>
      </c>
      <c r="N63" s="11">
        <f t="shared" si="14"/>
        <v>0.39798488664987414</v>
      </c>
      <c r="Q63" t="s">
        <v>86</v>
      </c>
      <c r="R63" t="s">
        <v>85</v>
      </c>
      <c r="S63" t="s">
        <v>183</v>
      </c>
    </row>
    <row r="64" spans="3:19" x14ac:dyDescent="0.25">
      <c r="C64" s="3"/>
      <c r="D64" s="4"/>
      <c r="E64" s="14">
        <v>2.7215159278774159E-2</v>
      </c>
      <c r="F64" s="15">
        <f t="shared" si="0"/>
        <v>1.0272151592787742</v>
      </c>
      <c r="I64">
        <v>2.74</v>
      </c>
      <c r="J64">
        <v>1.51</v>
      </c>
      <c r="K64" s="5">
        <f t="shared" si="11"/>
        <v>2.8145695364238414</v>
      </c>
      <c r="L64" s="5">
        <f t="shared" si="12"/>
        <v>1.551094890510949</v>
      </c>
      <c r="M64" s="11">
        <f t="shared" si="13"/>
        <v>0.35529411764705876</v>
      </c>
      <c r="N64" s="11">
        <f t="shared" si="14"/>
        <v>0.64470588235294113</v>
      </c>
      <c r="Q64" t="s">
        <v>88</v>
      </c>
      <c r="R64" t="s">
        <v>93</v>
      </c>
      <c r="S64" t="s">
        <v>184</v>
      </c>
    </row>
    <row r="65" spans="3:19" x14ac:dyDescent="0.25">
      <c r="C65" s="3"/>
      <c r="D65" s="4"/>
      <c r="E65" s="14">
        <v>2.8142785952212312E-2</v>
      </c>
      <c r="F65" s="15">
        <f t="shared" si="0"/>
        <v>1.0281427859522123</v>
      </c>
      <c r="I65">
        <v>2.13</v>
      </c>
      <c r="J65">
        <v>1.79</v>
      </c>
      <c r="K65" s="5">
        <f t="shared" si="11"/>
        <v>2.1899441340782122</v>
      </c>
      <c r="L65" s="5">
        <f t="shared" si="12"/>
        <v>1.84037558685446</v>
      </c>
      <c r="M65" s="11">
        <f t="shared" si="13"/>
        <v>0.45663265306122452</v>
      </c>
      <c r="N65" s="11">
        <f t="shared" si="14"/>
        <v>0.54336734693877553</v>
      </c>
      <c r="Q65" t="s">
        <v>90</v>
      </c>
      <c r="R65" t="s">
        <v>95</v>
      </c>
      <c r="S65" t="s">
        <v>184</v>
      </c>
    </row>
    <row r="66" spans="3:19" x14ac:dyDescent="0.25">
      <c r="C66" s="3"/>
      <c r="D66" s="4"/>
      <c r="E66" s="14">
        <v>2.5748928223876311E-2</v>
      </c>
      <c r="F66" s="15">
        <f t="shared" si="0"/>
        <v>1.0257489282238763</v>
      </c>
      <c r="I66">
        <v>1.97</v>
      </c>
      <c r="J66">
        <v>1.93</v>
      </c>
      <c r="K66" s="5">
        <f t="shared" si="11"/>
        <v>2.0207253886010363</v>
      </c>
      <c r="L66" s="5">
        <f t="shared" si="12"/>
        <v>1.9796954314720812</v>
      </c>
      <c r="M66" s="11">
        <f t="shared" si="13"/>
        <v>0.49487179487179483</v>
      </c>
      <c r="N66" s="11">
        <f t="shared" si="14"/>
        <v>0.50512820512820511</v>
      </c>
      <c r="Q66" t="s">
        <v>30</v>
      </c>
      <c r="R66" t="s">
        <v>91</v>
      </c>
      <c r="S66" t="s">
        <v>184</v>
      </c>
    </row>
    <row r="67" spans="3:19" x14ac:dyDescent="0.25">
      <c r="C67" s="3"/>
      <c r="D67" s="4"/>
      <c r="E67" s="14">
        <v>2.8434691851436877E-2</v>
      </c>
      <c r="F67" s="15">
        <f t="shared" ref="F67:F83" si="15">(E67/100%) + 1</f>
        <v>1.0284346918514369</v>
      </c>
      <c r="I67">
        <v>2.41</v>
      </c>
      <c r="J67">
        <v>1.63</v>
      </c>
      <c r="K67" s="5">
        <f t="shared" si="11"/>
        <v>2.4785276073619631</v>
      </c>
      <c r="L67" s="5">
        <f t="shared" si="12"/>
        <v>1.6763485477178419</v>
      </c>
      <c r="M67" s="11">
        <f t="shared" si="13"/>
        <v>0.40346534653465349</v>
      </c>
      <c r="N67" s="11">
        <f t="shared" si="14"/>
        <v>0.59653465346534673</v>
      </c>
      <c r="Q67" t="s">
        <v>92</v>
      </c>
      <c r="R67" t="s">
        <v>87</v>
      </c>
      <c r="S67" t="s">
        <v>184</v>
      </c>
    </row>
    <row r="68" spans="3:19" x14ac:dyDescent="0.25">
      <c r="C68" s="3"/>
      <c r="D68" s="4"/>
      <c r="E68" s="14">
        <v>2.6840679635557585E-2</v>
      </c>
      <c r="F68" s="15">
        <f t="shared" si="15"/>
        <v>1.0268406796355576</v>
      </c>
      <c r="I68">
        <v>1.55</v>
      </c>
      <c r="J68">
        <v>2.62</v>
      </c>
      <c r="K68" s="5">
        <f t="shared" si="11"/>
        <v>1.5916030534351142</v>
      </c>
      <c r="L68" s="5">
        <f t="shared" si="12"/>
        <v>2.6903225806451609</v>
      </c>
      <c r="M68" s="11">
        <f t="shared" si="13"/>
        <v>0.62829736211031184</v>
      </c>
      <c r="N68" s="11">
        <f t="shared" si="14"/>
        <v>0.37170263788968827</v>
      </c>
      <c r="Q68" t="s">
        <v>96</v>
      </c>
      <c r="R68" t="s">
        <v>89</v>
      </c>
      <c r="S68" t="s">
        <v>184</v>
      </c>
    </row>
    <row r="69" spans="3:19" x14ac:dyDescent="0.25">
      <c r="C69" s="3"/>
      <c r="D69" s="4"/>
      <c r="E69" s="14">
        <v>2.7941553447834E-2</v>
      </c>
      <c r="F69" s="15">
        <f t="shared" si="15"/>
        <v>1.027941553447834</v>
      </c>
      <c r="I69">
        <v>2.35</v>
      </c>
      <c r="J69">
        <v>1.66</v>
      </c>
      <c r="K69" s="5">
        <f t="shared" si="11"/>
        <v>2.4156626506024099</v>
      </c>
      <c r="L69" s="5">
        <f t="shared" si="12"/>
        <v>1.7063829787234044</v>
      </c>
      <c r="M69" s="11">
        <f t="shared" si="13"/>
        <v>0.41396508728179549</v>
      </c>
      <c r="N69" s="11">
        <f t="shared" si="14"/>
        <v>0.5860349127182044</v>
      </c>
      <c r="Q69" t="s">
        <v>94</v>
      </c>
      <c r="R69" t="s">
        <v>29</v>
      </c>
      <c r="S69" t="s">
        <v>184</v>
      </c>
    </row>
    <row r="70" spans="3:19" x14ac:dyDescent="0.25">
      <c r="C70" s="3"/>
      <c r="D70" s="4"/>
      <c r="E70" s="14">
        <v>4.664992731597728E-2</v>
      </c>
      <c r="F70" s="15">
        <f t="shared" si="15"/>
        <v>1.0466499273159773</v>
      </c>
      <c r="I70">
        <v>2.35</v>
      </c>
      <c r="J70">
        <v>1.61</v>
      </c>
      <c r="K70" s="5">
        <f t="shared" si="11"/>
        <v>2.4596273291925468</v>
      </c>
      <c r="L70" s="5">
        <f t="shared" si="12"/>
        <v>1.6851063829787236</v>
      </c>
      <c r="M70" s="11">
        <f t="shared" si="13"/>
        <v>0.40656565656565652</v>
      </c>
      <c r="N70" s="11">
        <f t="shared" si="14"/>
        <v>0.59343434343434331</v>
      </c>
      <c r="Q70" t="s">
        <v>148</v>
      </c>
      <c r="R70" t="s">
        <v>143</v>
      </c>
      <c r="S70" t="s">
        <v>184</v>
      </c>
    </row>
    <row r="71" spans="3:19" x14ac:dyDescent="0.25">
      <c r="C71" s="3"/>
      <c r="D71" s="4"/>
      <c r="E71" s="14">
        <v>3.0643462560810519E-2</v>
      </c>
      <c r="F71" s="15">
        <f t="shared" si="15"/>
        <v>1.0306434625608105</v>
      </c>
      <c r="I71">
        <v>1.57</v>
      </c>
      <c r="J71">
        <v>2.54</v>
      </c>
      <c r="K71" s="5">
        <f t="shared" si="11"/>
        <v>1.6181102362204727</v>
      </c>
      <c r="L71" s="5">
        <f t="shared" si="12"/>
        <v>2.6178343949044587</v>
      </c>
      <c r="M71" s="11">
        <f t="shared" si="13"/>
        <v>0.61800486618004857</v>
      </c>
      <c r="N71" s="11">
        <f t="shared" si="14"/>
        <v>0.38199513381995132</v>
      </c>
      <c r="Q71" t="s">
        <v>150</v>
      </c>
      <c r="R71" t="s">
        <v>145</v>
      </c>
      <c r="S71" t="s">
        <v>184</v>
      </c>
    </row>
    <row r="72" spans="3:19" x14ac:dyDescent="0.25">
      <c r="C72" s="3"/>
      <c r="D72" s="4"/>
      <c r="E72" s="14">
        <v>3.1149301825993625E-2</v>
      </c>
      <c r="F72" s="15">
        <f t="shared" si="15"/>
        <v>1.0311493018259936</v>
      </c>
      <c r="I72">
        <v>2.85</v>
      </c>
      <c r="J72">
        <v>1.47</v>
      </c>
      <c r="K72" s="5">
        <f t="shared" si="11"/>
        <v>2.9387755102040818</v>
      </c>
      <c r="L72" s="5">
        <f t="shared" si="12"/>
        <v>1.5157894736842106</v>
      </c>
      <c r="M72" s="11">
        <f t="shared" si="13"/>
        <v>0.34027777777777773</v>
      </c>
      <c r="N72" s="11">
        <f t="shared" si="14"/>
        <v>0.65972222222222221</v>
      </c>
      <c r="Q72" t="s">
        <v>144</v>
      </c>
      <c r="R72" t="s">
        <v>149</v>
      </c>
      <c r="S72" t="s">
        <v>184</v>
      </c>
    </row>
    <row r="73" spans="3:19" x14ac:dyDescent="0.25">
      <c r="C73" s="3"/>
      <c r="D73" s="4"/>
      <c r="E73" s="14">
        <v>2.876392847888054E-2</v>
      </c>
      <c r="F73" s="15">
        <f t="shared" si="15"/>
        <v>1.0287639284788805</v>
      </c>
      <c r="I73">
        <v>2.27</v>
      </c>
      <c r="J73">
        <v>1.7</v>
      </c>
      <c r="K73" s="5">
        <f t="shared" si="11"/>
        <v>2.335294117647059</v>
      </c>
      <c r="L73" s="5">
        <f t="shared" si="12"/>
        <v>1.748898678414097</v>
      </c>
      <c r="M73" s="11">
        <f t="shared" si="13"/>
        <v>0.4282115869017632</v>
      </c>
      <c r="N73" s="11">
        <f t="shared" si="14"/>
        <v>0.5717884130982368</v>
      </c>
      <c r="Q73" t="s">
        <v>146</v>
      </c>
      <c r="R73" t="s">
        <v>147</v>
      </c>
      <c r="S73" t="s">
        <v>184</v>
      </c>
    </row>
    <row r="74" spans="3:19" x14ac:dyDescent="0.25">
      <c r="C74" s="3"/>
      <c r="D74" s="4"/>
      <c r="E74" s="14">
        <v>3.4887442654432999E-2</v>
      </c>
      <c r="F74" s="15">
        <f t="shared" si="15"/>
        <v>1.034887442654433</v>
      </c>
      <c r="I74">
        <v>2.06</v>
      </c>
      <c r="J74">
        <v>1.82</v>
      </c>
      <c r="K74" s="5">
        <f t="shared" si="11"/>
        <v>2.1318681318681318</v>
      </c>
      <c r="L74" s="5">
        <f t="shared" si="12"/>
        <v>1.883495145631068</v>
      </c>
      <c r="M74" s="11">
        <f t="shared" si="13"/>
        <v>0.46907216494845361</v>
      </c>
      <c r="N74" s="11">
        <f t="shared" si="14"/>
        <v>0.53092783505154639</v>
      </c>
      <c r="Q74" t="s">
        <v>98</v>
      </c>
      <c r="R74" t="s">
        <v>99</v>
      </c>
      <c r="S74" t="s">
        <v>185</v>
      </c>
    </row>
    <row r="75" spans="3:19" x14ac:dyDescent="0.25">
      <c r="C75" s="3"/>
      <c r="D75" s="4"/>
      <c r="E75" s="14">
        <v>3.9415457445713731E-2</v>
      </c>
      <c r="F75" s="15">
        <f t="shared" si="15"/>
        <v>1.0394154574457137</v>
      </c>
      <c r="I75">
        <v>1.58</v>
      </c>
      <c r="J75">
        <v>2.46</v>
      </c>
      <c r="K75" s="5">
        <f t="shared" si="11"/>
        <v>1.6422764227642277</v>
      </c>
      <c r="L75" s="5">
        <f t="shared" si="12"/>
        <v>2.5569620253164556</v>
      </c>
      <c r="M75" s="11">
        <f t="shared" si="13"/>
        <v>0.6089108910891089</v>
      </c>
      <c r="N75" s="11">
        <f t="shared" si="14"/>
        <v>0.3910891089108911</v>
      </c>
      <c r="Q75" t="s">
        <v>31</v>
      </c>
      <c r="R75" t="s">
        <v>97</v>
      </c>
      <c r="S75" t="s">
        <v>185</v>
      </c>
    </row>
    <row r="76" spans="3:19" x14ac:dyDescent="0.25">
      <c r="C76" s="3"/>
      <c r="D76" s="4"/>
      <c r="E76" s="14">
        <v>3.8527765820060234E-2</v>
      </c>
      <c r="F76" s="15">
        <f t="shared" si="15"/>
        <v>1.0385277658200602</v>
      </c>
      <c r="I76">
        <v>1.84</v>
      </c>
      <c r="J76">
        <v>2.02</v>
      </c>
      <c r="K76" s="5">
        <f t="shared" si="11"/>
        <v>1.9108910891089108</v>
      </c>
      <c r="L76" s="5">
        <f t="shared" si="12"/>
        <v>2.0978260869565215</v>
      </c>
      <c r="M76" s="11">
        <f t="shared" si="13"/>
        <v>0.52331606217616577</v>
      </c>
      <c r="N76" s="11">
        <f t="shared" si="14"/>
        <v>0.47668393782383423</v>
      </c>
      <c r="Q76" t="s">
        <v>154</v>
      </c>
      <c r="R76" t="s">
        <v>101</v>
      </c>
      <c r="S76" t="s">
        <v>185</v>
      </c>
    </row>
    <row r="77" spans="3:19" x14ac:dyDescent="0.25">
      <c r="C77" s="3"/>
      <c r="D77" s="4"/>
      <c r="E77" s="14">
        <v>3.7271921102840277E-2</v>
      </c>
      <c r="F77" s="15">
        <f t="shared" si="15"/>
        <v>1.0372719211028403</v>
      </c>
      <c r="I77">
        <v>1.99</v>
      </c>
      <c r="J77">
        <v>1.87</v>
      </c>
      <c r="K77" s="5">
        <f t="shared" si="11"/>
        <v>2.0641711229946522</v>
      </c>
      <c r="L77" s="5">
        <f t="shared" si="12"/>
        <v>1.9396984924623115</v>
      </c>
      <c r="M77" s="11">
        <f t="shared" si="13"/>
        <v>0.48445595854922285</v>
      </c>
      <c r="N77" s="11">
        <f t="shared" si="14"/>
        <v>0.51554404145077726</v>
      </c>
      <c r="Q77" t="s">
        <v>156</v>
      </c>
      <c r="R77" t="s">
        <v>153</v>
      </c>
      <c r="S77" t="s">
        <v>185</v>
      </c>
    </row>
    <row r="78" spans="3:19" x14ac:dyDescent="0.25">
      <c r="C78" s="3"/>
      <c r="D78" s="4"/>
      <c r="E78" s="14">
        <v>4.4538706256627814E-2</v>
      </c>
      <c r="F78" s="15">
        <f t="shared" si="15"/>
        <v>1.0445387062566278</v>
      </c>
      <c r="I78">
        <v>1.64</v>
      </c>
      <c r="J78">
        <v>2.2999999999999998</v>
      </c>
      <c r="K78" s="5">
        <f t="shared" si="11"/>
        <v>1.7130434782608694</v>
      </c>
      <c r="L78" s="5">
        <f t="shared" si="12"/>
        <v>2.4024390243902438</v>
      </c>
      <c r="M78" s="11">
        <f t="shared" si="13"/>
        <v>0.58375634517766506</v>
      </c>
      <c r="N78" s="11">
        <f t="shared" si="14"/>
        <v>0.41624365482233505</v>
      </c>
      <c r="Q78" t="s">
        <v>104</v>
      </c>
      <c r="R78" t="s">
        <v>170</v>
      </c>
      <c r="S78" t="s">
        <v>185</v>
      </c>
    </row>
    <row r="79" spans="3:19" x14ac:dyDescent="0.25">
      <c r="C79" s="3"/>
      <c r="D79" s="4"/>
      <c r="E79" s="14">
        <v>4.4887514660411743E-2</v>
      </c>
      <c r="F79" s="15">
        <f t="shared" si="15"/>
        <v>1.0448875146604117</v>
      </c>
      <c r="I79">
        <v>1.66</v>
      </c>
      <c r="J79">
        <v>2.2599999999999998</v>
      </c>
      <c r="K79" s="5">
        <f t="shared" si="11"/>
        <v>1.7345132743362834</v>
      </c>
      <c r="L79" s="5">
        <f t="shared" si="12"/>
        <v>2.3614457831325302</v>
      </c>
      <c r="M79" s="11">
        <f t="shared" si="13"/>
        <v>0.57653061224489788</v>
      </c>
      <c r="N79" s="11">
        <f t="shared" si="14"/>
        <v>0.42346938775510201</v>
      </c>
      <c r="Q79" t="s">
        <v>102</v>
      </c>
      <c r="R79" t="s">
        <v>103</v>
      </c>
      <c r="S79" t="s">
        <v>185</v>
      </c>
    </row>
    <row r="80" spans="3:19" x14ac:dyDescent="0.25">
      <c r="C80" s="3"/>
      <c r="D80" s="4"/>
      <c r="E80" s="14">
        <v>4.2566983578219642E-2</v>
      </c>
      <c r="F80" s="15">
        <f t="shared" si="15"/>
        <v>1.0425669835782196</v>
      </c>
      <c r="I80">
        <v>2.08</v>
      </c>
      <c r="J80">
        <v>1.78</v>
      </c>
      <c r="K80" s="5">
        <f t="shared" si="11"/>
        <v>2.1685393258426968</v>
      </c>
      <c r="L80" s="5">
        <f t="shared" si="12"/>
        <v>1.8557692307692311</v>
      </c>
      <c r="M80" s="11">
        <f t="shared" si="13"/>
        <v>0.46113989637305697</v>
      </c>
      <c r="N80" s="11">
        <f t="shared" si="14"/>
        <v>0.53886010362694292</v>
      </c>
      <c r="Q80" t="s">
        <v>158</v>
      </c>
      <c r="R80" t="s">
        <v>159</v>
      </c>
      <c r="S80" t="s">
        <v>185</v>
      </c>
    </row>
    <row r="81" spans="3:19" x14ac:dyDescent="0.25">
      <c r="C81" s="3"/>
      <c r="D81" s="4"/>
      <c r="E81" s="14">
        <v>3.9024126949857019E-2</v>
      </c>
      <c r="F81" s="15">
        <f t="shared" si="15"/>
        <v>1.039024126949857</v>
      </c>
      <c r="I81">
        <v>1.91</v>
      </c>
      <c r="J81">
        <v>1.94</v>
      </c>
      <c r="K81" s="5">
        <f t="shared" si="11"/>
        <v>1.9845360824742269</v>
      </c>
      <c r="L81" s="5">
        <f t="shared" si="12"/>
        <v>2.0157068062827226</v>
      </c>
      <c r="M81" s="11">
        <f t="shared" si="13"/>
        <v>0.50389610389610384</v>
      </c>
      <c r="N81" s="11">
        <f t="shared" si="14"/>
        <v>0.4961038961038961</v>
      </c>
      <c r="Q81" t="s">
        <v>160</v>
      </c>
      <c r="R81" t="s">
        <v>151</v>
      </c>
      <c r="S81" t="s">
        <v>185</v>
      </c>
    </row>
    <row r="82" spans="3:19" x14ac:dyDescent="0.25">
      <c r="C82" s="3"/>
      <c r="D82" s="4"/>
      <c r="E82" s="14">
        <v>4.5230966638152292E-2</v>
      </c>
      <c r="F82" s="15">
        <f t="shared" si="15"/>
        <v>1.0452309666381523</v>
      </c>
      <c r="I82">
        <v>1.67</v>
      </c>
      <c r="J82">
        <v>2.2400000000000002</v>
      </c>
      <c r="K82" s="5">
        <f t="shared" si="11"/>
        <v>1.7455357142857142</v>
      </c>
      <c r="L82" s="5">
        <f t="shared" si="12"/>
        <v>2.3413173652694614</v>
      </c>
      <c r="M82" s="11">
        <f t="shared" si="13"/>
        <v>0.57289002557544755</v>
      </c>
      <c r="N82" s="11">
        <f t="shared" si="14"/>
        <v>0.42710997442455234</v>
      </c>
      <c r="Q82" t="s">
        <v>152</v>
      </c>
      <c r="R82" t="s">
        <v>155</v>
      </c>
      <c r="S82" t="s">
        <v>185</v>
      </c>
    </row>
    <row r="83" spans="3:19" x14ac:dyDescent="0.25">
      <c r="C83" s="3"/>
      <c r="D83" s="4"/>
      <c r="E83" s="14">
        <v>3.6965398667526461E-2</v>
      </c>
      <c r="F83" s="15">
        <f t="shared" si="15"/>
        <v>1.0369653986675265</v>
      </c>
      <c r="I83">
        <v>1.98</v>
      </c>
      <c r="J83">
        <v>1.88</v>
      </c>
      <c r="K83" s="5">
        <f t="shared" si="11"/>
        <v>2.0531914893617023</v>
      </c>
      <c r="L83" s="5">
        <f t="shared" si="12"/>
        <v>1.9494949494949496</v>
      </c>
      <c r="M83" s="11">
        <f t="shared" si="13"/>
        <v>0.48704663212435229</v>
      </c>
      <c r="N83" s="11">
        <f t="shared" si="14"/>
        <v>0.5129533678756476</v>
      </c>
      <c r="Q83" t="s">
        <v>100</v>
      </c>
      <c r="R83" t="s">
        <v>157</v>
      </c>
      <c r="S83" t="s">
        <v>185</v>
      </c>
    </row>
    <row r="84" spans="3:19" x14ac:dyDescent="0.25">
      <c r="C84" s="3"/>
      <c r="D84" s="4"/>
      <c r="E84" s="14"/>
      <c r="F84" s="15"/>
      <c r="K84" s="5"/>
      <c r="L84" s="5"/>
      <c r="M84" s="11"/>
      <c r="N84" s="11"/>
    </row>
    <row r="85" spans="3:19" x14ac:dyDescent="0.25">
      <c r="C85" s="3"/>
      <c r="D85" s="4"/>
      <c r="E85" s="14"/>
      <c r="F85" s="15"/>
      <c r="K85" s="5"/>
      <c r="L85" s="5"/>
      <c r="M85" s="11"/>
      <c r="N85" s="11"/>
    </row>
    <row r="86" spans="3:19" x14ac:dyDescent="0.25">
      <c r="C86" s="3"/>
      <c r="D86" s="4"/>
      <c r="E86" s="14"/>
      <c r="F86" s="15"/>
      <c r="K86" s="5"/>
      <c r="L86" s="5"/>
      <c r="M86" s="11"/>
      <c r="N86" s="11"/>
    </row>
    <row r="87" spans="3:19" x14ac:dyDescent="0.25">
      <c r="C87" s="3"/>
      <c r="D87" s="4"/>
      <c r="E87" s="14"/>
      <c r="F87" s="15"/>
      <c r="K87" s="5"/>
      <c r="L87" s="5"/>
      <c r="M87" s="11"/>
      <c r="N87" s="11"/>
    </row>
    <row r="88" spans="3:19" x14ac:dyDescent="0.25">
      <c r="C88" s="3"/>
      <c r="D88" s="4"/>
      <c r="E88" s="14"/>
      <c r="F88" s="15"/>
      <c r="K88" s="5"/>
      <c r="L88" s="5"/>
      <c r="M88" s="11"/>
      <c r="N88" s="11"/>
    </row>
    <row r="89" spans="3:19" x14ac:dyDescent="0.25">
      <c r="C89" s="3"/>
      <c r="D89" s="4"/>
      <c r="E89" s="14"/>
      <c r="F89" s="15"/>
      <c r="K89" s="5"/>
      <c r="L89" s="5"/>
      <c r="M89" s="11"/>
      <c r="N89" s="11"/>
    </row>
    <row r="90" spans="3:19" x14ac:dyDescent="0.25">
      <c r="C90" s="3"/>
      <c r="D90" s="4"/>
      <c r="E90" s="14"/>
      <c r="F90" s="15"/>
      <c r="K90" s="5"/>
      <c r="L90" s="5"/>
      <c r="M90" s="11"/>
      <c r="N90" s="11"/>
    </row>
    <row r="91" spans="3:19" x14ac:dyDescent="0.25">
      <c r="C91" s="3"/>
      <c r="D91" s="4"/>
      <c r="E91" s="14"/>
      <c r="F91" s="15"/>
      <c r="K91" s="5"/>
      <c r="L91" s="5"/>
      <c r="M91" s="11"/>
      <c r="N91" s="11"/>
    </row>
    <row r="92" spans="3:19" x14ac:dyDescent="0.25">
      <c r="C92" s="3"/>
      <c r="D92" s="4"/>
      <c r="E92" s="14"/>
      <c r="F92" s="15"/>
      <c r="K92" s="5"/>
      <c r="L92" s="5"/>
      <c r="M92" s="11"/>
      <c r="N92" s="11"/>
    </row>
    <row r="93" spans="3:19" x14ac:dyDescent="0.25">
      <c r="C93" s="3"/>
      <c r="D93" s="4"/>
      <c r="E93" s="14"/>
      <c r="F93" s="15"/>
      <c r="K93" s="5"/>
      <c r="L93" s="5"/>
      <c r="M93" s="11"/>
      <c r="N93" s="11"/>
    </row>
    <row r="94" spans="3:19" x14ac:dyDescent="0.25">
      <c r="C94" s="3"/>
      <c r="D94" s="4"/>
      <c r="E94" s="14"/>
      <c r="F94" s="15"/>
      <c r="K94" s="5"/>
      <c r="L94" s="5"/>
      <c r="M94" s="11"/>
      <c r="N94" s="11"/>
    </row>
    <row r="95" spans="3:19" x14ac:dyDescent="0.25">
      <c r="C95" s="3"/>
      <c r="D95" s="4"/>
      <c r="E95" s="14"/>
      <c r="F95" s="15"/>
      <c r="K95" s="5"/>
      <c r="L95" s="5"/>
      <c r="M95" s="11"/>
      <c r="N95" s="11"/>
    </row>
    <row r="96" spans="3:19" x14ac:dyDescent="0.25">
      <c r="C96" s="3"/>
      <c r="D96" s="4"/>
      <c r="E96" s="14"/>
      <c r="F96" s="15"/>
      <c r="K96" s="5"/>
      <c r="L96" s="5"/>
      <c r="M96" s="11"/>
      <c r="N96" s="11"/>
    </row>
    <row r="97" spans="3:14" x14ac:dyDescent="0.25">
      <c r="C97" s="3"/>
      <c r="D97" s="4"/>
      <c r="E97" s="14"/>
      <c r="F97" s="15"/>
      <c r="K97" s="5"/>
      <c r="L97" s="5"/>
      <c r="M97" s="11"/>
      <c r="N97" s="11"/>
    </row>
    <row r="98" spans="3:14" x14ac:dyDescent="0.25">
      <c r="C98" s="3"/>
      <c r="D98" s="4"/>
      <c r="E98" s="14"/>
      <c r="F98" s="15"/>
      <c r="K98" s="5"/>
      <c r="L98" s="5"/>
      <c r="M98" s="11"/>
      <c r="N98" s="11"/>
    </row>
    <row r="99" spans="3:14" x14ac:dyDescent="0.25">
      <c r="C99" s="3"/>
      <c r="D99" s="4"/>
      <c r="E99" s="14"/>
      <c r="F99" s="15"/>
      <c r="K99" s="5"/>
      <c r="L99" s="5"/>
      <c r="M99" s="11"/>
      <c r="N99" s="11"/>
    </row>
    <row r="100" spans="3:14" x14ac:dyDescent="0.25">
      <c r="C100" s="3"/>
      <c r="D100" s="4"/>
      <c r="E100" s="14"/>
      <c r="F100" s="15"/>
      <c r="K100" s="5"/>
      <c r="L100" s="5"/>
      <c r="M100" s="11"/>
      <c r="N100" s="11"/>
    </row>
    <row r="101" spans="3:14" x14ac:dyDescent="0.25">
      <c r="C101" s="3"/>
      <c r="D101" s="4"/>
      <c r="E101" s="14"/>
      <c r="F101" s="15"/>
      <c r="K101" s="5"/>
      <c r="L101" s="5"/>
      <c r="M101" s="11"/>
      <c r="N101" s="11"/>
    </row>
    <row r="102" spans="3:14" x14ac:dyDescent="0.25">
      <c r="C102" s="3"/>
      <c r="D102" s="4"/>
      <c r="E102" s="14"/>
      <c r="F102" s="15"/>
      <c r="K102" s="5"/>
      <c r="L102" s="5"/>
      <c r="M102" s="11"/>
      <c r="N102" s="11"/>
    </row>
    <row r="103" spans="3:14" x14ac:dyDescent="0.25">
      <c r="C103" s="3"/>
      <c r="D103" s="4"/>
      <c r="E103" s="14"/>
      <c r="F103" s="15"/>
      <c r="K103" s="5"/>
      <c r="L103" s="5"/>
      <c r="M103" s="11"/>
      <c r="N103" s="11"/>
    </row>
    <row r="104" spans="3:14" x14ac:dyDescent="0.25">
      <c r="C104" s="3"/>
      <c r="D104" s="4"/>
      <c r="E104" s="14"/>
      <c r="F104" s="15"/>
      <c r="K104" s="5"/>
      <c r="L104" s="5"/>
      <c r="M104" s="11"/>
      <c r="N104" s="11"/>
    </row>
    <row r="105" spans="3:14" x14ac:dyDescent="0.25">
      <c r="C105" s="3"/>
      <c r="D105" s="4"/>
      <c r="E105" s="14"/>
      <c r="F105" s="15"/>
      <c r="K105" s="5"/>
      <c r="L105" s="5"/>
      <c r="M105" s="11"/>
      <c r="N105" s="11"/>
    </row>
    <row r="106" spans="3:14" x14ac:dyDescent="0.25">
      <c r="C106" s="3"/>
      <c r="D106" s="4"/>
      <c r="E106" s="14"/>
      <c r="F106" s="15"/>
      <c r="K106" s="5"/>
      <c r="L106" s="5"/>
      <c r="M106" s="11"/>
      <c r="N106" s="11"/>
    </row>
    <row r="107" spans="3:14" x14ac:dyDescent="0.25">
      <c r="C107" s="3"/>
      <c r="D107" s="4"/>
      <c r="E107" s="14"/>
      <c r="F107" s="15"/>
      <c r="K107" s="5"/>
      <c r="L107" s="5"/>
      <c r="M107" s="11"/>
      <c r="N107" s="11"/>
    </row>
    <row r="108" spans="3:14" x14ac:dyDescent="0.25">
      <c r="C108" s="3"/>
      <c r="D108" s="4"/>
      <c r="E108" s="14"/>
      <c r="F108" s="15"/>
      <c r="K108" s="5"/>
      <c r="L108" s="5"/>
      <c r="M108" s="11"/>
      <c r="N108" s="11"/>
    </row>
    <row r="109" spans="3:14" x14ac:dyDescent="0.25">
      <c r="C109" s="3"/>
      <c r="D109" s="4"/>
      <c r="E109" s="14"/>
      <c r="F109" s="15"/>
      <c r="K109" s="5"/>
      <c r="L109" s="5"/>
      <c r="M109" s="11"/>
      <c r="N109" s="11"/>
    </row>
    <row r="110" spans="3:14" x14ac:dyDescent="0.25">
      <c r="C110" s="3"/>
      <c r="D110" s="4"/>
      <c r="E110" s="14"/>
      <c r="F110" s="15"/>
      <c r="K110" s="5"/>
      <c r="L110" s="5"/>
      <c r="M110" s="11"/>
      <c r="N110" s="11"/>
    </row>
    <row r="111" spans="3:14" x14ac:dyDescent="0.25">
      <c r="C111" s="3"/>
      <c r="D111" s="4"/>
      <c r="E111" s="14"/>
      <c r="F111" s="15"/>
      <c r="K111" s="5"/>
      <c r="L111" s="5"/>
      <c r="M111" s="11"/>
      <c r="N111" s="11"/>
    </row>
    <row r="112" spans="3:14" x14ac:dyDescent="0.25">
      <c r="C112" s="3"/>
      <c r="D112" s="4"/>
      <c r="E112" s="14"/>
      <c r="F112" s="15"/>
      <c r="K112" s="5"/>
      <c r="L112" s="5"/>
      <c r="M112" s="11"/>
      <c r="N112" s="11"/>
    </row>
    <row r="113" spans="3:14" x14ac:dyDescent="0.25">
      <c r="C113" s="3"/>
      <c r="D113" s="4"/>
      <c r="E113" s="14"/>
      <c r="F113" s="15"/>
      <c r="K113" s="5"/>
      <c r="L113" s="5"/>
      <c r="M113" s="11"/>
      <c r="N113" s="11"/>
    </row>
    <row r="114" spans="3:14" x14ac:dyDescent="0.25">
      <c r="C114" s="3"/>
      <c r="D114" s="4"/>
      <c r="E114" s="14"/>
      <c r="F114" s="15"/>
      <c r="K114" s="5"/>
      <c r="L114" s="5"/>
      <c r="M114" s="11"/>
      <c r="N114" s="11"/>
    </row>
    <row r="115" spans="3:14" x14ac:dyDescent="0.25">
      <c r="C115" s="3"/>
      <c r="D115" s="4"/>
      <c r="E115" s="14"/>
      <c r="F115" s="15"/>
      <c r="K115" s="5"/>
      <c r="L115" s="5"/>
      <c r="M115" s="11"/>
      <c r="N115" s="11"/>
    </row>
    <row r="116" spans="3:14" x14ac:dyDescent="0.25">
      <c r="C116" s="3"/>
      <c r="D116" s="4"/>
      <c r="E116" s="14"/>
      <c r="F116" s="15"/>
      <c r="K116" s="5"/>
      <c r="L116" s="5"/>
      <c r="M116" s="11"/>
      <c r="N116" s="11"/>
    </row>
    <row r="117" spans="3:14" x14ac:dyDescent="0.25">
      <c r="C117" s="3"/>
      <c r="D117" s="4"/>
      <c r="E117" s="14"/>
      <c r="F117" s="15"/>
      <c r="K117" s="5"/>
      <c r="L117" s="5"/>
      <c r="M117" s="11"/>
      <c r="N117" s="11"/>
    </row>
    <row r="118" spans="3:14" x14ac:dyDescent="0.25">
      <c r="C118" s="3"/>
      <c r="D118" s="4"/>
      <c r="E118" s="14"/>
      <c r="F118" s="15"/>
      <c r="K118" s="5"/>
      <c r="L118" s="5"/>
      <c r="M118" s="11"/>
      <c r="N118" s="11"/>
    </row>
    <row r="119" spans="3:14" x14ac:dyDescent="0.25">
      <c r="C119" s="3"/>
      <c r="D119" s="4"/>
      <c r="E119" s="14"/>
      <c r="F119" s="15"/>
      <c r="K119" s="5"/>
      <c r="L119" s="5"/>
      <c r="M119" s="11"/>
      <c r="N119" s="11"/>
    </row>
    <row r="120" spans="3:14" x14ac:dyDescent="0.25">
      <c r="C120" s="3"/>
      <c r="D120" s="4"/>
      <c r="E120" s="14"/>
      <c r="F120" s="15"/>
      <c r="K120" s="5"/>
      <c r="L120" s="5"/>
      <c r="M120" s="11"/>
      <c r="N120" s="11"/>
    </row>
    <row r="121" spans="3:14" x14ac:dyDescent="0.25">
      <c r="C121" s="3"/>
      <c r="D121" s="4"/>
      <c r="E121" s="14"/>
      <c r="F121" s="15"/>
      <c r="K121" s="5"/>
      <c r="L121" s="5"/>
      <c r="M121" s="11"/>
      <c r="N121" s="11"/>
    </row>
    <row r="122" spans="3:14" x14ac:dyDescent="0.25">
      <c r="C122" s="3"/>
      <c r="D122" s="4"/>
      <c r="E122" s="14"/>
      <c r="F122" s="15"/>
      <c r="K122" s="5"/>
      <c r="L122" s="5"/>
      <c r="M122" s="11"/>
      <c r="N122" s="11"/>
    </row>
    <row r="123" spans="3:14" x14ac:dyDescent="0.25">
      <c r="C123" s="3"/>
      <c r="D123" s="4"/>
      <c r="E123" s="14"/>
      <c r="F123" s="15"/>
      <c r="K123" s="5"/>
      <c r="L123" s="5"/>
      <c r="M123" s="11"/>
      <c r="N123" s="11"/>
    </row>
    <row r="124" spans="3:14" x14ac:dyDescent="0.25">
      <c r="C124" s="3"/>
      <c r="D124" s="4"/>
      <c r="E124" s="14"/>
      <c r="F124" s="15"/>
      <c r="K124" s="5"/>
      <c r="L124" s="5"/>
      <c r="M124" s="11"/>
      <c r="N124" s="11"/>
    </row>
    <row r="125" spans="3:14" x14ac:dyDescent="0.25">
      <c r="C125" s="3"/>
      <c r="D125" s="4"/>
      <c r="E125" s="14"/>
      <c r="F125" s="15"/>
      <c r="K125" s="5"/>
      <c r="L125" s="5"/>
      <c r="M125" s="11"/>
      <c r="N125" s="11"/>
    </row>
    <row r="126" spans="3:14" x14ac:dyDescent="0.25">
      <c r="C126" s="3"/>
      <c r="D126" s="4"/>
      <c r="E126" s="14"/>
      <c r="F126" s="15"/>
      <c r="K126" s="5"/>
      <c r="L126" s="5"/>
      <c r="M126" s="11"/>
      <c r="N126" s="11"/>
    </row>
    <row r="127" spans="3:14" x14ac:dyDescent="0.25">
      <c r="C127" s="3"/>
      <c r="D127" s="4"/>
      <c r="E127" s="14"/>
      <c r="F127" s="15"/>
      <c r="K127" s="5"/>
      <c r="L127" s="5"/>
      <c r="M127" s="11"/>
      <c r="N127" s="11"/>
    </row>
    <row r="128" spans="3:14" x14ac:dyDescent="0.25">
      <c r="C128" s="3"/>
      <c r="D128" s="4"/>
      <c r="E128" s="14"/>
      <c r="F128" s="15"/>
      <c r="K128" s="5"/>
      <c r="L128" s="5"/>
      <c r="M128" s="11"/>
      <c r="N128" s="11"/>
    </row>
    <row r="129" spans="3:14" x14ac:dyDescent="0.25">
      <c r="C129" s="3"/>
      <c r="D129" s="4"/>
      <c r="E129" s="14"/>
      <c r="F129" s="15"/>
      <c r="K129" s="5"/>
      <c r="L129" s="5"/>
      <c r="M129" s="11"/>
      <c r="N129" s="11"/>
    </row>
    <row r="130" spans="3:14" x14ac:dyDescent="0.25">
      <c r="C130" s="3"/>
      <c r="D130" s="4"/>
      <c r="E130" s="14"/>
      <c r="F130" s="15"/>
      <c r="K130" s="5"/>
      <c r="L130" s="5"/>
      <c r="M130" s="11"/>
      <c r="N130" s="11"/>
    </row>
    <row r="131" spans="3:14" x14ac:dyDescent="0.25">
      <c r="C131" s="3"/>
      <c r="D131" s="4"/>
      <c r="E131" s="14"/>
      <c r="F131" s="15"/>
      <c r="K131" s="5"/>
      <c r="L131" s="5"/>
      <c r="M131" s="11"/>
      <c r="N131" s="11"/>
    </row>
    <row r="132" spans="3:14" x14ac:dyDescent="0.25">
      <c r="C132" s="3"/>
      <c r="D132" s="4"/>
      <c r="E132" s="14"/>
      <c r="F132" s="15"/>
      <c r="K132" s="5"/>
      <c r="L132" s="5"/>
      <c r="M132" s="11"/>
      <c r="N132" s="11"/>
    </row>
    <row r="133" spans="3:14" x14ac:dyDescent="0.25">
      <c r="C133" s="3"/>
      <c r="D133" s="4"/>
      <c r="E133" s="14"/>
      <c r="F133" s="15"/>
      <c r="K133" s="5"/>
      <c r="L133" s="5"/>
      <c r="M133" s="11"/>
      <c r="N133" s="11"/>
    </row>
    <row r="134" spans="3:14" x14ac:dyDescent="0.25">
      <c r="C134" s="3"/>
      <c r="D134" s="4"/>
      <c r="E134" s="14"/>
      <c r="F134" s="15"/>
      <c r="K134" s="5"/>
      <c r="L134" s="5"/>
      <c r="M134" s="11"/>
      <c r="N134" s="11"/>
    </row>
    <row r="135" spans="3:14" x14ac:dyDescent="0.25">
      <c r="C135" s="3"/>
      <c r="D135" s="4"/>
      <c r="E135" s="14"/>
      <c r="F135" s="15"/>
      <c r="K135" s="5"/>
      <c r="L135" s="5"/>
      <c r="M135" s="11"/>
      <c r="N135" s="11"/>
    </row>
    <row r="136" spans="3:14" x14ac:dyDescent="0.25">
      <c r="C136" s="3"/>
      <c r="D136" s="4"/>
      <c r="E136" s="14"/>
      <c r="F136" s="15"/>
      <c r="K136" s="5"/>
      <c r="L136" s="5"/>
      <c r="M136" s="11"/>
      <c r="N136" s="11"/>
    </row>
    <row r="137" spans="3:14" x14ac:dyDescent="0.25">
      <c r="C137" s="3"/>
      <c r="D137" s="4"/>
      <c r="E137" s="14"/>
      <c r="F137" s="15"/>
      <c r="K137" s="5"/>
      <c r="L137" s="5"/>
      <c r="M137" s="11"/>
      <c r="N137" s="11"/>
    </row>
    <row r="138" spans="3:14" x14ac:dyDescent="0.25">
      <c r="C138" s="3"/>
      <c r="D138" s="4"/>
      <c r="E138" s="14"/>
      <c r="F138" s="15"/>
      <c r="K138" s="5"/>
      <c r="L138" s="5"/>
      <c r="M138" s="11"/>
      <c r="N138" s="11"/>
    </row>
    <row r="139" spans="3:14" x14ac:dyDescent="0.25">
      <c r="C139" s="3"/>
      <c r="D139" s="4"/>
      <c r="E139" s="14"/>
      <c r="F139" s="15"/>
      <c r="K139" s="5"/>
      <c r="L139" s="5"/>
      <c r="M139" s="11"/>
      <c r="N139" s="11"/>
    </row>
    <row r="140" spans="3:14" x14ac:dyDescent="0.25">
      <c r="C140" s="3"/>
      <c r="D140" s="4"/>
      <c r="E140" s="14"/>
      <c r="F140" s="15"/>
      <c r="K140" s="5"/>
      <c r="L140" s="5"/>
      <c r="M140" s="11"/>
      <c r="N140" s="11"/>
    </row>
    <row r="141" spans="3:14" x14ac:dyDescent="0.25">
      <c r="C141" s="3"/>
      <c r="D141" s="4"/>
      <c r="E141" s="14"/>
      <c r="F141" s="15"/>
      <c r="K141" s="5"/>
      <c r="L141" s="5"/>
      <c r="M141" s="11"/>
      <c r="N141" s="11"/>
    </row>
    <row r="142" spans="3:14" x14ac:dyDescent="0.25">
      <c r="C142" s="3"/>
      <c r="D142" s="4"/>
      <c r="E142" s="14"/>
      <c r="F142" s="15"/>
      <c r="K142" s="5"/>
      <c r="L142" s="5"/>
      <c r="M142" s="11"/>
      <c r="N142" s="11"/>
    </row>
    <row r="143" spans="3:14" x14ac:dyDescent="0.25">
      <c r="C143" s="3"/>
      <c r="D143" s="4"/>
      <c r="E143" s="14"/>
      <c r="F143" s="15"/>
      <c r="K143" s="5"/>
      <c r="L143" s="5"/>
      <c r="M143" s="11"/>
      <c r="N143" s="11"/>
    </row>
    <row r="144" spans="3:14" x14ac:dyDescent="0.25">
      <c r="C144" s="3"/>
      <c r="D144" s="4"/>
      <c r="E144" s="14"/>
      <c r="F144" s="15"/>
      <c r="K144" s="5"/>
      <c r="L144" s="5"/>
      <c r="M144" s="11"/>
      <c r="N144" s="11"/>
    </row>
    <row r="145" spans="3:14" x14ac:dyDescent="0.25">
      <c r="C145" s="3"/>
      <c r="D145" s="4"/>
      <c r="E145" s="14"/>
      <c r="F145" s="15"/>
      <c r="K145" s="5"/>
      <c r="L145" s="5"/>
      <c r="M145" s="11"/>
      <c r="N145" s="11"/>
    </row>
    <row r="146" spans="3:14" x14ac:dyDescent="0.25">
      <c r="C146" s="3"/>
      <c r="D146" s="4"/>
      <c r="E146" s="14"/>
      <c r="F146" s="15"/>
      <c r="K146" s="5"/>
      <c r="L146" s="5"/>
      <c r="M146" s="11"/>
      <c r="N146" s="11"/>
    </row>
    <row r="147" spans="3:14" x14ac:dyDescent="0.25">
      <c r="C147" s="3"/>
      <c r="D147" s="4"/>
      <c r="E147" s="14"/>
      <c r="F147" s="15"/>
      <c r="K147" s="5"/>
      <c r="L147" s="5"/>
      <c r="M147" s="11"/>
      <c r="N147" s="11"/>
    </row>
    <row r="148" spans="3:14" x14ac:dyDescent="0.25">
      <c r="C148" s="3"/>
      <c r="D148" s="4"/>
      <c r="E148" s="14"/>
      <c r="F148" s="15"/>
      <c r="K148" s="5"/>
      <c r="L148" s="5"/>
      <c r="M148" s="11"/>
      <c r="N148" s="11"/>
    </row>
    <row r="149" spans="3:14" x14ac:dyDescent="0.25">
      <c r="C149" s="3"/>
      <c r="D149" s="4"/>
      <c r="E149" s="14"/>
      <c r="F149" s="15"/>
      <c r="K149" s="5"/>
      <c r="L149" s="5"/>
      <c r="M149" s="11"/>
      <c r="N149" s="11"/>
    </row>
    <row r="150" spans="3:14" x14ac:dyDescent="0.25">
      <c r="C150" s="3"/>
      <c r="D150" s="4"/>
      <c r="E150" s="14"/>
      <c r="F150" s="15"/>
      <c r="K150" s="5"/>
      <c r="L150" s="5"/>
      <c r="M150" s="11"/>
      <c r="N150" s="11"/>
    </row>
    <row r="151" spans="3:14" x14ac:dyDescent="0.25">
      <c r="C151" s="3"/>
      <c r="D151" s="4"/>
      <c r="E151" s="14"/>
      <c r="F151" s="15"/>
      <c r="K151" s="5"/>
      <c r="L151" s="5"/>
      <c r="M151" s="11"/>
      <c r="N151" s="11"/>
    </row>
    <row r="152" spans="3:14" x14ac:dyDescent="0.25">
      <c r="C152" s="3"/>
      <c r="D152" s="4"/>
      <c r="E152" s="14"/>
      <c r="F152" s="15"/>
      <c r="K152" s="5"/>
      <c r="L152" s="5"/>
      <c r="M152" s="11"/>
      <c r="N152" s="11"/>
    </row>
    <row r="153" spans="3:14" x14ac:dyDescent="0.25">
      <c r="C153" s="3"/>
      <c r="D153" s="4"/>
      <c r="E153" s="14"/>
      <c r="F153" s="15"/>
      <c r="K153" s="5"/>
      <c r="L153" s="5"/>
      <c r="M153" s="11"/>
      <c r="N153" s="11"/>
    </row>
    <row r="154" spans="3:14" x14ac:dyDescent="0.25">
      <c r="C154" s="3"/>
      <c r="D154" s="4"/>
      <c r="E154" s="14"/>
      <c r="F154" s="15"/>
      <c r="K154" s="5"/>
      <c r="L154" s="5"/>
      <c r="M154" s="11"/>
      <c r="N154" s="11"/>
    </row>
    <row r="155" spans="3:14" x14ac:dyDescent="0.25">
      <c r="C155" s="3"/>
      <c r="D155" s="4"/>
      <c r="E155" s="14"/>
      <c r="F155" s="15"/>
      <c r="K155" s="5"/>
      <c r="L155" s="5"/>
      <c r="M155" s="11"/>
      <c r="N155" s="11"/>
    </row>
    <row r="156" spans="3:14" x14ac:dyDescent="0.25">
      <c r="C156" s="3"/>
      <c r="D156" s="4"/>
      <c r="E156" s="14"/>
      <c r="F156" s="15"/>
      <c r="K156" s="5"/>
      <c r="L156" s="5"/>
      <c r="M156" s="11"/>
      <c r="N156" s="11"/>
    </row>
    <row r="157" spans="3:14" x14ac:dyDescent="0.25">
      <c r="C157" s="3"/>
      <c r="D157" s="4"/>
      <c r="E157" s="14"/>
      <c r="F157" s="15"/>
      <c r="K157" s="5"/>
      <c r="L157" s="5"/>
      <c r="M157" s="11"/>
      <c r="N157" s="11"/>
    </row>
    <row r="158" spans="3:14" x14ac:dyDescent="0.25">
      <c r="C158" s="3"/>
      <c r="D158" s="4"/>
      <c r="E158" s="14"/>
      <c r="F158" s="15"/>
      <c r="K158" s="5"/>
      <c r="L158" s="5"/>
      <c r="M158" s="11"/>
      <c r="N158" s="11"/>
    </row>
    <row r="159" spans="3:14" x14ac:dyDescent="0.25">
      <c r="C159" s="3"/>
      <c r="D159" s="4"/>
      <c r="E159" s="14"/>
      <c r="F159" s="15"/>
      <c r="K159" s="5"/>
      <c r="L159" s="5"/>
      <c r="M159" s="11"/>
      <c r="N159" s="11"/>
    </row>
    <row r="160" spans="3:14" x14ac:dyDescent="0.25">
      <c r="C160" s="3"/>
      <c r="D160" s="4"/>
      <c r="E160" s="14"/>
      <c r="F160" s="15"/>
      <c r="K160" s="5"/>
      <c r="L160" s="5"/>
      <c r="M160" s="11"/>
      <c r="N160" s="11"/>
    </row>
    <row r="161" spans="3:14" x14ac:dyDescent="0.25">
      <c r="C161" s="3"/>
      <c r="D161" s="4"/>
      <c r="E161" s="14"/>
      <c r="F161" s="15"/>
      <c r="K161" s="5"/>
      <c r="L161" s="5"/>
      <c r="M161" s="11"/>
      <c r="N161" s="11"/>
    </row>
    <row r="162" spans="3:14" x14ac:dyDescent="0.25">
      <c r="C162" s="3"/>
      <c r="D162" s="4"/>
      <c r="E162" s="14"/>
      <c r="F162" s="15"/>
      <c r="K162" s="5"/>
      <c r="L162" s="5"/>
      <c r="M162" s="11"/>
      <c r="N162" s="11"/>
    </row>
    <row r="163" spans="3:14" x14ac:dyDescent="0.25">
      <c r="C163" s="3"/>
      <c r="D163" s="4"/>
      <c r="E163" s="14"/>
      <c r="F163" s="15"/>
      <c r="K163" s="5"/>
      <c r="L163" s="5"/>
      <c r="M163" s="11"/>
      <c r="N163" s="11"/>
    </row>
    <row r="164" spans="3:14" x14ac:dyDescent="0.25">
      <c r="C164" s="3"/>
      <c r="D164" s="4"/>
      <c r="E164" s="14"/>
      <c r="F164" s="15"/>
      <c r="K164" s="5"/>
      <c r="L164" s="5"/>
      <c r="M164" s="11"/>
      <c r="N164" s="11"/>
    </row>
    <row r="165" spans="3:14" x14ac:dyDescent="0.25">
      <c r="C165" s="3"/>
      <c r="D165" s="4"/>
      <c r="E165" s="14"/>
      <c r="F165" s="15"/>
      <c r="K165" s="5"/>
      <c r="L165" s="5"/>
      <c r="M165" s="11"/>
      <c r="N165" s="11"/>
    </row>
    <row r="166" spans="3:14" x14ac:dyDescent="0.25">
      <c r="C166" s="3"/>
      <c r="D166" s="4"/>
      <c r="E166" s="14"/>
      <c r="F166" s="15"/>
      <c r="K166" s="5"/>
      <c r="L166" s="5"/>
      <c r="M166" s="11"/>
      <c r="N166" s="11"/>
    </row>
    <row r="167" spans="3:14" x14ac:dyDescent="0.25">
      <c r="C167" s="3"/>
      <c r="D167" s="4"/>
      <c r="E167" s="14"/>
      <c r="F167" s="15"/>
      <c r="K167" s="5"/>
      <c r="L167" s="5"/>
      <c r="M167" s="11"/>
      <c r="N167" s="11"/>
    </row>
    <row r="168" spans="3:14" x14ac:dyDescent="0.25">
      <c r="C168" s="3"/>
      <c r="D168" s="4"/>
      <c r="E168" s="14"/>
      <c r="F168" s="15"/>
      <c r="K168" s="5"/>
      <c r="L168" s="5"/>
      <c r="M168" s="11"/>
      <c r="N168" s="11"/>
    </row>
    <row r="169" spans="3:14" x14ac:dyDescent="0.25">
      <c r="C169" s="3"/>
      <c r="D169" s="4"/>
      <c r="E169" s="14"/>
      <c r="F169" s="15"/>
      <c r="K169" s="5"/>
      <c r="L169" s="5"/>
      <c r="M169" s="11"/>
      <c r="N169" s="11"/>
    </row>
    <row r="170" spans="3:14" x14ac:dyDescent="0.25">
      <c r="C170" s="3"/>
      <c r="D170" s="4"/>
      <c r="E170" s="14"/>
      <c r="F170" s="15"/>
      <c r="K170" s="5"/>
      <c r="L170" s="5"/>
      <c r="M170" s="11"/>
      <c r="N170" s="11"/>
    </row>
    <row r="171" spans="3:14" x14ac:dyDescent="0.25">
      <c r="C171" s="3"/>
      <c r="D171" s="4"/>
      <c r="E171" s="14"/>
      <c r="F171" s="15"/>
      <c r="K171" s="5"/>
      <c r="L171" s="5"/>
      <c r="M171" s="11"/>
      <c r="N171" s="11"/>
    </row>
    <row r="172" spans="3:14" x14ac:dyDescent="0.25">
      <c r="C172" s="3"/>
      <c r="D172" s="4"/>
      <c r="E172" s="14"/>
      <c r="F172" s="15"/>
      <c r="K172" s="5"/>
      <c r="L172" s="5"/>
      <c r="M172" s="11"/>
      <c r="N172" s="11"/>
    </row>
    <row r="173" spans="3:14" x14ac:dyDescent="0.25">
      <c r="C173" s="3"/>
      <c r="D173" s="4"/>
      <c r="E173" s="14"/>
      <c r="F173" s="15"/>
      <c r="K173" s="5"/>
      <c r="L173" s="5"/>
      <c r="M173" s="11"/>
      <c r="N173" s="11"/>
    </row>
    <row r="174" spans="3:14" x14ac:dyDescent="0.25">
      <c r="C174" s="3"/>
      <c r="D174" s="4"/>
      <c r="E174" s="14"/>
      <c r="F174" s="15"/>
      <c r="K174" s="5"/>
      <c r="L174" s="5"/>
      <c r="M174" s="11"/>
      <c r="N174" s="11"/>
    </row>
    <row r="175" spans="3:14" x14ac:dyDescent="0.25">
      <c r="C175" s="3"/>
      <c r="D175" s="4"/>
      <c r="E175" s="14"/>
      <c r="F175" s="15"/>
      <c r="K175" s="5"/>
      <c r="L175" s="5"/>
      <c r="M175" s="11"/>
      <c r="N175" s="11"/>
    </row>
    <row r="176" spans="3:14" x14ac:dyDescent="0.25">
      <c r="C176" s="3"/>
      <c r="D176" s="4"/>
      <c r="E176" s="14"/>
      <c r="F176" s="15"/>
      <c r="K176" s="5"/>
      <c r="L176" s="5"/>
      <c r="M176" s="11"/>
      <c r="N176" s="11"/>
    </row>
    <row r="177" spans="3:14" x14ac:dyDescent="0.25">
      <c r="C177" s="3"/>
      <c r="D177" s="4"/>
      <c r="E177" s="14"/>
      <c r="F177" s="15"/>
      <c r="K177" s="5"/>
      <c r="L177" s="5"/>
      <c r="M177" s="11"/>
      <c r="N177" s="11"/>
    </row>
    <row r="178" spans="3:14" x14ac:dyDescent="0.25">
      <c r="C178" s="3"/>
      <c r="D178" s="4"/>
      <c r="E178" s="14"/>
      <c r="F178" s="15"/>
      <c r="K178" s="5"/>
      <c r="L178" s="5"/>
      <c r="M178" s="11"/>
      <c r="N178" s="11"/>
    </row>
    <row r="179" spans="3:14" x14ac:dyDescent="0.25">
      <c r="C179" s="3"/>
      <c r="D179" s="4"/>
      <c r="E179" s="14"/>
      <c r="F179" s="15"/>
      <c r="K179" s="5"/>
      <c r="L179" s="5"/>
      <c r="M179" s="11"/>
      <c r="N179" s="11"/>
    </row>
    <row r="180" spans="3:14" x14ac:dyDescent="0.25">
      <c r="C180" s="3"/>
      <c r="D180" s="4"/>
      <c r="E180" s="14"/>
      <c r="F180" s="15"/>
      <c r="K180" s="5"/>
      <c r="L180" s="5"/>
      <c r="M180" s="11"/>
      <c r="N180" s="11"/>
    </row>
    <row r="181" spans="3:14" x14ac:dyDescent="0.25">
      <c r="C181" s="3"/>
      <c r="D181" s="4"/>
      <c r="E181" s="14"/>
      <c r="F181" s="15"/>
      <c r="K181" s="5"/>
      <c r="L181" s="5"/>
      <c r="M181" s="11"/>
      <c r="N181" s="11"/>
    </row>
    <row r="182" spans="3:14" x14ac:dyDescent="0.25">
      <c r="C182" s="3"/>
      <c r="D182" s="4"/>
      <c r="E182" s="14"/>
      <c r="F182" s="15"/>
      <c r="K182" s="5"/>
      <c r="L182" s="5"/>
      <c r="M182" s="11"/>
      <c r="N182" s="11"/>
    </row>
    <row r="183" spans="3:14" x14ac:dyDescent="0.25">
      <c r="C183" s="3"/>
      <c r="D183" s="4"/>
      <c r="E183" s="14"/>
      <c r="F183" s="15"/>
      <c r="K183" s="5"/>
      <c r="L183" s="5"/>
      <c r="M183" s="11"/>
      <c r="N183" s="11"/>
    </row>
    <row r="184" spans="3:14" x14ac:dyDescent="0.25">
      <c r="C184" s="3"/>
      <c r="D184" s="4"/>
      <c r="E184" s="14"/>
      <c r="F184" s="15"/>
      <c r="K184" s="5"/>
      <c r="L184" s="5"/>
      <c r="M184" s="11"/>
      <c r="N184" s="11"/>
    </row>
    <row r="185" spans="3:14" x14ac:dyDescent="0.25">
      <c r="C185" s="3"/>
      <c r="D185" s="4"/>
      <c r="E185" s="14"/>
      <c r="F185" s="15"/>
      <c r="K185" s="5"/>
      <c r="L185" s="5"/>
      <c r="M185" s="11"/>
      <c r="N185" s="11"/>
    </row>
  </sheetData>
  <mergeCells count="7">
    <mergeCell ref="M1:N1"/>
    <mergeCell ref="O1:P1"/>
    <mergeCell ref="A1:B1"/>
    <mergeCell ref="C1:D1"/>
    <mergeCell ref="G1:H1"/>
    <mergeCell ref="I1:J1"/>
    <mergeCell ref="K1:L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2020-12-22T15:01:23Z</dcterms:modified>
</cp:coreProperties>
</file>